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600" windowHeight="12015"/>
  </bookViews>
  <sheets>
    <sheet name="Ejecución clasif. económica" sheetId="1" r:id="rId1"/>
  </sheets>
  <definedNames>
    <definedName name="__FPMExcelClient_CellBasedFunctionStatus" localSheetId="0" hidden="1">"2_2_2_2_2"</definedName>
    <definedName name="Print_Area" localSheetId="0">'Ejecución clasif. económica'!$B$2:$K$59</definedName>
  </definedNames>
  <calcPr calcId="145621"/>
</workbook>
</file>

<file path=xl/calcChain.xml><?xml version="1.0" encoding="utf-8"?>
<calcChain xmlns="http://schemas.openxmlformats.org/spreadsheetml/2006/main">
  <c r="F23" i="1" l="1"/>
  <c r="G23" i="1"/>
  <c r="E23" i="1"/>
  <c r="H52" i="1" l="1"/>
  <c r="H20" i="1"/>
  <c r="J57" i="1" l="1"/>
  <c r="J54" i="1"/>
  <c r="J47" i="1"/>
  <c r="J40" i="1"/>
  <c r="J33" i="1"/>
  <c r="J31" i="1"/>
  <c r="J23" i="1"/>
  <c r="J19" i="1"/>
  <c r="J14" i="1"/>
  <c r="F57" i="1"/>
  <c r="G57" i="1"/>
  <c r="E57" i="1"/>
  <c r="F54" i="1"/>
  <c r="G54" i="1"/>
  <c r="E54" i="1"/>
  <c r="F47" i="1"/>
  <c r="G47" i="1"/>
  <c r="E47" i="1"/>
  <c r="F40" i="1"/>
  <c r="G40" i="1"/>
  <c r="E40" i="1"/>
  <c r="F33" i="1"/>
  <c r="G33" i="1"/>
  <c r="E33" i="1"/>
  <c r="F31" i="1"/>
  <c r="G31" i="1"/>
  <c r="E31" i="1"/>
  <c r="H23" i="1"/>
  <c r="F19" i="1"/>
  <c r="G19" i="1"/>
  <c r="E19" i="1"/>
  <c r="F14" i="1"/>
  <c r="G14" i="1"/>
  <c r="E14" i="1"/>
  <c r="H56" i="1"/>
  <c r="H55" i="1"/>
  <c r="H53" i="1"/>
  <c r="H51" i="1"/>
  <c r="H45" i="1"/>
  <c r="H44" i="1"/>
  <c r="H42" i="1"/>
  <c r="H38" i="1"/>
  <c r="H37" i="1"/>
  <c r="H36" i="1"/>
  <c r="H35" i="1"/>
  <c r="H32" i="1"/>
  <c r="H30" i="1"/>
  <c r="H29" i="1"/>
  <c r="H28" i="1"/>
  <c r="H27" i="1"/>
  <c r="H26" i="1"/>
  <c r="H25" i="1"/>
  <c r="H24" i="1"/>
  <c r="H22" i="1"/>
  <c r="H21" i="1"/>
  <c r="H18" i="1"/>
  <c r="H17" i="1"/>
  <c r="H16" i="1"/>
  <c r="H15" i="1"/>
  <c r="H13" i="1"/>
  <c r="H12" i="1"/>
  <c r="H11" i="1"/>
  <c r="H10" i="1"/>
  <c r="H9" i="1"/>
  <c r="H8" i="1"/>
  <c r="H40" i="1" l="1"/>
  <c r="H19" i="1"/>
  <c r="H31" i="1"/>
  <c r="H33" i="1"/>
  <c r="H57" i="1"/>
  <c r="G58" i="1"/>
  <c r="H47" i="1"/>
  <c r="H54" i="1"/>
  <c r="J48" i="1"/>
  <c r="J34" i="1"/>
  <c r="J49" i="1" s="1"/>
  <c r="F48" i="1"/>
  <c r="E48" i="1"/>
  <c r="G34" i="1"/>
  <c r="E34" i="1"/>
  <c r="F34" i="1"/>
  <c r="E58" i="1"/>
  <c r="F58" i="1"/>
  <c r="G48" i="1"/>
  <c r="H14" i="1"/>
  <c r="J58" i="1"/>
  <c r="F49" i="1" l="1"/>
  <c r="E49" i="1"/>
  <c r="H58" i="1"/>
  <c r="G49" i="1"/>
  <c r="H48" i="1"/>
  <c r="H34" i="1"/>
  <c r="F59" i="1"/>
  <c r="E59" i="1"/>
  <c r="J59" i="1"/>
  <c r="G59" i="1"/>
  <c r="H49" i="1" l="1"/>
  <c r="H59" i="1"/>
</calcChain>
</file>

<file path=xl/sharedStrings.xml><?xml version="1.0" encoding="utf-8"?>
<sst xmlns="http://schemas.openxmlformats.org/spreadsheetml/2006/main" count="112" uniqueCount="98">
  <si>
    <t>10</t>
  </si>
  <si>
    <t>11</t>
  </si>
  <si>
    <t>Personal eventual</t>
  </si>
  <si>
    <t>12</t>
  </si>
  <si>
    <t>13</t>
  </si>
  <si>
    <t>Personal laboral</t>
  </si>
  <si>
    <t>15</t>
  </si>
  <si>
    <t>16</t>
  </si>
  <si>
    <t>1 Total</t>
  </si>
  <si>
    <t>20</t>
  </si>
  <si>
    <t>21</t>
  </si>
  <si>
    <t>22</t>
  </si>
  <si>
    <t>23</t>
  </si>
  <si>
    <t>2 Total</t>
  </si>
  <si>
    <t>31</t>
  </si>
  <si>
    <t>35</t>
  </si>
  <si>
    <t>3 Total</t>
  </si>
  <si>
    <t>41</t>
  </si>
  <si>
    <t>44</t>
  </si>
  <si>
    <t>46</t>
  </si>
  <si>
    <t>47</t>
  </si>
  <si>
    <t>48</t>
  </si>
  <si>
    <t>49</t>
  </si>
  <si>
    <t>4 Total</t>
  </si>
  <si>
    <t>60</t>
  </si>
  <si>
    <t>61</t>
  </si>
  <si>
    <t>62</t>
  </si>
  <si>
    <t>63</t>
  </si>
  <si>
    <t>64</t>
  </si>
  <si>
    <t>6 Total</t>
  </si>
  <si>
    <t>71</t>
  </si>
  <si>
    <t>74</t>
  </si>
  <si>
    <t>76</t>
  </si>
  <si>
    <t>78</t>
  </si>
  <si>
    <t>7 Total</t>
  </si>
  <si>
    <t>85</t>
  </si>
  <si>
    <t>8 Total</t>
  </si>
  <si>
    <t>91</t>
  </si>
  <si>
    <t>94</t>
  </si>
  <si>
    <t>9 Total</t>
  </si>
  <si>
    <t>Total general</t>
  </si>
  <si>
    <t>GASTOS TOTALES (CAPÍTULOS 1 A 9) POR CLASIFICACIÓN ECONÓMICA (CAPÍTULOS Y ARTÍCULOS)</t>
  </si>
  <si>
    <t>Importes en millones de euros</t>
  </si>
  <si>
    <t>Capítulo</t>
  </si>
  <si>
    <t>Artículo</t>
  </si>
  <si>
    <t>Presupuesto inicial
(PI)</t>
  </si>
  <si>
    <t>Presupuesto definitivo
(PD)</t>
  </si>
  <si>
    <t>Presupuesto ejecutado
(PL)</t>
  </si>
  <si>
    <t>% ejecución (PL/PD)</t>
  </si>
  <si>
    <t>1 Gastos de personal</t>
  </si>
  <si>
    <t>Órganos de gobierno y personal directivo</t>
  </si>
  <si>
    <t>Personal funcionario</t>
  </si>
  <si>
    <t>Incentivos al rendimiento</t>
  </si>
  <si>
    <t>Cuotas, prestaciones y gastos sociales</t>
  </si>
  <si>
    <t>2 Gastos en bienes y servicios corrientes</t>
  </si>
  <si>
    <t>Arrendamientos y cánones</t>
  </si>
  <si>
    <t xml:space="preserve">Material, suministros y otros </t>
  </si>
  <si>
    <t>Indemnizaciones por motivos del servicio</t>
  </si>
  <si>
    <t>3 Gastos financieros (intereses)</t>
  </si>
  <si>
    <t>De préstamos y otras operaciones financieras</t>
  </si>
  <si>
    <t>Intereses de demora y otros gastos financieros</t>
  </si>
  <si>
    <t>4 Transferencias corrientes</t>
  </si>
  <si>
    <t>A organismos autónomos locales del Ayuntamiento</t>
  </si>
  <si>
    <t>A EPEs y sociedades mercantiles del Ayuntamiento</t>
  </si>
  <si>
    <t>A entidades locales</t>
  </si>
  <si>
    <t>A empresas privadas</t>
  </si>
  <si>
    <t>A familias e instituciones sin ánimo de lucro</t>
  </si>
  <si>
    <t>Al exterior</t>
  </si>
  <si>
    <t>6 Inversiones reales</t>
  </si>
  <si>
    <t>Inversión nueva en infraestructuras y bienes de uso general</t>
  </si>
  <si>
    <t>Inversión de reposición en infraestructuras y bienes de uso general</t>
  </si>
  <si>
    <t>Inversión nueva por funcionamiento operativo de servicios</t>
  </si>
  <si>
    <t>Inversión de reposición por funcionamiento operativo de servicios</t>
  </si>
  <si>
    <t>Gasto en inversiones de carácter inmaterial</t>
  </si>
  <si>
    <t>7 Transferencias de capital</t>
  </si>
  <si>
    <t>A entes públicos y sociedades mercantiles locales</t>
  </si>
  <si>
    <t>Total gastos de capital (capítulos 6 y 7)</t>
  </si>
  <si>
    <t>8 Activos financieros</t>
  </si>
  <si>
    <t>Devolución de depósitos y fianzas constituidas</t>
  </si>
  <si>
    <t>Adquisición de acciones y participaciones del sector público</t>
  </si>
  <si>
    <t>9 Pasivos financieros</t>
  </si>
  <si>
    <t>Amortización de préstamos y operaciones en euros</t>
  </si>
  <si>
    <t>Depósitos y fianzas</t>
  </si>
  <si>
    <t>Reparaciones, mantenimiento y conservación</t>
  </si>
  <si>
    <t>5 Total</t>
  </si>
  <si>
    <t>A comunidades autónomas</t>
  </si>
  <si>
    <t>Total gastos corrientes (capítulos 1 a 5)</t>
  </si>
  <si>
    <t>Fondo de contingencia LO 2/2012</t>
  </si>
  <si>
    <t>Presupuesto ejecutado año anterior
(PL)</t>
  </si>
  <si>
    <t>% ejecución año anterior</t>
  </si>
  <si>
    <t>Aportación patrimonial</t>
  </si>
  <si>
    <t>-</t>
  </si>
  <si>
    <t>Adquisición de acciones y participaciones fuera del sector público</t>
  </si>
  <si>
    <t>Total gastos no financieros (capítulos 1 a 7)</t>
  </si>
  <si>
    <t>Total gastos financieros (capítulos 8 y 9)</t>
  </si>
  <si>
    <t>PRESUPUESTO  2018 PRORROGADO PARA EL EJERCICIO 2019</t>
  </si>
  <si>
    <t>De deuda pública</t>
  </si>
  <si>
    <t>IMPORTES ACUMULADOS HASTA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</si>
</sst>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/>
      <top style="thin">
        <color theme="0"/>
      </top>
      <bottom/>
      <diagonal/>
    </border>
    <border>
      <left/>
      <right style="thin">
        <color theme="3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4"/>
      </top>
      <bottom/>
      <diagonal/>
    </border>
    <border>
      <left style="thin">
        <color theme="4"/>
      </left>
      <right style="thin">
        <color theme="3"/>
      </right>
      <top style="thin">
        <color theme="4"/>
      </top>
      <bottom/>
      <diagonal/>
    </border>
    <border>
      <left style="thin">
        <color theme="4"/>
      </left>
      <right style="thin">
        <color theme="3"/>
      </right>
      <top/>
      <bottom/>
      <diagonal/>
    </border>
    <border>
      <left style="thin">
        <color theme="4"/>
      </left>
      <right style="thin">
        <color theme="3"/>
      </right>
      <top/>
      <bottom style="thin">
        <color theme="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84">
    <xf numFmtId="0" fontId="0" fillId="0" borderId="0" xfId="0"/>
    <xf numFmtId="0" fontId="10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0" fontId="15" fillId="0" borderId="1" xfId="0" applyFont="1" applyBorder="1"/>
    <xf numFmtId="0" fontId="12" fillId="0" borderId="4" xfId="0" applyFont="1" applyBorder="1" applyAlignment="1">
      <alignment horizontal="center"/>
    </xf>
    <xf numFmtId="0" fontId="17" fillId="0" borderId="6" xfId="0" applyFont="1" applyBorder="1"/>
    <xf numFmtId="0" fontId="12" fillId="0" borderId="7" xfId="0" applyFont="1" applyBorder="1" applyAlignment="1">
      <alignment horizontal="center"/>
    </xf>
    <xf numFmtId="0" fontId="11" fillId="0" borderId="8" xfId="0" applyFont="1" applyBorder="1"/>
    <xf numFmtId="164" fontId="16" fillId="0" borderId="6" xfId="0" applyNumberFormat="1" applyFont="1" applyBorder="1" applyAlignment="1">
      <alignment horizontal="right"/>
    </xf>
    <xf numFmtId="0" fontId="17" fillId="0" borderId="9" xfId="0" applyFont="1" applyBorder="1"/>
    <xf numFmtId="0" fontId="18" fillId="3" borderId="10" xfId="0" applyFont="1" applyFill="1" applyBorder="1"/>
    <xf numFmtId="0" fontId="18" fillId="3" borderId="11" xfId="0" applyFont="1" applyFill="1" applyBorder="1" applyAlignment="1">
      <alignment horizontal="center"/>
    </xf>
    <xf numFmtId="0" fontId="15" fillId="3" borderId="12" xfId="0" applyFont="1" applyFill="1" applyBorder="1"/>
    <xf numFmtId="0" fontId="19" fillId="0" borderId="0" xfId="0" applyFont="1"/>
    <xf numFmtId="0" fontId="15" fillId="0" borderId="6" xfId="0" applyFont="1" applyBorder="1"/>
    <xf numFmtId="0" fontId="20" fillId="4" borderId="13" xfId="0" applyFont="1" applyFill="1" applyBorder="1"/>
    <xf numFmtId="0" fontId="20" fillId="4" borderId="14" xfId="0" applyFont="1" applyFill="1" applyBorder="1" applyAlignment="1">
      <alignment horizontal="center"/>
    </xf>
    <xf numFmtId="0" fontId="20" fillId="4" borderId="15" xfId="0" applyFont="1" applyFill="1" applyBorder="1"/>
    <xf numFmtId="0" fontId="21" fillId="0" borderId="0" xfId="0" applyFont="1"/>
    <xf numFmtId="0" fontId="22" fillId="5" borderId="13" xfId="0" applyFont="1" applyFill="1" applyBorder="1"/>
    <xf numFmtId="0" fontId="22" fillId="5" borderId="14" xfId="0" applyFont="1" applyFill="1" applyBorder="1" applyAlignment="1">
      <alignment horizontal="center"/>
    </xf>
    <xf numFmtId="0" fontId="22" fillId="5" borderId="15" xfId="0" applyFont="1" applyFill="1" applyBorder="1"/>
    <xf numFmtId="0" fontId="23" fillId="0" borderId="0" xfId="0" applyFont="1"/>
    <xf numFmtId="0" fontId="8" fillId="0" borderId="0" xfId="0" applyFont="1"/>
    <xf numFmtId="0" fontId="8" fillId="0" borderId="5" xfId="0" applyFont="1" applyBorder="1"/>
    <xf numFmtId="0" fontId="8" fillId="0" borderId="8" xfId="0" applyFont="1" applyBorder="1"/>
    <xf numFmtId="0" fontId="7" fillId="0" borderId="8" xfId="0" applyFont="1" applyBorder="1"/>
    <xf numFmtId="0" fontId="6" fillId="0" borderId="8" xfId="0" applyFont="1" applyBorder="1"/>
    <xf numFmtId="0" fontId="5" fillId="0" borderId="8" xfId="0" applyFont="1" applyBorder="1"/>
    <xf numFmtId="164" fontId="0" fillId="0" borderId="0" xfId="0" applyNumberFormat="1"/>
    <xf numFmtId="164" fontId="15" fillId="3" borderId="10" xfId="0" applyNumberFormat="1" applyFont="1" applyFill="1" applyBorder="1" applyAlignment="1">
      <alignment horizontal="right"/>
    </xf>
    <xf numFmtId="164" fontId="20" fillId="4" borderId="13" xfId="0" applyNumberFormat="1" applyFont="1" applyFill="1" applyBorder="1" applyAlignment="1">
      <alignment horizontal="right"/>
    </xf>
    <xf numFmtId="164" fontId="22" fillId="5" borderId="13" xfId="0" applyNumberFormat="1" applyFont="1" applyFill="1" applyBorder="1" applyAlignment="1">
      <alignment horizontal="right"/>
    </xf>
    <xf numFmtId="0" fontId="17" fillId="0" borderId="16" xfId="0" applyFont="1" applyBorder="1"/>
    <xf numFmtId="164" fontId="13" fillId="2" borderId="17" xfId="1" applyNumberFormat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Alignment="1">
      <alignment horizontal="right"/>
    </xf>
    <xf numFmtId="165" fontId="15" fillId="3" borderId="10" xfId="0" applyNumberFormat="1" applyFont="1" applyFill="1" applyBorder="1" applyAlignment="1">
      <alignment horizontal="right"/>
    </xf>
    <xf numFmtId="164" fontId="16" fillId="0" borderId="6" xfId="0" quotePrefix="1" applyNumberFormat="1" applyFont="1" applyBorder="1" applyAlignment="1">
      <alignment horizontal="right"/>
    </xf>
    <xf numFmtId="165" fontId="20" fillId="4" borderId="13" xfId="0" applyNumberFormat="1" applyFont="1" applyFill="1" applyBorder="1" applyAlignment="1">
      <alignment horizontal="right"/>
    </xf>
    <xf numFmtId="165" fontId="22" fillId="5" borderId="13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/>
    <xf numFmtId="165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/>
    <xf numFmtId="165" fontId="15" fillId="3" borderId="10" xfId="0" applyNumberFormat="1" applyFont="1" applyFill="1" applyBorder="1"/>
    <xf numFmtId="165" fontId="20" fillId="4" borderId="13" xfId="0" applyNumberFormat="1" applyFont="1" applyFill="1" applyBorder="1"/>
    <xf numFmtId="165" fontId="22" fillId="5" borderId="13" xfId="0" applyNumberFormat="1" applyFont="1" applyFill="1" applyBorder="1"/>
    <xf numFmtId="165" fontId="13" fillId="2" borderId="17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165" fontId="13" fillId="2" borderId="18" xfId="1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165" fontId="4" fillId="0" borderId="6" xfId="0" quotePrefix="1" applyNumberFormat="1" applyFont="1" applyBorder="1" applyAlignment="1">
      <alignment horizontal="right"/>
    </xf>
    <xf numFmtId="165" fontId="0" fillId="0" borderId="19" xfId="0" applyNumberFormat="1" applyFont="1" applyBorder="1"/>
    <xf numFmtId="0" fontId="4" fillId="0" borderId="8" xfId="0" applyFont="1" applyBorder="1"/>
    <xf numFmtId="0" fontId="20" fillId="4" borderId="6" xfId="0" applyFont="1" applyFill="1" applyBorder="1"/>
    <xf numFmtId="0" fontId="20" fillId="4" borderId="7" xfId="0" applyFont="1" applyFill="1" applyBorder="1" applyAlignment="1">
      <alignment horizontal="center"/>
    </xf>
    <xf numFmtId="0" fontId="20" fillId="4" borderId="8" xfId="0" applyFont="1" applyFill="1" applyBorder="1"/>
    <xf numFmtId="165" fontId="20" fillId="4" borderId="6" xfId="0" applyNumberFormat="1" applyFont="1" applyFill="1" applyBorder="1" applyAlignment="1">
      <alignment horizontal="right"/>
    </xf>
    <xf numFmtId="164" fontId="20" fillId="4" borderId="6" xfId="0" applyNumberFormat="1" applyFont="1" applyFill="1" applyBorder="1" applyAlignment="1">
      <alignment horizontal="right"/>
    </xf>
    <xf numFmtId="165" fontId="20" fillId="4" borderId="6" xfId="0" applyNumberFormat="1" applyFont="1" applyFill="1" applyBorder="1"/>
    <xf numFmtId="0" fontId="20" fillId="4" borderId="20" xfId="0" applyFont="1" applyFill="1" applyBorder="1"/>
    <xf numFmtId="0" fontId="20" fillId="4" borderId="21" xfId="0" applyFont="1" applyFill="1" applyBorder="1" applyAlignment="1">
      <alignment horizontal="center"/>
    </xf>
    <xf numFmtId="0" fontId="20" fillId="4" borderId="22" xfId="0" applyFont="1" applyFill="1" applyBorder="1"/>
    <xf numFmtId="165" fontId="20" fillId="4" borderId="20" xfId="0" applyNumberFormat="1" applyFont="1" applyFill="1" applyBorder="1" applyAlignment="1">
      <alignment horizontal="right"/>
    </xf>
    <xf numFmtId="164" fontId="20" fillId="4" borderId="20" xfId="0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165" fontId="20" fillId="4" borderId="20" xfId="0" applyNumberFormat="1" applyFont="1" applyFill="1" applyBorder="1"/>
    <xf numFmtId="164" fontId="15" fillId="3" borderId="24" xfId="0" applyNumberFormat="1" applyFont="1" applyFill="1" applyBorder="1" applyAlignment="1">
      <alignment horizontal="right"/>
    </xf>
    <xf numFmtId="164" fontId="15" fillId="3" borderId="10" xfId="1" applyNumberFormat="1" applyFont="1" applyFill="1" applyBorder="1" applyAlignment="1">
      <alignment horizontal="right"/>
    </xf>
    <xf numFmtId="0" fontId="3" fillId="0" borderId="8" xfId="0" applyFont="1" applyBorder="1"/>
    <xf numFmtId="165" fontId="3" fillId="0" borderId="6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" fillId="0" borderId="0" xfId="0" applyFont="1"/>
    <xf numFmtId="0" fontId="24" fillId="0" borderId="25" xfId="0" applyFont="1" applyBorder="1"/>
    <xf numFmtId="0" fontId="0" fillId="0" borderId="26" xfId="0" applyBorder="1"/>
    <xf numFmtId="0" fontId="17" fillId="0" borderId="27" xfId="0" applyFont="1" applyBorder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tabSelected="1" topLeftCell="A22" zoomScale="85" zoomScaleNormal="85" zoomScaleSheetLayoutView="80" workbookViewId="0">
      <selection activeCell="L59" sqref="L59"/>
    </sheetView>
  </sheetViews>
  <sheetFormatPr defaultRowHeight="12.75" x14ac:dyDescent="0.2"/>
  <cols>
    <col min="2" max="2" width="37" customWidth="1"/>
    <col min="3" max="3" width="3" style="2" bestFit="1" customWidth="1"/>
    <col min="4" max="4" width="61.85546875" bestFit="1" customWidth="1"/>
    <col min="5" max="7" width="13.5703125" style="56" customWidth="1"/>
    <col min="8" max="8" width="12.85546875" style="33" customWidth="1"/>
    <col min="9" max="9" width="6.28515625" customWidth="1"/>
    <col min="10" max="10" width="14" style="56" customWidth="1"/>
    <col min="11" max="11" width="12.85546875" customWidth="1"/>
  </cols>
  <sheetData>
    <row r="2" spans="2:11" ht="18.75" x14ac:dyDescent="0.3">
      <c r="B2" s="1" t="s">
        <v>95</v>
      </c>
    </row>
    <row r="3" spans="2:11" ht="15" x14ac:dyDescent="0.25">
      <c r="B3" s="27" t="s">
        <v>41</v>
      </c>
    </row>
    <row r="4" spans="2:11" ht="15" x14ac:dyDescent="0.25">
      <c r="B4" s="80" t="s">
        <v>97</v>
      </c>
    </row>
    <row r="5" spans="2:11" ht="15" x14ac:dyDescent="0.25">
      <c r="B5" s="3"/>
    </row>
    <row r="6" spans="2:11" x14ac:dyDescent="0.2">
      <c r="B6" s="4" t="s">
        <v>42</v>
      </c>
      <c r="J6" s="58"/>
      <c r="K6" s="40"/>
    </row>
    <row r="7" spans="2:11" s="6" customFormat="1" ht="66.75" customHeight="1" x14ac:dyDescent="0.2">
      <c r="B7" s="5" t="s">
        <v>43</v>
      </c>
      <c r="C7" s="78" t="s">
        <v>44</v>
      </c>
      <c r="D7" s="79"/>
      <c r="E7" s="53" t="s">
        <v>45</v>
      </c>
      <c r="F7" s="54" t="s">
        <v>46</v>
      </c>
      <c r="G7" s="53" t="s">
        <v>47</v>
      </c>
      <c r="H7" s="38" t="s">
        <v>48</v>
      </c>
      <c r="J7" s="55" t="s">
        <v>88</v>
      </c>
      <c r="K7" s="39" t="s">
        <v>89</v>
      </c>
    </row>
    <row r="8" spans="2:11" ht="15" x14ac:dyDescent="0.25">
      <c r="B8" s="7" t="s">
        <v>49</v>
      </c>
      <c r="C8" s="8" t="s">
        <v>0</v>
      </c>
      <c r="D8" s="28" t="s">
        <v>50</v>
      </c>
      <c r="E8" s="46">
        <v>17668871.410000004</v>
      </c>
      <c r="F8" s="46">
        <v>18624111.320000011</v>
      </c>
      <c r="G8" s="46">
        <v>5481882.04</v>
      </c>
      <c r="H8" s="12">
        <f>G8/F8</f>
        <v>0.29434328144898547</v>
      </c>
      <c r="I8" s="41"/>
      <c r="J8" s="47">
        <v>5341329.9100000011</v>
      </c>
      <c r="K8" s="12">
        <v>0.28870849918425667</v>
      </c>
    </row>
    <row r="9" spans="2:11" ht="15" x14ac:dyDescent="0.25">
      <c r="B9" s="9"/>
      <c r="C9" s="10" t="s">
        <v>1</v>
      </c>
      <c r="D9" s="11" t="s">
        <v>2</v>
      </c>
      <c r="E9" s="48">
        <v>5948060.9000000013</v>
      </c>
      <c r="F9" s="48">
        <v>7002610.5599999977</v>
      </c>
      <c r="G9" s="48">
        <v>1979084.3699999999</v>
      </c>
      <c r="H9" s="12">
        <f t="shared" ref="H9:H59" si="0">G9/F9</f>
        <v>0.28262093872602856</v>
      </c>
      <c r="I9" s="41"/>
      <c r="J9" s="49">
        <v>1755853.0499999998</v>
      </c>
      <c r="K9" s="12">
        <v>0.29007913295769527</v>
      </c>
    </row>
    <row r="10" spans="2:11" ht="15" x14ac:dyDescent="0.25">
      <c r="B10" s="9"/>
      <c r="C10" s="10" t="s">
        <v>3</v>
      </c>
      <c r="D10" s="29" t="s">
        <v>51</v>
      </c>
      <c r="E10" s="48">
        <v>230000852.66999993</v>
      </c>
      <c r="F10" s="48">
        <v>242857665.90000001</v>
      </c>
      <c r="G10" s="48">
        <v>69624385.429999962</v>
      </c>
      <c r="H10" s="12">
        <f t="shared" si="0"/>
        <v>0.28668802844654184</v>
      </c>
      <c r="I10" s="41"/>
      <c r="J10" s="49">
        <v>66490862.469999969</v>
      </c>
      <c r="K10" s="12">
        <v>0.27928302367626401</v>
      </c>
    </row>
    <row r="11" spans="2:11" ht="15" x14ac:dyDescent="0.25">
      <c r="B11" s="9"/>
      <c r="C11" s="10" t="s">
        <v>4</v>
      </c>
      <c r="D11" s="11" t="s">
        <v>5</v>
      </c>
      <c r="E11" s="48">
        <v>8940488.2699999958</v>
      </c>
      <c r="F11" s="48">
        <v>9048444.2200000044</v>
      </c>
      <c r="G11" s="48">
        <v>2725553.6500000008</v>
      </c>
      <c r="H11" s="12">
        <f t="shared" si="0"/>
        <v>0.30121793136279063</v>
      </c>
      <c r="I11" s="41"/>
      <c r="J11" s="49">
        <v>2551933.92</v>
      </c>
      <c r="K11" s="12">
        <v>0.27708799659244177</v>
      </c>
    </row>
    <row r="12" spans="2:11" ht="15" x14ac:dyDescent="0.25">
      <c r="B12" s="9"/>
      <c r="C12" s="10" t="s">
        <v>6</v>
      </c>
      <c r="D12" s="29" t="s">
        <v>52</v>
      </c>
      <c r="E12" s="48">
        <v>39207444.590000004</v>
      </c>
      <c r="F12" s="48">
        <v>35668635.959999993</v>
      </c>
      <c r="G12" s="48">
        <v>22711340.470000006</v>
      </c>
      <c r="H12" s="12">
        <f t="shared" si="0"/>
        <v>0.63673139885330254</v>
      </c>
      <c r="I12" s="41"/>
      <c r="J12" s="49">
        <v>21427589.390000001</v>
      </c>
      <c r="K12" s="12">
        <v>0.60770560211467184</v>
      </c>
    </row>
    <row r="13" spans="2:11" ht="15" x14ac:dyDescent="0.25">
      <c r="B13" s="13"/>
      <c r="C13" s="10" t="s">
        <v>7</v>
      </c>
      <c r="D13" s="29" t="s">
        <v>53</v>
      </c>
      <c r="E13" s="48">
        <v>77664837.330000028</v>
      </c>
      <c r="F13" s="48">
        <v>96777381.450000167</v>
      </c>
      <c r="G13" s="48">
        <v>32238890.560000006</v>
      </c>
      <c r="H13" s="12">
        <f t="shared" si="0"/>
        <v>0.33312422879158143</v>
      </c>
      <c r="I13" s="41"/>
      <c r="J13" s="49">
        <v>26586893.260000039</v>
      </c>
      <c r="K13" s="12">
        <v>0.3268131293832135</v>
      </c>
    </row>
    <row r="14" spans="2:11" s="17" customFormat="1" ht="15" x14ac:dyDescent="0.25">
      <c r="B14" s="14" t="s">
        <v>8</v>
      </c>
      <c r="C14" s="15"/>
      <c r="D14" s="16"/>
      <c r="E14" s="42">
        <f>SUM(E8:E13)</f>
        <v>379430555.16999996</v>
      </c>
      <c r="F14" s="42">
        <f t="shared" ref="F14:G14" si="1">SUM(F8:F13)</f>
        <v>409978849.41000021</v>
      </c>
      <c r="G14" s="42">
        <f t="shared" si="1"/>
        <v>134761136.51999998</v>
      </c>
      <c r="H14" s="34">
        <f t="shared" si="0"/>
        <v>0.32870265554902278</v>
      </c>
      <c r="I14" s="41"/>
      <c r="J14" s="50">
        <f>SUM(J8:J13)</f>
        <v>124154462.00000001</v>
      </c>
      <c r="K14" s="34">
        <v>0.3196130618702967</v>
      </c>
    </row>
    <row r="15" spans="2:11" ht="15" x14ac:dyDescent="0.25">
      <c r="B15" s="18" t="s">
        <v>54</v>
      </c>
      <c r="C15" s="10" t="s">
        <v>9</v>
      </c>
      <c r="D15" s="29" t="s">
        <v>55</v>
      </c>
      <c r="E15" s="48">
        <v>19014394.979999997</v>
      </c>
      <c r="F15" s="48">
        <v>22256022.240000002</v>
      </c>
      <c r="G15" s="48">
        <v>6249277.3399999999</v>
      </c>
      <c r="H15" s="12">
        <f t="shared" si="0"/>
        <v>0.28079039788019189</v>
      </c>
      <c r="I15" s="41"/>
      <c r="J15" s="49">
        <v>5802413.8000000026</v>
      </c>
      <c r="K15" s="12">
        <v>0.30475459579515196</v>
      </c>
    </row>
    <row r="16" spans="2:11" ht="15" x14ac:dyDescent="0.25">
      <c r="B16" s="9"/>
      <c r="C16" s="10" t="s">
        <v>10</v>
      </c>
      <c r="D16" s="30" t="s">
        <v>83</v>
      </c>
      <c r="E16" s="48">
        <v>21404582.350000005</v>
      </c>
      <c r="F16" s="48">
        <v>20272594.630000003</v>
      </c>
      <c r="G16" s="48">
        <v>2441494.9500000002</v>
      </c>
      <c r="H16" s="12">
        <f t="shared" si="0"/>
        <v>0.12043327430752261</v>
      </c>
      <c r="I16" s="41"/>
      <c r="J16" s="49">
        <v>2428108.2700000009</v>
      </c>
      <c r="K16" s="12">
        <v>0.10959216815193785</v>
      </c>
    </row>
    <row r="17" spans="2:11" ht="15" x14ac:dyDescent="0.25">
      <c r="B17" s="9"/>
      <c r="C17" s="10" t="s">
        <v>11</v>
      </c>
      <c r="D17" s="29" t="s">
        <v>56</v>
      </c>
      <c r="E17" s="48">
        <v>559455420.44999993</v>
      </c>
      <c r="F17" s="48">
        <v>547378368.8599999</v>
      </c>
      <c r="G17" s="48">
        <v>86141270.899999917</v>
      </c>
      <c r="H17" s="12">
        <f t="shared" si="0"/>
        <v>0.15737061564818944</v>
      </c>
      <c r="I17" s="41"/>
      <c r="J17" s="49">
        <v>97367291.240000129</v>
      </c>
      <c r="K17" s="12">
        <v>0.16753805377628497</v>
      </c>
    </row>
    <row r="18" spans="2:11" ht="15" x14ac:dyDescent="0.25">
      <c r="B18" s="9"/>
      <c r="C18" s="10" t="s">
        <v>12</v>
      </c>
      <c r="D18" s="29" t="s">
        <v>57</v>
      </c>
      <c r="E18" s="48">
        <v>3092200.4099999988</v>
      </c>
      <c r="F18" s="48">
        <v>3540041.03</v>
      </c>
      <c r="G18" s="48">
        <v>505431.26000000007</v>
      </c>
      <c r="H18" s="12">
        <f t="shared" si="0"/>
        <v>0.14277553726545369</v>
      </c>
      <c r="I18" s="41"/>
      <c r="J18" s="49">
        <v>465700.63000000018</v>
      </c>
      <c r="K18" s="12">
        <v>0.1477245746818738</v>
      </c>
    </row>
    <row r="19" spans="2:11" s="17" customFormat="1" ht="15" x14ac:dyDescent="0.25">
      <c r="B19" s="14" t="s">
        <v>13</v>
      </c>
      <c r="C19" s="15"/>
      <c r="D19" s="16"/>
      <c r="E19" s="42">
        <f>SUM(E15:E18)</f>
        <v>602966598.18999994</v>
      </c>
      <c r="F19" s="42">
        <f>SUM(F15:F18)</f>
        <v>593447026.75999987</v>
      </c>
      <c r="G19" s="42">
        <f>SUM(G15:G18)</f>
        <v>95337474.449999914</v>
      </c>
      <c r="H19" s="34">
        <f t="shared" si="0"/>
        <v>0.16065035319244428</v>
      </c>
      <c r="I19" s="41"/>
      <c r="J19" s="50">
        <f>SUM(J15:J18)</f>
        <v>106063513.94000013</v>
      </c>
      <c r="K19" s="34">
        <v>0.16956239031706963</v>
      </c>
    </row>
    <row r="20" spans="2:11" ht="15" x14ac:dyDescent="0.25">
      <c r="B20" s="81" t="s">
        <v>58</v>
      </c>
      <c r="C20" s="10">
        <v>30</v>
      </c>
      <c r="D20" s="75" t="s">
        <v>96</v>
      </c>
      <c r="E20" s="48">
        <v>0</v>
      </c>
      <c r="F20" s="48">
        <v>681350</v>
      </c>
      <c r="G20" s="48">
        <v>605</v>
      </c>
      <c r="H20" s="12">
        <f t="shared" si="0"/>
        <v>8.8794305423057162E-4</v>
      </c>
      <c r="I20" s="41"/>
      <c r="J20" s="76">
        <v>21600</v>
      </c>
      <c r="K20" s="12">
        <v>3.1007751937984496E-2</v>
      </c>
    </row>
    <row r="21" spans="2:11" ht="15" x14ac:dyDescent="0.25">
      <c r="B21" s="82"/>
      <c r="C21" s="10" t="s">
        <v>14</v>
      </c>
      <c r="D21" s="29" t="s">
        <v>59</v>
      </c>
      <c r="E21" s="48">
        <v>15898635.050000001</v>
      </c>
      <c r="F21" s="48">
        <v>15217285.050000001</v>
      </c>
      <c r="G21" s="48">
        <v>621814.45000000007</v>
      </c>
      <c r="H21" s="12">
        <f t="shared" si="0"/>
        <v>4.086237774720531E-2</v>
      </c>
      <c r="I21" s="41"/>
      <c r="J21" s="49">
        <v>1787540.7499999995</v>
      </c>
      <c r="K21" s="12">
        <v>0.11758562219602298</v>
      </c>
    </row>
    <row r="22" spans="2:11" ht="15" x14ac:dyDescent="0.25">
      <c r="B22" s="83"/>
      <c r="C22" s="10" t="s">
        <v>15</v>
      </c>
      <c r="D22" s="29" t="s">
        <v>60</v>
      </c>
      <c r="E22" s="48">
        <v>530000</v>
      </c>
      <c r="F22" s="48">
        <v>530000</v>
      </c>
      <c r="G22" s="48">
        <v>116858.98</v>
      </c>
      <c r="H22" s="12">
        <f t="shared" si="0"/>
        <v>0.22048864150943395</v>
      </c>
      <c r="I22" s="41"/>
      <c r="J22" s="49">
        <v>8323.57</v>
      </c>
      <c r="K22" s="12">
        <v>1.5704849056603774E-2</v>
      </c>
    </row>
    <row r="23" spans="2:11" s="17" customFormat="1" ht="15" x14ac:dyDescent="0.25">
      <c r="B23" s="14" t="s">
        <v>16</v>
      </c>
      <c r="C23" s="15"/>
      <c r="D23" s="16"/>
      <c r="E23" s="42">
        <f>SUM(E20:E22)</f>
        <v>16428635.050000001</v>
      </c>
      <c r="F23" s="42">
        <f t="shared" ref="F23:G23" si="2">SUM(F20:F22)</f>
        <v>16428635.050000001</v>
      </c>
      <c r="G23" s="42">
        <f t="shared" si="2"/>
        <v>739278.43</v>
      </c>
      <c r="H23" s="34">
        <f t="shared" si="0"/>
        <v>4.4999382343696291E-2</v>
      </c>
      <c r="I23" s="41"/>
      <c r="J23" s="50">
        <f>SUM(J21:J22)</f>
        <v>1795864.3199999996</v>
      </c>
      <c r="K23" s="34">
        <v>0.11062783453820768</v>
      </c>
    </row>
    <row r="24" spans="2:11" ht="15" x14ac:dyDescent="0.25">
      <c r="B24" s="18" t="s">
        <v>61</v>
      </c>
      <c r="C24" s="10" t="s">
        <v>17</v>
      </c>
      <c r="D24" s="29" t="s">
        <v>62</v>
      </c>
      <c r="E24" s="48">
        <v>399285596.61000007</v>
      </c>
      <c r="F24" s="48">
        <v>408937179.97000003</v>
      </c>
      <c r="G24" s="48">
        <v>148202599.03</v>
      </c>
      <c r="H24" s="12">
        <f t="shared" si="0"/>
        <v>0.3624092068147784</v>
      </c>
      <c r="I24" s="41"/>
      <c r="J24" s="49">
        <v>114241272.5</v>
      </c>
      <c r="K24" s="12">
        <v>0.30164700445274711</v>
      </c>
    </row>
    <row r="25" spans="2:11" ht="15" x14ac:dyDescent="0.25">
      <c r="B25" s="9"/>
      <c r="C25" s="10" t="s">
        <v>18</v>
      </c>
      <c r="D25" s="29" t="s">
        <v>63</v>
      </c>
      <c r="E25" s="48">
        <v>326153251.75000006</v>
      </c>
      <c r="F25" s="48">
        <v>320218039.00999993</v>
      </c>
      <c r="G25" s="48">
        <v>80483922.99000001</v>
      </c>
      <c r="H25" s="12">
        <f t="shared" si="0"/>
        <v>0.25134100264565862</v>
      </c>
      <c r="I25" s="41"/>
      <c r="J25" s="49">
        <v>66367694.339999996</v>
      </c>
      <c r="K25" s="12">
        <v>0.20450105897648732</v>
      </c>
    </row>
    <row r="26" spans="2:11" ht="15" x14ac:dyDescent="0.25">
      <c r="B26" s="9"/>
      <c r="C26" s="10">
        <v>45</v>
      </c>
      <c r="D26" s="31" t="s">
        <v>85</v>
      </c>
      <c r="E26" s="48">
        <v>2000000</v>
      </c>
      <c r="F26" s="48">
        <v>1823500</v>
      </c>
      <c r="G26" s="57">
        <v>0</v>
      </c>
      <c r="H26" s="43">
        <f t="shared" si="0"/>
        <v>0</v>
      </c>
      <c r="I26" s="41"/>
      <c r="J26" s="49">
        <v>0</v>
      </c>
      <c r="K26" s="12">
        <v>0</v>
      </c>
    </row>
    <row r="27" spans="2:11" ht="15" x14ac:dyDescent="0.25">
      <c r="B27" s="9"/>
      <c r="C27" s="10" t="s">
        <v>19</v>
      </c>
      <c r="D27" s="29" t="s">
        <v>64</v>
      </c>
      <c r="E27" s="48">
        <v>360725396.06999999</v>
      </c>
      <c r="F27" s="48">
        <v>380375107.7299999</v>
      </c>
      <c r="G27" s="48">
        <v>122467969.34999999</v>
      </c>
      <c r="H27" s="12">
        <f t="shared" si="0"/>
        <v>0.32196630868108994</v>
      </c>
      <c r="I27" s="41"/>
      <c r="J27" s="49">
        <v>115249942.16</v>
      </c>
      <c r="K27" s="12">
        <v>0.31765175811857466</v>
      </c>
    </row>
    <row r="28" spans="2:11" ht="15" x14ac:dyDescent="0.25">
      <c r="B28" s="9"/>
      <c r="C28" s="10" t="s">
        <v>20</v>
      </c>
      <c r="D28" s="29" t="s">
        <v>65</v>
      </c>
      <c r="E28" s="48">
        <v>2997488.74</v>
      </c>
      <c r="F28" s="48">
        <v>1815488.74</v>
      </c>
      <c r="G28" s="48">
        <v>30000</v>
      </c>
      <c r="H28" s="12">
        <f t="shared" si="0"/>
        <v>1.6524475938088163E-2</v>
      </c>
      <c r="I28" s="41"/>
      <c r="J28" s="49">
        <v>214400</v>
      </c>
      <c r="K28" s="12">
        <v>7.8733398774595426E-2</v>
      </c>
    </row>
    <row r="29" spans="2:11" ht="15" x14ac:dyDescent="0.25">
      <c r="B29" s="9"/>
      <c r="C29" s="10" t="s">
        <v>21</v>
      </c>
      <c r="D29" s="29" t="s">
        <v>66</v>
      </c>
      <c r="E29" s="48">
        <v>79833741.609999985</v>
      </c>
      <c r="F29" s="48">
        <v>72520272.520000026</v>
      </c>
      <c r="G29" s="48">
        <v>16753713.569999998</v>
      </c>
      <c r="H29" s="12">
        <f t="shared" si="0"/>
        <v>0.2310211060690591</v>
      </c>
      <c r="I29" s="41"/>
      <c r="J29" s="49">
        <v>14721700.710000008</v>
      </c>
      <c r="K29" s="12">
        <v>0.16789758145427949</v>
      </c>
    </row>
    <row r="30" spans="2:11" ht="15" x14ac:dyDescent="0.25">
      <c r="B30" s="13"/>
      <c r="C30" s="10" t="s">
        <v>22</v>
      </c>
      <c r="D30" s="29" t="s">
        <v>67</v>
      </c>
      <c r="E30" s="48">
        <v>93806.45</v>
      </c>
      <c r="F30" s="48">
        <v>156687.83000000002</v>
      </c>
      <c r="G30" s="48">
        <v>33020</v>
      </c>
      <c r="H30" s="12">
        <f t="shared" si="0"/>
        <v>0.21073748995055963</v>
      </c>
      <c r="I30" s="41"/>
      <c r="J30" s="49">
        <v>53780.88</v>
      </c>
      <c r="K30" s="12">
        <v>0.48595001266358862</v>
      </c>
    </row>
    <row r="31" spans="2:11" s="17" customFormat="1" ht="15" x14ac:dyDescent="0.25">
      <c r="B31" s="14" t="s">
        <v>23</v>
      </c>
      <c r="C31" s="15"/>
      <c r="D31" s="16"/>
      <c r="E31" s="42">
        <f>SUM(E24:E30)</f>
        <v>1171089281.23</v>
      </c>
      <c r="F31" s="42">
        <f t="shared" ref="F31:G31" si="3">SUM(F24:F30)</f>
        <v>1185846275.8</v>
      </c>
      <c r="G31" s="42">
        <f t="shared" si="3"/>
        <v>367971224.94</v>
      </c>
      <c r="H31" s="34">
        <f t="shared" si="0"/>
        <v>0.31030263572043343</v>
      </c>
      <c r="I31" s="41"/>
      <c r="J31" s="50">
        <f>SUM(J24:J30)</f>
        <v>310848790.59000003</v>
      </c>
      <c r="K31" s="34">
        <v>0.26823481095675633</v>
      </c>
    </row>
    <row r="32" spans="2:11" ht="15" x14ac:dyDescent="0.25">
      <c r="B32" s="9"/>
      <c r="C32" s="10">
        <v>50</v>
      </c>
      <c r="D32" s="32" t="s">
        <v>87</v>
      </c>
      <c r="E32" s="48">
        <v>38862805.329999998</v>
      </c>
      <c r="F32" s="48">
        <v>546354.31000000006</v>
      </c>
      <c r="G32" s="57">
        <v>0</v>
      </c>
      <c r="H32" s="12">
        <f t="shared" si="0"/>
        <v>0</v>
      </c>
      <c r="I32" s="41"/>
      <c r="J32" s="49">
        <v>0</v>
      </c>
      <c r="K32" s="43">
        <v>0</v>
      </c>
    </row>
    <row r="33" spans="2:11" s="17" customFormat="1" ht="15" x14ac:dyDescent="0.25">
      <c r="B33" s="14" t="s">
        <v>84</v>
      </c>
      <c r="C33" s="15"/>
      <c r="D33" s="16"/>
      <c r="E33" s="42">
        <f>SUM(E32:E32)</f>
        <v>38862805.329999998</v>
      </c>
      <c r="F33" s="42">
        <f>SUM(F32:F32)</f>
        <v>546354.31000000006</v>
      </c>
      <c r="G33" s="42">
        <f>SUM(G32:G32)</f>
        <v>0</v>
      </c>
      <c r="H33" s="34">
        <f t="shared" si="0"/>
        <v>0</v>
      </c>
      <c r="I33" s="41"/>
      <c r="J33" s="42">
        <f>SUM(J32:J32)</f>
        <v>0</v>
      </c>
      <c r="K33" s="74">
        <v>0</v>
      </c>
    </row>
    <row r="34" spans="2:11" s="22" customFormat="1" ht="15" x14ac:dyDescent="0.25">
      <c r="B34" s="19" t="s">
        <v>86</v>
      </c>
      <c r="C34" s="20"/>
      <c r="D34" s="21"/>
      <c r="E34" s="44">
        <f>E14+E19+E23+E31+E33</f>
        <v>2208777874.9699998</v>
      </c>
      <c r="F34" s="44">
        <f>F14+F19+F23+F31+F33</f>
        <v>2206247141.3299999</v>
      </c>
      <c r="G34" s="44">
        <f>G14+G19+G23+G31+G33</f>
        <v>598809114.33999991</v>
      </c>
      <c r="H34" s="35">
        <f t="shared" si="0"/>
        <v>0.27141524769478803</v>
      </c>
      <c r="I34" s="41"/>
      <c r="J34" s="51">
        <f>J14+J19+J23+J31+J33</f>
        <v>542862630.85000014</v>
      </c>
      <c r="K34" s="35">
        <v>0.24436143938900959</v>
      </c>
    </row>
    <row r="35" spans="2:11" ht="15" x14ac:dyDescent="0.25">
      <c r="B35" s="7" t="s">
        <v>68</v>
      </c>
      <c r="C35" s="8" t="s">
        <v>24</v>
      </c>
      <c r="D35" s="28" t="s">
        <v>69</v>
      </c>
      <c r="E35" s="46">
        <v>297362605.02000004</v>
      </c>
      <c r="F35" s="46">
        <v>314353074.36000001</v>
      </c>
      <c r="G35" s="46">
        <v>59619376.730000004</v>
      </c>
      <c r="H35" s="12">
        <f t="shared" si="0"/>
        <v>0.18965736807690117</v>
      </c>
      <c r="I35" s="41"/>
      <c r="J35" s="47">
        <v>42952505.469999999</v>
      </c>
      <c r="K35" s="12">
        <v>0.11263782944010811</v>
      </c>
    </row>
    <row r="36" spans="2:11" ht="15" x14ac:dyDescent="0.25">
      <c r="B36" s="9"/>
      <c r="C36" s="10" t="s">
        <v>25</v>
      </c>
      <c r="D36" s="29" t="s">
        <v>70</v>
      </c>
      <c r="E36" s="48">
        <v>6281456.54</v>
      </c>
      <c r="F36" s="48">
        <v>11052951.99</v>
      </c>
      <c r="G36" s="48">
        <v>700165.94000000006</v>
      </c>
      <c r="H36" s="12">
        <f t="shared" si="0"/>
        <v>6.3346510564188205E-2</v>
      </c>
      <c r="I36" s="41"/>
      <c r="J36" s="49">
        <v>204102.85000000003</v>
      </c>
      <c r="K36" s="12">
        <v>2.0195791416729801E-2</v>
      </c>
    </row>
    <row r="37" spans="2:11" ht="15" x14ac:dyDescent="0.25">
      <c r="B37" s="9"/>
      <c r="C37" s="10" t="s">
        <v>26</v>
      </c>
      <c r="D37" s="29" t="s">
        <v>71</v>
      </c>
      <c r="E37" s="48">
        <v>1247606.2</v>
      </c>
      <c r="F37" s="48">
        <v>3850321.7099999995</v>
      </c>
      <c r="G37" s="48">
        <v>938344.07</v>
      </c>
      <c r="H37" s="12">
        <f t="shared" si="0"/>
        <v>0.24370536819376584</v>
      </c>
      <c r="I37" s="41"/>
      <c r="J37" s="49">
        <v>51924.77</v>
      </c>
      <c r="K37" s="12">
        <v>1.1105354314225548E-2</v>
      </c>
    </row>
    <row r="38" spans="2:11" ht="15" x14ac:dyDescent="0.25">
      <c r="B38" s="9"/>
      <c r="C38" s="10" t="s">
        <v>27</v>
      </c>
      <c r="D38" s="29" t="s">
        <v>72</v>
      </c>
      <c r="E38" s="48">
        <v>20866948.629999999</v>
      </c>
      <c r="F38" s="48">
        <v>16359748.389999999</v>
      </c>
      <c r="G38" s="48">
        <v>1422599.4400000002</v>
      </c>
      <c r="H38" s="12">
        <f t="shared" si="0"/>
        <v>8.6957293357248278E-2</v>
      </c>
      <c r="I38" s="41"/>
      <c r="J38" s="49">
        <v>913349.02</v>
      </c>
      <c r="K38" s="12">
        <v>5.3352315574263384E-2</v>
      </c>
    </row>
    <row r="39" spans="2:11" ht="15" x14ac:dyDescent="0.25">
      <c r="B39" s="13"/>
      <c r="C39" s="10" t="s">
        <v>28</v>
      </c>
      <c r="D39" s="29" t="s">
        <v>73</v>
      </c>
      <c r="E39" s="48">
        <v>0</v>
      </c>
      <c r="F39" s="48">
        <v>39717.54</v>
      </c>
      <c r="G39" s="48">
        <v>0</v>
      </c>
      <c r="H39" s="12" t="s">
        <v>91</v>
      </c>
      <c r="I39" s="41"/>
      <c r="J39" s="49">
        <v>0</v>
      </c>
      <c r="K39" s="12">
        <v>0</v>
      </c>
    </row>
    <row r="40" spans="2:11" s="17" customFormat="1" ht="15" x14ac:dyDescent="0.25">
      <c r="B40" s="14" t="s">
        <v>29</v>
      </c>
      <c r="C40" s="15"/>
      <c r="D40" s="16"/>
      <c r="E40" s="42">
        <f>SUM(E35:E39)</f>
        <v>325758616.39000005</v>
      </c>
      <c r="F40" s="42">
        <f t="shared" ref="F40:G40" si="4">SUM(F35:F39)</f>
        <v>345655813.99000001</v>
      </c>
      <c r="G40" s="42">
        <f t="shared" si="4"/>
        <v>62680486.18</v>
      </c>
      <c r="H40" s="34">
        <f t="shared" si="0"/>
        <v>0.18133786166204446</v>
      </c>
      <c r="I40" s="41"/>
      <c r="J40" s="50">
        <f>SUM(J35:J39)</f>
        <v>44121882.110000007</v>
      </c>
      <c r="K40" s="34">
        <v>0.10666327794030779</v>
      </c>
    </row>
    <row r="41" spans="2:11" ht="15" x14ac:dyDescent="0.25">
      <c r="B41" s="18" t="s">
        <v>74</v>
      </c>
      <c r="C41" s="10" t="s">
        <v>30</v>
      </c>
      <c r="D41" s="29" t="s">
        <v>62</v>
      </c>
      <c r="E41" s="48">
        <v>6495000</v>
      </c>
      <c r="F41" s="48">
        <v>1455848.55</v>
      </c>
      <c r="G41" s="48">
        <v>0</v>
      </c>
      <c r="H41" s="12">
        <v>0</v>
      </c>
      <c r="I41" s="41"/>
      <c r="J41" s="49">
        <v>0</v>
      </c>
      <c r="K41" s="12">
        <v>0</v>
      </c>
    </row>
    <row r="42" spans="2:11" ht="15" x14ac:dyDescent="0.25">
      <c r="B42" s="9"/>
      <c r="C42" s="10" t="s">
        <v>31</v>
      </c>
      <c r="D42" s="29" t="s">
        <v>75</v>
      </c>
      <c r="E42" s="48">
        <v>7215859.9000000004</v>
      </c>
      <c r="F42" s="48">
        <v>6294217.0499999998</v>
      </c>
      <c r="G42" s="48">
        <v>0</v>
      </c>
      <c r="H42" s="12">
        <f t="shared" si="0"/>
        <v>0</v>
      </c>
      <c r="I42" s="41"/>
      <c r="J42" s="49">
        <v>259201.54</v>
      </c>
      <c r="K42" s="12">
        <v>3.2118340850370325E-2</v>
      </c>
    </row>
    <row r="43" spans="2:11" ht="15" x14ac:dyDescent="0.25">
      <c r="B43" s="9"/>
      <c r="C43" s="10">
        <v>75</v>
      </c>
      <c r="D43" s="29" t="s">
        <v>85</v>
      </c>
      <c r="E43" s="48"/>
      <c r="F43" s="48"/>
      <c r="G43" s="48"/>
      <c r="H43" s="12" t="s">
        <v>91</v>
      </c>
      <c r="I43" s="41"/>
      <c r="J43" s="77" t="s">
        <v>91</v>
      </c>
      <c r="K43" s="12" t="s">
        <v>91</v>
      </c>
    </row>
    <row r="44" spans="2:11" ht="15" x14ac:dyDescent="0.25">
      <c r="B44" s="9"/>
      <c r="C44" s="10" t="s">
        <v>32</v>
      </c>
      <c r="D44" s="29" t="s">
        <v>64</v>
      </c>
      <c r="E44" s="48">
        <v>1957970.8399999999</v>
      </c>
      <c r="F44" s="48">
        <v>2633444.17</v>
      </c>
      <c r="G44" s="48">
        <v>0</v>
      </c>
      <c r="H44" s="12">
        <f t="shared" si="0"/>
        <v>0</v>
      </c>
      <c r="I44" s="41"/>
      <c r="J44" s="49">
        <v>70189.39</v>
      </c>
      <c r="K44" s="12">
        <v>2.336415187949159E-2</v>
      </c>
    </row>
    <row r="45" spans="2:11" ht="15" x14ac:dyDescent="0.25">
      <c r="B45" s="9"/>
      <c r="C45" s="10" t="s">
        <v>33</v>
      </c>
      <c r="D45" s="29" t="s">
        <v>66</v>
      </c>
      <c r="E45" s="48">
        <v>698538.95</v>
      </c>
      <c r="F45" s="48">
        <v>1394143.45</v>
      </c>
      <c r="G45" s="48">
        <v>0</v>
      </c>
      <c r="H45" s="12">
        <f t="shared" si="0"/>
        <v>0</v>
      </c>
      <c r="I45" s="41"/>
      <c r="J45" s="48">
        <v>0</v>
      </c>
      <c r="K45" s="12">
        <v>0</v>
      </c>
    </row>
    <row r="46" spans="2:11" ht="15" x14ac:dyDescent="0.25">
      <c r="B46" s="37"/>
      <c r="C46" s="10">
        <v>79</v>
      </c>
      <c r="D46" s="29" t="s">
        <v>67</v>
      </c>
      <c r="E46" s="57"/>
      <c r="F46" s="57"/>
      <c r="G46" s="57"/>
      <c r="H46" s="43" t="s">
        <v>91</v>
      </c>
      <c r="I46" s="41"/>
      <c r="J46" s="77" t="s">
        <v>91</v>
      </c>
      <c r="K46" s="43" t="s">
        <v>91</v>
      </c>
    </row>
    <row r="47" spans="2:11" s="17" customFormat="1" ht="15" x14ac:dyDescent="0.25">
      <c r="B47" s="14" t="s">
        <v>34</v>
      </c>
      <c r="C47" s="15"/>
      <c r="D47" s="16"/>
      <c r="E47" s="42">
        <f>SUM(E41:E46)</f>
        <v>16367369.689999999</v>
      </c>
      <c r="F47" s="42">
        <f t="shared" ref="F47:G47" si="5">SUM(F41:F46)</f>
        <v>11777653.219999999</v>
      </c>
      <c r="G47" s="42">
        <f t="shared" si="5"/>
        <v>0</v>
      </c>
      <c r="H47" s="73">
        <f t="shared" si="0"/>
        <v>0</v>
      </c>
      <c r="I47" s="41"/>
      <c r="J47" s="50">
        <f>SUM(J41:J46)</f>
        <v>329390.93</v>
      </c>
      <c r="K47" s="34">
        <v>1.5779543883327293E-2</v>
      </c>
    </row>
    <row r="48" spans="2:11" s="22" customFormat="1" ht="15" x14ac:dyDescent="0.25">
      <c r="B48" s="60" t="s">
        <v>76</v>
      </c>
      <c r="C48" s="61"/>
      <c r="D48" s="62"/>
      <c r="E48" s="63">
        <f>E40+E47</f>
        <v>342125986.08000004</v>
      </c>
      <c r="F48" s="63">
        <f t="shared" ref="F48:G48" si="6">F40+F47</f>
        <v>357433467.21000004</v>
      </c>
      <c r="G48" s="63">
        <f t="shared" si="6"/>
        <v>62680486.18</v>
      </c>
      <c r="H48" s="64">
        <f t="shared" si="0"/>
        <v>0.17536266726577629</v>
      </c>
      <c r="I48" s="41"/>
      <c r="J48" s="65">
        <f>J40+J47</f>
        <v>44451273.040000007</v>
      </c>
      <c r="K48" s="64">
        <v>0.10229728279918048</v>
      </c>
    </row>
    <row r="49" spans="2:11" s="22" customFormat="1" ht="15" x14ac:dyDescent="0.25">
      <c r="B49" s="66" t="s">
        <v>93</v>
      </c>
      <c r="C49" s="67"/>
      <c r="D49" s="68"/>
      <c r="E49" s="69">
        <f>E34+E48</f>
        <v>2550903861.0499997</v>
      </c>
      <c r="F49" s="69">
        <f t="shared" ref="F49:G49" si="7">F34+F48</f>
        <v>2563680608.54</v>
      </c>
      <c r="G49" s="69">
        <f t="shared" si="7"/>
        <v>661489600.51999986</v>
      </c>
      <c r="H49" s="70">
        <f t="shared" si="0"/>
        <v>0.25802340522313116</v>
      </c>
      <c r="I49" s="71"/>
      <c r="J49" s="72">
        <f>J34+J40+J47</f>
        <v>587313903.8900001</v>
      </c>
      <c r="K49" s="70">
        <v>0.2211208051850522</v>
      </c>
    </row>
    <row r="50" spans="2:11" ht="15" x14ac:dyDescent="0.25">
      <c r="B50" s="7" t="s">
        <v>77</v>
      </c>
      <c r="C50" s="8">
        <v>84</v>
      </c>
      <c r="D50" s="28" t="s">
        <v>78</v>
      </c>
      <c r="E50" s="46"/>
      <c r="F50" s="46"/>
      <c r="G50" s="57"/>
      <c r="H50" s="43" t="s">
        <v>91</v>
      </c>
      <c r="I50" s="41"/>
      <c r="J50" s="77" t="s">
        <v>91</v>
      </c>
      <c r="K50" s="12" t="s">
        <v>91</v>
      </c>
    </row>
    <row r="51" spans="2:11" ht="15" x14ac:dyDescent="0.25">
      <c r="B51" s="9"/>
      <c r="C51" s="10" t="s">
        <v>35</v>
      </c>
      <c r="D51" s="29" t="s">
        <v>79</v>
      </c>
      <c r="E51" s="48">
        <v>8000044.1100000003</v>
      </c>
      <c r="F51" s="48">
        <v>14190842.539999999</v>
      </c>
      <c r="G51" s="48">
        <v>220798.43</v>
      </c>
      <c r="H51" s="12">
        <f t="shared" si="0"/>
        <v>1.555921922025639E-2</v>
      </c>
      <c r="I51" s="41"/>
      <c r="J51" s="49">
        <v>8000044.1100000003</v>
      </c>
      <c r="K51" s="12">
        <v>0.99626403048488366</v>
      </c>
    </row>
    <row r="52" spans="2:11" ht="15" x14ac:dyDescent="0.25">
      <c r="B52" s="9"/>
      <c r="C52" s="10">
        <v>86</v>
      </c>
      <c r="D52" s="29" t="s">
        <v>92</v>
      </c>
      <c r="E52" s="48">
        <v>17527572.620000001</v>
      </c>
      <c r="F52" s="48">
        <v>10854453.189999999</v>
      </c>
      <c r="G52" s="48">
        <v>0</v>
      </c>
      <c r="H52" s="12">
        <f t="shared" si="0"/>
        <v>0</v>
      </c>
      <c r="I52" s="41"/>
      <c r="J52" s="49">
        <v>0</v>
      </c>
      <c r="K52" s="43">
        <v>0</v>
      </c>
    </row>
    <row r="53" spans="2:11" ht="15" x14ac:dyDescent="0.25">
      <c r="B53" s="37"/>
      <c r="C53" s="10">
        <v>87</v>
      </c>
      <c r="D53" s="59" t="s">
        <v>90</v>
      </c>
      <c r="E53" s="57">
        <v>18187586</v>
      </c>
      <c r="F53" s="57">
        <v>18669907</v>
      </c>
      <c r="G53" s="57">
        <v>3712025.91</v>
      </c>
      <c r="H53" s="43">
        <f>G53/F53</f>
        <v>0.19882401717373313</v>
      </c>
      <c r="I53" s="41"/>
      <c r="J53" s="49">
        <v>3572080.12</v>
      </c>
      <c r="K53" s="43">
        <v>0.19640210196119487</v>
      </c>
    </row>
    <row r="54" spans="2:11" s="17" customFormat="1" ht="15" x14ac:dyDescent="0.25">
      <c r="B54" s="14" t="s">
        <v>36</v>
      </c>
      <c r="C54" s="15"/>
      <c r="D54" s="16"/>
      <c r="E54" s="42">
        <f>SUM(E50:E53)</f>
        <v>43715202.730000004</v>
      </c>
      <c r="F54" s="42">
        <f t="shared" ref="F54" si="8">SUM(F50:F53)</f>
        <v>43715202.729999997</v>
      </c>
      <c r="G54" s="42">
        <f>SUM(G50:G53)</f>
        <v>3932824.3400000003</v>
      </c>
      <c r="H54" s="34">
        <f t="shared" si="0"/>
        <v>8.9964682636621066E-2</v>
      </c>
      <c r="I54" s="41"/>
      <c r="J54" s="50">
        <f>SUM(J50:J53)</f>
        <v>11572124.23</v>
      </c>
      <c r="K54" s="34">
        <v>0.26471624303044833</v>
      </c>
    </row>
    <row r="55" spans="2:11" ht="15" x14ac:dyDescent="0.25">
      <c r="B55" s="18" t="s">
        <v>80</v>
      </c>
      <c r="C55" s="10" t="s">
        <v>37</v>
      </c>
      <c r="D55" s="29" t="s">
        <v>81</v>
      </c>
      <c r="E55" s="48">
        <v>49458333.329999998</v>
      </c>
      <c r="F55" s="48">
        <v>55868055.549999997</v>
      </c>
      <c r="G55" s="48">
        <v>36123263.890000001</v>
      </c>
      <c r="H55" s="12">
        <f t="shared" si="0"/>
        <v>0.64658172786541523</v>
      </c>
      <c r="I55" s="41"/>
      <c r="J55" s="49">
        <v>35250000</v>
      </c>
      <c r="K55" s="12">
        <v>0.71272114579361223</v>
      </c>
    </row>
    <row r="56" spans="2:11" ht="15" x14ac:dyDescent="0.25">
      <c r="B56" s="13"/>
      <c r="C56" s="10" t="s">
        <v>38</v>
      </c>
      <c r="D56" s="29" t="s">
        <v>82</v>
      </c>
      <c r="E56" s="48">
        <v>3400000</v>
      </c>
      <c r="F56" s="48">
        <v>3400000</v>
      </c>
      <c r="G56" s="48">
        <v>612728.63</v>
      </c>
      <c r="H56" s="12">
        <f t="shared" si="0"/>
        <v>0.18021430294117646</v>
      </c>
      <c r="I56" s="41"/>
      <c r="J56" s="49">
        <v>916511.43</v>
      </c>
      <c r="K56" s="12">
        <v>0.26956218529411768</v>
      </c>
    </row>
    <row r="57" spans="2:11" s="17" customFormat="1" ht="15" x14ac:dyDescent="0.25">
      <c r="B57" s="14" t="s">
        <v>39</v>
      </c>
      <c r="C57" s="15"/>
      <c r="D57" s="16"/>
      <c r="E57" s="42">
        <f>SUM(E55:E56)</f>
        <v>52858333.329999998</v>
      </c>
      <c r="F57" s="42">
        <f t="shared" ref="F57:G57" si="9">SUM(F55:F56)</f>
        <v>59268055.549999997</v>
      </c>
      <c r="G57" s="42">
        <f t="shared" si="9"/>
        <v>36735992.520000003</v>
      </c>
      <c r="H57" s="34">
        <f t="shared" si="0"/>
        <v>0.61982786813393287</v>
      </c>
      <c r="I57" s="41"/>
      <c r="J57" s="50">
        <f>SUM(J55:J56)</f>
        <v>36166511.43</v>
      </c>
      <c r="K57" s="34">
        <v>0.68421588709974557</v>
      </c>
    </row>
    <row r="58" spans="2:11" s="22" customFormat="1" ht="15" x14ac:dyDescent="0.25">
      <c r="B58" s="19" t="s">
        <v>94</v>
      </c>
      <c r="C58" s="20"/>
      <c r="D58" s="21"/>
      <c r="E58" s="44">
        <f>E54+E57</f>
        <v>96573536.060000002</v>
      </c>
      <c r="F58" s="44">
        <f t="shared" ref="F58:G58" si="10">F54+F57</f>
        <v>102983258.28</v>
      </c>
      <c r="G58" s="44">
        <f t="shared" si="10"/>
        <v>40668816.860000007</v>
      </c>
      <c r="H58" s="35">
        <f t="shared" si="0"/>
        <v>0.39490707071460129</v>
      </c>
      <c r="I58" s="41"/>
      <c r="J58" s="51">
        <f>J54+J57</f>
        <v>47738635.659999996</v>
      </c>
      <c r="K58" s="35">
        <v>0.49432419695537028</v>
      </c>
    </row>
    <row r="59" spans="2:11" s="26" customFormat="1" ht="15.75" x14ac:dyDescent="0.25">
      <c r="B59" s="23" t="s">
        <v>40</v>
      </c>
      <c r="C59" s="24"/>
      <c r="D59" s="25"/>
      <c r="E59" s="45">
        <f>E34+E48+E58</f>
        <v>2647477397.1099997</v>
      </c>
      <c r="F59" s="45">
        <f t="shared" ref="F59:G59" si="11">F34+F48+F58</f>
        <v>2666663866.8200002</v>
      </c>
      <c r="G59" s="45">
        <f t="shared" si="11"/>
        <v>702158417.37999988</v>
      </c>
      <c r="H59" s="36">
        <f t="shared" si="0"/>
        <v>0.26330968297752677</v>
      </c>
      <c r="I59" s="41"/>
      <c r="J59" s="52">
        <f>J34+J48+J58</f>
        <v>635052539.55000007</v>
      </c>
      <c r="K59" s="36">
        <v>0.23070548735422411</v>
      </c>
    </row>
  </sheetData>
  <mergeCells count="1">
    <mergeCell ref="C7:D7"/>
  </mergeCells>
  <pageMargins left="0.7" right="0.7" top="0.75" bottom="0.75" header="0.3" footer="0.3"/>
  <pageSetup paperSize="9" scale="4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Ejecución clasif. económica</vt:lpstr>
      <vt:lpstr>'Ejecución clasif. económica'!Print_Area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2016-07-28T11:20:54Z</cp:lastPrinted>
  <dcterms:created xsi:type="dcterms:W3CDTF">2013-11-06T08:13:49Z</dcterms:created>
  <dcterms:modified xsi:type="dcterms:W3CDTF">2019-05-21T11:17:37Z</dcterms:modified>
</cp:coreProperties>
</file>