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" yWindow="122" windowWidth="17497" windowHeight="11438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E178" i="1" l="1"/>
  <c r="E169" i="1"/>
  <c r="E163" i="1"/>
  <c r="E152" i="1" l="1"/>
  <c r="E146" i="1"/>
  <c r="E140" i="1"/>
  <c r="E135" i="1"/>
  <c r="E133" i="1"/>
  <c r="E127" i="1"/>
  <c r="E120" i="1"/>
  <c r="E118" i="1"/>
  <c r="E117" i="1"/>
  <c r="E116" i="1"/>
  <c r="E112" i="1"/>
  <c r="E107" i="1"/>
  <c r="E105" i="1"/>
  <c r="E98" i="1"/>
  <c r="E95" i="1"/>
  <c r="E94" i="1"/>
  <c r="E90" i="1"/>
  <c r="E88" i="1"/>
  <c r="E84" i="1"/>
  <c r="E78" i="1"/>
  <c r="E73" i="1"/>
  <c r="E71" i="1"/>
  <c r="E69" i="1"/>
  <c r="E59" i="1"/>
  <c r="E53" i="1"/>
  <c r="E40" i="1"/>
  <c r="E19" i="1"/>
  <c r="E41" i="1"/>
  <c r="E39" i="1"/>
  <c r="E38" i="1"/>
  <c r="E32" i="1"/>
  <c r="E24" i="1"/>
  <c r="E22" i="1"/>
  <c r="E17" i="1"/>
</calcChain>
</file>

<file path=xl/sharedStrings.xml><?xml version="1.0" encoding="utf-8"?>
<sst xmlns="http://schemas.openxmlformats.org/spreadsheetml/2006/main" count="328" uniqueCount="328">
  <si>
    <t>NOM PROVEÏDOR</t>
  </si>
  <si>
    <t>NIF</t>
  </si>
  <si>
    <t>NOMBRE DE CONTRACTES</t>
  </si>
  <si>
    <r>
      <t xml:space="preserve"> TOTAL IMPORT (€)       PER PROVEÏDOR                 </t>
    </r>
    <r>
      <rPr>
        <b/>
        <sz val="8"/>
        <color theme="1"/>
        <rFont val="Calibri"/>
        <family val="2"/>
        <scheme val="minor"/>
      </rPr>
      <t>* iva inclòs</t>
    </r>
  </si>
  <si>
    <r>
      <t xml:space="preserve">RELACIÓ DE PROVEÏDORS ANY 2017     </t>
    </r>
    <r>
      <rPr>
        <b/>
        <i/>
        <u/>
        <sz val="12"/>
        <rFont val="Calibri"/>
        <family val="2"/>
        <scheme val="minor"/>
      </rPr>
      <t xml:space="preserve"> </t>
    </r>
    <r>
      <rPr>
        <b/>
        <i/>
        <u/>
        <sz val="13"/>
        <rFont val="Calibri"/>
        <family val="2"/>
        <scheme val="minor"/>
      </rPr>
      <t>(1 de gener a 31 de desembre)</t>
    </r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</si>
  <si>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 xml:space="preserve">:   FUNDACIÓ MUSEU PICASSO DE BARCELONA </t>
    </r>
  </si>
  <si>
    <t>ACCESO GROUP SL</t>
  </si>
  <si>
    <t>B59094870</t>
  </si>
  <si>
    <t>ACUTANGLE</t>
  </si>
  <si>
    <t>B61617064</t>
  </si>
  <si>
    <t>AEP FUNDACIÓN ALMINE Y BERNARD RUIZ</t>
  </si>
  <si>
    <t>AF STEELCASE SA</t>
  </si>
  <si>
    <t>A78939573</t>
  </si>
  <si>
    <t>AGORA SERVEIS CULTURALS</t>
  </si>
  <si>
    <t>B62380274</t>
  </si>
  <si>
    <t>AIROLO SA</t>
  </si>
  <si>
    <t>A58001082</t>
  </si>
  <si>
    <t>AJUNTAMENT DE BARCELONA</t>
  </si>
  <si>
    <t>P0801900B</t>
  </si>
  <si>
    <t>ALDAS PRODUCCIONES SL</t>
  </si>
  <si>
    <t>B65564874</t>
  </si>
  <si>
    <t>ALFE TRAMESES SL</t>
  </si>
  <si>
    <t>B62473996</t>
  </si>
  <si>
    <t>ANISERVEISRESI SLU</t>
  </si>
  <si>
    <t>B66730987</t>
  </si>
  <si>
    <t>AOPC SL</t>
  </si>
  <si>
    <t>B60844594</t>
  </si>
  <si>
    <t>ARA VINC SL</t>
  </si>
  <si>
    <t>B59460618</t>
  </si>
  <si>
    <t>ARTHUR J. GALLAGER LIMITED FAO JANA</t>
  </si>
  <si>
    <t>ARTIMEDIA SL</t>
  </si>
  <si>
    <t>B61706826</t>
  </si>
  <si>
    <t>ARTPERCENT INTEGRAL SERVICES SL</t>
  </si>
  <si>
    <t>B65226003</t>
  </si>
  <si>
    <t>ASCENSORES ERSCE SA</t>
  </si>
  <si>
    <t>A08277907</t>
  </si>
  <si>
    <t>ASS KALEIDO SCOPE</t>
  </si>
  <si>
    <t>AUXILIAR DE GRUAS Y TRANSPORTES SL</t>
  </si>
  <si>
    <t>B61078929</t>
  </si>
  <si>
    <t>AV62 DEVELOPMENT &amp;CONSULTING SL</t>
  </si>
  <si>
    <t>B65904377</t>
  </si>
  <si>
    <t>AVANTI AVANTI ESTUDIO SL</t>
  </si>
  <si>
    <t>B65213779</t>
  </si>
  <si>
    <t>AZAFATAS WORLD SL</t>
  </si>
  <si>
    <t>B64841653</t>
  </si>
  <si>
    <t>BADIA ARMENGOL</t>
  </si>
  <si>
    <t>BAF GENERAL DE CATALUNYA SL</t>
  </si>
  <si>
    <t>B60801131</t>
  </si>
  <si>
    <t>BEASCOA CHERTUDI</t>
  </si>
  <si>
    <t>BERNARDI SA</t>
  </si>
  <si>
    <t>A08449571</t>
  </si>
  <si>
    <t>BERROCAL SEISDEDOS</t>
  </si>
  <si>
    <t>BIFILMS SL</t>
  </si>
  <si>
    <t>B61454666</t>
  </si>
  <si>
    <t>BUSTAMANTE GIRALDO</t>
  </si>
  <si>
    <t>C.G. CREACIONES GRAFICAS SA</t>
  </si>
  <si>
    <t>A08345035</t>
  </si>
  <si>
    <t>CARPINTERIA TEMPO SL</t>
  </si>
  <si>
    <t>B66207093</t>
  </si>
  <si>
    <t>CASTRO GOMES DE PINA (TODOJUNTO)</t>
  </si>
  <si>
    <t>CCALGIR SL</t>
  </si>
  <si>
    <t>B17845116</t>
  </si>
  <si>
    <t>CENTRE DE FORMACIÓ MIRÓ</t>
  </si>
  <si>
    <t>B25745001</t>
  </si>
  <si>
    <t>CHUBB IBERIA</t>
  </si>
  <si>
    <t>B82844358</t>
  </si>
  <si>
    <t>CIM KOSMOS INTEGRAL SERVICES SL</t>
  </si>
  <si>
    <t>B64522311</t>
  </si>
  <si>
    <t>COMPLAS BARCELONA SA</t>
  </si>
  <si>
    <t>A58560541</t>
  </si>
  <si>
    <t>CONDOR FILMS AG</t>
  </si>
  <si>
    <t>COSTA TUR</t>
  </si>
  <si>
    <t>DILOGRAF SL</t>
  </si>
  <si>
    <t>B60467610</t>
  </si>
  <si>
    <t>DIS-ELECTRIC SA</t>
  </si>
  <si>
    <t>A08771784</t>
  </si>
  <si>
    <t>DOCUMENTA SD SL</t>
  </si>
  <si>
    <t>B66401910</t>
  </si>
  <si>
    <t>DOS DE NOU SCP</t>
  </si>
  <si>
    <t>J66284365</t>
  </si>
  <si>
    <t>DROPI SL</t>
  </si>
  <si>
    <t>B08947350</t>
  </si>
  <si>
    <t>ECA ENTIDAD COLABORADORA DE LA ADMINISTRACIÓN</t>
  </si>
  <si>
    <t>B08658601</t>
  </si>
  <si>
    <t>EDICIONS DE L'EIXAMPLE SL</t>
  </si>
  <si>
    <t>B08856213</t>
  </si>
  <si>
    <t>EDICIONS DEL PAIS VALENCIÀ SA</t>
  </si>
  <si>
    <t>A46186821</t>
  </si>
  <si>
    <t>EDWUARD QUINN ARCHIVE LTD</t>
  </si>
  <si>
    <t>EIDOTECH GMBH</t>
  </si>
  <si>
    <t>EL TALLER INTERACTIVO SLU</t>
  </si>
  <si>
    <t>B61732095</t>
  </si>
  <si>
    <t>ELECTRO ACUSTICA CONDAL SA</t>
  </si>
  <si>
    <t>A08866592</t>
  </si>
  <si>
    <t>ELECTRO-JAR SL</t>
  </si>
  <si>
    <t>B58658477</t>
  </si>
  <si>
    <t>EPIC REUNION DES MUSEES NATIONAUX</t>
  </si>
  <si>
    <t>ERCO ILUMINACION SA</t>
  </si>
  <si>
    <t>A08345241</t>
  </si>
  <si>
    <t>ESSA PUNT SA</t>
  </si>
  <si>
    <t>A62177027</t>
  </si>
  <si>
    <t>ESTRATEGIAS DE MOVILIDAD SOSTENIBLE</t>
  </si>
  <si>
    <t>B64949373</t>
  </si>
  <si>
    <t>ESTRUCH PUERTAS</t>
  </si>
  <si>
    <t>EXCELENCIA Y GARANTIA PARA LA SALUD</t>
  </si>
  <si>
    <t>B64734528</t>
  </si>
  <si>
    <t>FARRE JOSA</t>
  </si>
  <si>
    <t>FIGUERES TARRATS</t>
  </si>
  <si>
    <t>FOTOGASULL SL</t>
  </si>
  <si>
    <t>B66011990</t>
  </si>
  <si>
    <t>FRANCO SALAS</t>
  </si>
  <si>
    <t>FRIS-LARROUY SYLVAIN</t>
  </si>
  <si>
    <t>GABINETE TECNICO DE AUDITORIA Y CON.</t>
  </si>
  <si>
    <t>A58604745</t>
  </si>
  <si>
    <t>GARAGE CATEDRAL SL</t>
  </si>
  <si>
    <t>B58589425</t>
  </si>
  <si>
    <t>GETTY IMAGES SALES SPAIN SL</t>
  </si>
  <si>
    <t>B64245053</t>
  </si>
  <si>
    <t>GLASBAU HAHN GMBH</t>
  </si>
  <si>
    <t>GRAFICAS GONOGRAF</t>
  </si>
  <si>
    <t>B60724630</t>
  </si>
  <si>
    <t>GUARDIOLA LAPUENTE</t>
  </si>
  <si>
    <t>GUNNEBO ESPAÑA SAU</t>
  </si>
  <si>
    <t>A61213989</t>
  </si>
  <si>
    <t>HALF-WROBEL</t>
  </si>
  <si>
    <t>HELVETIA SWISS INSURANCE COMPANY LTD</t>
  </si>
  <si>
    <t>HERBS BARCELONA SL</t>
  </si>
  <si>
    <t>B62963467</t>
  </si>
  <si>
    <t>HERMES COMUNICACIONES SA</t>
  </si>
  <si>
    <t>A17374547</t>
  </si>
  <si>
    <t>HERNANDEZ GUELL</t>
  </si>
  <si>
    <t>ILM BCN SL</t>
  </si>
  <si>
    <t>B65475501</t>
  </si>
  <si>
    <t>IMPALA NETWORK SOLUTIONS SL</t>
  </si>
  <si>
    <t>B60696721</t>
  </si>
  <si>
    <t>INSTALACIÓN Y MANTENIMIENTO DE AUDI.</t>
  </si>
  <si>
    <t>B61106670</t>
  </si>
  <si>
    <t>INTERMANAGEMENT IBERICA CONSUL. SL</t>
  </si>
  <si>
    <t>B62497839</t>
  </si>
  <si>
    <t>JORDI MAS I SANGES SLU</t>
  </si>
  <si>
    <t>B60563426</t>
  </si>
  <si>
    <t>KPMG ASESORES SL</t>
  </si>
  <si>
    <t>B82498650</t>
  </si>
  <si>
    <t>KUHN &amp; BULOW VERDICHERUNGSMARLER</t>
  </si>
  <si>
    <t>L'ATELIER DU BAC (M ZEGGOUT MALEK)</t>
  </si>
  <si>
    <t>LA JAPONESA DISSENY I FOTOGRAFIA SL</t>
  </si>
  <si>
    <t>B66812769</t>
  </si>
  <si>
    <t>LABORATORIOS COLOR EGM SA</t>
  </si>
  <si>
    <t>A08957284</t>
  </si>
  <si>
    <t>M DAMBLANT MARTIAL</t>
  </si>
  <si>
    <t>MAGMACULTURA SL</t>
  </si>
  <si>
    <t>B61949764</t>
  </si>
  <si>
    <t>MAHALA COMUNICACIÓN Y RELACIONES PUBLICAS</t>
  </si>
  <si>
    <t>B61163168</t>
  </si>
  <si>
    <t>MAIN IMAGEN GLOBAL CORPORATIVA SA</t>
  </si>
  <si>
    <t>A60904687</t>
  </si>
  <si>
    <t>A81332322</t>
  </si>
  <si>
    <t>MARSH SA MEDIADORES DE SEGUROS</t>
  </si>
  <si>
    <t>MATAS BALAGUER</t>
  </si>
  <si>
    <t>MICHEL SUEUR</t>
  </si>
  <si>
    <t>MOKDAHI</t>
  </si>
  <si>
    <t>MOLL WESTERMANN</t>
  </si>
  <si>
    <t>MONGUILOD TRIOLA</t>
  </si>
  <si>
    <t>MONTOLIU MANGRANE</t>
  </si>
  <si>
    <t>MUCHO DISEÑO SL</t>
  </si>
  <si>
    <t>B65385767</t>
  </si>
  <si>
    <t>MVF LEGAL SERVICES SL</t>
  </si>
  <si>
    <t>B64521669</t>
  </si>
  <si>
    <t>NICOLAZZI XIFRA ADVOCATS SLP</t>
  </si>
  <si>
    <t>B17830779</t>
  </si>
  <si>
    <t>NOVA ERA PUBLICATIONS SL</t>
  </si>
  <si>
    <t>B64732548</t>
  </si>
  <si>
    <t>NUBILIUM SL</t>
  </si>
  <si>
    <t>B66011594</t>
  </si>
  <si>
    <t>OAGC BIBLIOTECA DE CATALUNYA</t>
  </si>
  <si>
    <t>Q5850029I</t>
  </si>
  <si>
    <t>OCA INSPECCION CONTROL PREVENCION S.</t>
  </si>
  <si>
    <t>A40007460</t>
  </si>
  <si>
    <t>ODD OFICINA DE DISSENY SCP</t>
  </si>
  <si>
    <t>J66398371</t>
  </si>
  <si>
    <t>OPENPAN SL</t>
  </si>
  <si>
    <t>B65188245</t>
  </si>
  <si>
    <t>ORDAX COORDINADORA DE TRANSPORTES</t>
  </si>
  <si>
    <t>B80132145</t>
  </si>
  <si>
    <t>OSKAR SCHUNCK AKTIENGESELLSCHAFT</t>
  </si>
  <si>
    <t>PARTNERS TEAM SL</t>
  </si>
  <si>
    <t>B65504144</t>
  </si>
  <si>
    <t>PCI KOSMOS GROUP SA</t>
  </si>
  <si>
    <t>A63065189</t>
  </si>
  <si>
    <t>PENROSE FILM PRODUCTIONS LTD</t>
  </si>
  <si>
    <t>PERA MANER</t>
  </si>
  <si>
    <t>PINTA-CROMA SL</t>
  </si>
  <si>
    <t>B62254180</t>
  </si>
  <si>
    <t>PINTO FABREGAS</t>
  </si>
  <si>
    <t>PONS PARRA</t>
  </si>
  <si>
    <t>PRIETO GARCIA</t>
  </si>
  <si>
    <t>PROGRESS SL</t>
  </si>
  <si>
    <t>B59960526</t>
  </si>
  <si>
    <t>PROINSTAL INNOVA2 SL</t>
  </si>
  <si>
    <t>B66282906</t>
  </si>
  <si>
    <t>PROSEGUR SERVICIOS DE EFECTIVO ESP.</t>
  </si>
  <si>
    <t>B86657640</t>
  </si>
  <si>
    <t>PUBLIPRESS MEDIA SLU</t>
  </si>
  <si>
    <t>B08936643</t>
  </si>
  <si>
    <t>QUIROT</t>
  </si>
  <si>
    <t>ROBOTICS SA</t>
  </si>
  <si>
    <t>A08878118</t>
  </si>
  <si>
    <t>RODOLPHE HALLER SA</t>
  </si>
  <si>
    <t>ROLAND PEARSON</t>
  </si>
  <si>
    <t>ROYAL PACK PRODUCTOS DE SEGURIDAD</t>
  </si>
  <si>
    <t>B86445764</t>
  </si>
  <si>
    <t>SA LEON EECKMAN, ASSUREURS-CONSEILS</t>
  </si>
  <si>
    <t>SALOMO BONET GODO SL</t>
  </si>
  <si>
    <t>B66465717</t>
  </si>
  <si>
    <t>SALTA EMPRESA D'INSERCIÓ</t>
  </si>
  <si>
    <t>B64144355</t>
  </si>
  <si>
    <t>SAM ASCOMA JUTHEAU HUSSON</t>
  </si>
  <si>
    <t>SANCHON SOLER</t>
  </si>
  <si>
    <t>SARL SOCIETE DES ETABLISSEMENTS JAC.</t>
  </si>
  <si>
    <t>SAS GRAS SAVOYE</t>
  </si>
  <si>
    <t>SASU TRANSART INTERNACIONAL</t>
  </si>
  <si>
    <t>SCALA GROUP SPA</t>
  </si>
  <si>
    <t>SCP SERVICIOS DE COMUNICACIÓN Y PUBLICIDAD</t>
  </si>
  <si>
    <t>J60852795</t>
  </si>
  <si>
    <t>SERTEC SC</t>
  </si>
  <si>
    <t>J17259086</t>
  </si>
  <si>
    <t>SERVICIOS MICROINFORMATICA SA</t>
  </si>
  <si>
    <t>A25027145</t>
  </si>
  <si>
    <t>SILVANA EDITORIALE SPA</t>
  </si>
  <si>
    <t>SIMULTANIA INTERPRETS SL</t>
  </si>
  <si>
    <t>B64614696</t>
  </si>
  <si>
    <t>SIT GRUPO EMPRESARIAL SL</t>
  </si>
  <si>
    <t>B28139780</t>
  </si>
  <si>
    <t>SNC CHRISTIE'S FRANCE</t>
  </si>
  <si>
    <t>SOCIEDAD ESPAÑOLA DE RADIODIFUSIÓN</t>
  </si>
  <si>
    <t>B28016970</t>
  </si>
  <si>
    <t>SOLEY CETO</t>
  </si>
  <si>
    <t>SOLIDA COLOR SLU</t>
  </si>
  <si>
    <t>B98396963</t>
  </si>
  <si>
    <t>SOON IN TOKYO SL</t>
  </si>
  <si>
    <t>B64961287</t>
  </si>
  <si>
    <t>SOTRACS IDEES I PROJECTES SL</t>
  </si>
  <si>
    <t>B64214554</t>
  </si>
  <si>
    <t>SUNDIS SA</t>
  </si>
  <si>
    <t>A08652828</t>
  </si>
  <si>
    <t>SYL L'ART GRAFIC PREMIUM SL</t>
  </si>
  <si>
    <t>B66544487</t>
  </si>
  <si>
    <t>TECNICA DE TRANSPORTES INTERNACIONALES</t>
  </si>
  <si>
    <t>A46335816</t>
  </si>
  <si>
    <t>TEL AVIV MUSEUM OF ART</t>
  </si>
  <si>
    <t>TERMINACIONS DECORATIVES I DE COLOR</t>
  </si>
  <si>
    <t>B60814159</t>
  </si>
  <si>
    <t>THE METROPOLITAN MUSEUM OF ART</t>
  </si>
  <si>
    <t>THE MUSEUM OF MODERN ART, MOMA</t>
  </si>
  <si>
    <t>TORRES HELLMAN SL</t>
  </si>
  <si>
    <t>B63498414</t>
  </si>
  <si>
    <t>TORRES SERVICIOS TECNICOS SL</t>
  </si>
  <si>
    <t>B59951319</t>
  </si>
  <si>
    <t>TRAMA DE GASLLAR SL</t>
  </si>
  <si>
    <t>B08511032</t>
  </si>
  <si>
    <t>UNID. EDIT. INFORMACIÓN REGIONAL SL</t>
  </si>
  <si>
    <t>B47227483</t>
  </si>
  <si>
    <t>UNID. EDIT. INFORMACIÓN REGIONAL SA</t>
  </si>
  <si>
    <t>A47227483</t>
  </si>
  <si>
    <t>VALENTIN MATEOS</t>
  </si>
  <si>
    <t>VAN KRALINGEN BV</t>
  </si>
  <si>
    <t>VANGUARD GRAFIC SA</t>
  </si>
  <si>
    <t>A58873050</t>
  </si>
  <si>
    <t>VEGAP (VISUAL ENTI. GEST. ART. PLA.)</t>
  </si>
  <si>
    <t>G79467353</t>
  </si>
  <si>
    <t>VEOLIA SERVEIS CATALUNYA SAU</t>
  </si>
  <si>
    <t>A58295031</t>
  </si>
  <si>
    <t>VIATGES PROMOMIDA SL</t>
  </si>
  <si>
    <t>B63634117</t>
  </si>
  <si>
    <t>VISTOR OLIVA DISSENY GRAFIC SL</t>
  </si>
  <si>
    <t>B63141634</t>
  </si>
  <si>
    <t>VILA CALSINA</t>
  </si>
  <si>
    <t>VILLAGRASA ALVAREZ</t>
  </si>
  <si>
    <t>XYLO FORMAS SL</t>
  </si>
  <si>
    <t>B64680465</t>
  </si>
  <si>
    <t>ZETA GESTION DE MEDIOS SA</t>
  </si>
  <si>
    <t>A08657710</t>
  </si>
  <si>
    <t>ZETCOM INFORMATIKDIENSTLEISTUNGS AG</t>
  </si>
  <si>
    <t>W0392296J</t>
  </si>
  <si>
    <t>ZINKDO DIGITAL SL</t>
  </si>
  <si>
    <t>B66028309</t>
  </si>
  <si>
    <t>xxxxx3072</t>
  </si>
  <si>
    <t>xxxxx6209</t>
  </si>
  <si>
    <t>xxxxx2298</t>
  </si>
  <si>
    <t>xxxxx642V</t>
  </si>
  <si>
    <t>xxxxx623G</t>
  </si>
  <si>
    <t>xxxxx405K</t>
  </si>
  <si>
    <t>xxxxx246K</t>
  </si>
  <si>
    <t>xxxxx365E</t>
  </si>
  <si>
    <t>xxxxx580R</t>
  </si>
  <si>
    <t>xxxxx726W</t>
  </si>
  <si>
    <t>xxxxx008A</t>
  </si>
  <si>
    <t>xxxxx875T</t>
  </si>
  <si>
    <t>xxxxx713H</t>
  </si>
  <si>
    <t>xxxxx191Z</t>
  </si>
  <si>
    <t>xxxxx7688</t>
  </si>
  <si>
    <t>xxxxx868W</t>
  </si>
  <si>
    <t>xxxxx6386</t>
  </si>
  <si>
    <t>xxxxx2459</t>
  </si>
  <si>
    <t>xxxxx8530</t>
  </si>
  <si>
    <t>xxxxx587Y</t>
  </si>
  <si>
    <t>xxxxx4036</t>
  </si>
  <si>
    <t>xxxxx2190</t>
  </si>
  <si>
    <t>xxxxx537T</t>
  </si>
  <si>
    <t>xxxxx542W</t>
  </si>
  <si>
    <t>xxxxx179B</t>
  </si>
  <si>
    <t>xxxxx7906</t>
  </si>
  <si>
    <t>xxxxx0830</t>
  </si>
  <si>
    <t>xxxxx274S</t>
  </si>
  <si>
    <t>xxxxx264L</t>
  </si>
  <si>
    <t>xxxxx906Q</t>
  </si>
  <si>
    <t>xxxxx9036</t>
  </si>
  <si>
    <t>xxxxx5663</t>
  </si>
  <si>
    <t>xxxxx761J</t>
  </si>
  <si>
    <t>xxxxx5448</t>
  </si>
  <si>
    <t>xxxxx5704</t>
  </si>
  <si>
    <t>xxxxx540A</t>
  </si>
  <si>
    <t>xxxxx8637</t>
  </si>
  <si>
    <t>xxxxx253F</t>
  </si>
  <si>
    <t>xxxxx238L</t>
  </si>
  <si>
    <t>xxxxx9B01</t>
  </si>
  <si>
    <t>xxxxx528T</t>
  </si>
  <si>
    <t>xxxxx702T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</si>
</sst>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5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u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/>
    <xf numFmtId="0" fontId="0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4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/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1466851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61925" y="6667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8"/>
  <sheetViews>
    <sheetView tabSelected="1" workbookViewId="0">
      <selection activeCell="B3" sqref="B3:B4"/>
    </sheetView>
  </sheetViews>
  <sheetFormatPr defaultRowHeight="14.3" x14ac:dyDescent="0.25"/>
  <cols>
    <col min="1" max="1" width="2.375" style="2" customWidth="1"/>
    <col min="2" max="2" width="52.75" customWidth="1"/>
    <col min="3" max="3" width="17.125" style="20" customWidth="1"/>
    <col min="4" max="4" width="13.125" style="20" customWidth="1"/>
    <col min="5" max="5" width="19.75" style="27" customWidth="1"/>
  </cols>
  <sheetData>
    <row r="1" spans="2:17" ht="14.95" x14ac:dyDescent="0.25">
      <c r="B1" s="1"/>
      <c r="C1" s="11"/>
      <c r="D1" s="11"/>
      <c r="E1" s="2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4.95" x14ac:dyDescent="0.25">
      <c r="B2" s="3"/>
      <c r="C2" s="4"/>
      <c r="D2" s="4"/>
      <c r="E2" s="2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4.95" x14ac:dyDescent="0.25">
      <c r="B3" s="3"/>
      <c r="C3" s="4"/>
      <c r="D3" s="4"/>
      <c r="E3" s="23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4.95" x14ac:dyDescent="0.25">
      <c r="B4" s="3"/>
      <c r="C4" s="4"/>
      <c r="D4" s="4"/>
      <c r="E4" s="23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7.7" customHeight="1" x14ac:dyDescent="0.25">
      <c r="B5" s="5" t="s">
        <v>4</v>
      </c>
      <c r="C5" s="4"/>
      <c r="D5" s="4"/>
      <c r="E5" s="23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4.3" customHeight="1" x14ac:dyDescent="0.25">
      <c r="B6" s="6"/>
      <c r="C6" s="7"/>
      <c r="D6" s="17"/>
      <c r="E6" s="24"/>
      <c r="F6" s="8"/>
      <c r="G6" s="9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ht="26.35" customHeight="1" x14ac:dyDescent="0.25">
      <c r="B7" s="10" t="s">
        <v>5</v>
      </c>
      <c r="C7" s="11"/>
      <c r="D7" s="11"/>
      <c r="E7" s="22"/>
      <c r="F7" s="1"/>
      <c r="G7" s="9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ht="19.05" customHeight="1" x14ac:dyDescent="0.25">
      <c r="B8" s="3"/>
      <c r="C8" s="4"/>
      <c r="D8" s="4"/>
      <c r="E8" s="23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ht="42.8" customHeight="1" x14ac:dyDescent="0.25">
      <c r="B9" s="12" t="s">
        <v>0</v>
      </c>
      <c r="C9" s="13" t="s">
        <v>1</v>
      </c>
      <c r="D9" s="14" t="s">
        <v>2</v>
      </c>
      <c r="E9" s="25" t="s">
        <v>3</v>
      </c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19.05" customHeight="1" x14ac:dyDescent="0.25">
      <c r="B10" s="15" t="s">
        <v>6</v>
      </c>
      <c r="C10" s="18" t="s">
        <v>7</v>
      </c>
      <c r="D10" s="18">
        <v>1</v>
      </c>
      <c r="E10" s="21">
        <v>9522.7000000000007</v>
      </c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19.05" customHeight="1" x14ac:dyDescent="0.25">
      <c r="B11" s="15" t="s">
        <v>8</v>
      </c>
      <c r="C11" s="18" t="s">
        <v>9</v>
      </c>
      <c r="D11" s="18">
        <v>1</v>
      </c>
      <c r="E11" s="21">
        <v>960.98</v>
      </c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9.05" customHeight="1" x14ac:dyDescent="0.25">
      <c r="B12" s="15" t="s">
        <v>10</v>
      </c>
      <c r="C12" s="18" t="s">
        <v>286</v>
      </c>
      <c r="D12" s="18">
        <v>1</v>
      </c>
      <c r="E12" s="21">
        <v>605</v>
      </c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19.05" customHeight="1" x14ac:dyDescent="0.25">
      <c r="B13" s="15" t="s">
        <v>11</v>
      </c>
      <c r="C13" s="18" t="s">
        <v>12</v>
      </c>
      <c r="D13" s="18">
        <v>1</v>
      </c>
      <c r="E13" s="21">
        <v>16036.69</v>
      </c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19.05" customHeight="1" x14ac:dyDescent="0.25">
      <c r="B14" s="15" t="s">
        <v>13</v>
      </c>
      <c r="C14" s="18" t="s">
        <v>14</v>
      </c>
      <c r="D14" s="18">
        <v>1</v>
      </c>
      <c r="E14" s="21">
        <v>18501.52</v>
      </c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9.05" customHeight="1" x14ac:dyDescent="0.25">
      <c r="B15" s="15" t="s">
        <v>15</v>
      </c>
      <c r="C15" s="18" t="s">
        <v>16</v>
      </c>
      <c r="D15" s="18">
        <v>1</v>
      </c>
      <c r="E15" s="21">
        <v>4483.6000000000004</v>
      </c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9.05" customHeight="1" x14ac:dyDescent="0.25">
      <c r="B16" s="15" t="s">
        <v>17</v>
      </c>
      <c r="C16" s="18" t="s">
        <v>18</v>
      </c>
      <c r="D16" s="18">
        <v>1</v>
      </c>
      <c r="E16" s="21">
        <v>1404.36</v>
      </c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9.05" customHeight="1" x14ac:dyDescent="0.25">
      <c r="B17" s="15" t="s">
        <v>19</v>
      </c>
      <c r="C17" s="18" t="s">
        <v>20</v>
      </c>
      <c r="D17" s="18">
        <v>2</v>
      </c>
      <c r="E17" s="21">
        <f>17502.07+2420</f>
        <v>19922.07</v>
      </c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9.05" customHeight="1" x14ac:dyDescent="0.25">
      <c r="B18" s="15" t="s">
        <v>21</v>
      </c>
      <c r="C18" s="18" t="s">
        <v>22</v>
      </c>
      <c r="D18" s="18">
        <v>1</v>
      </c>
      <c r="E18" s="21">
        <v>5591.47</v>
      </c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19.05" customHeight="1" x14ac:dyDescent="0.25">
      <c r="B19" s="15" t="s">
        <v>23</v>
      </c>
      <c r="C19" s="18" t="s">
        <v>24</v>
      </c>
      <c r="D19" s="18">
        <v>2</v>
      </c>
      <c r="E19" s="21">
        <f>20050.83+8592.49</f>
        <v>28643.32</v>
      </c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19.05" customHeight="1" x14ac:dyDescent="0.25">
      <c r="B20" s="15" t="s">
        <v>25</v>
      </c>
      <c r="C20" s="18" t="s">
        <v>26</v>
      </c>
      <c r="D20" s="18">
        <v>1</v>
      </c>
      <c r="E20" s="21">
        <v>474.32</v>
      </c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19.05" customHeight="1" x14ac:dyDescent="0.25">
      <c r="B21" s="15" t="s">
        <v>27</v>
      </c>
      <c r="C21" s="18" t="s">
        <v>28</v>
      </c>
      <c r="D21" s="18">
        <v>1</v>
      </c>
      <c r="E21" s="21">
        <v>302.5</v>
      </c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19.05" customHeight="1" x14ac:dyDescent="0.25">
      <c r="B22" s="15" t="s">
        <v>29</v>
      </c>
      <c r="C22" s="18" t="s">
        <v>287</v>
      </c>
      <c r="D22" s="18">
        <v>2</v>
      </c>
      <c r="E22" s="21">
        <f>1729.35+16778.44</f>
        <v>18507.789999999997</v>
      </c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19.05" customHeight="1" x14ac:dyDescent="0.25">
      <c r="B23" s="15" t="s">
        <v>30</v>
      </c>
      <c r="C23" s="18" t="s">
        <v>31</v>
      </c>
      <c r="D23" s="18">
        <v>1</v>
      </c>
      <c r="E23" s="21">
        <v>4537.5</v>
      </c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9.05" customHeight="1" x14ac:dyDescent="0.25">
      <c r="B24" s="15" t="s">
        <v>32</v>
      </c>
      <c r="C24" s="18" t="s">
        <v>33</v>
      </c>
      <c r="D24" s="18">
        <v>2</v>
      </c>
      <c r="E24" s="21">
        <f>8499.72+3557.06</f>
        <v>12056.779999999999</v>
      </c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9.05" customHeight="1" x14ac:dyDescent="0.25">
      <c r="B25" s="15" t="s">
        <v>34</v>
      </c>
      <c r="C25" s="18" t="s">
        <v>35</v>
      </c>
      <c r="D25" s="18">
        <v>1</v>
      </c>
      <c r="E25" s="21">
        <v>6908.6</v>
      </c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9.05" customHeight="1" x14ac:dyDescent="0.25">
      <c r="B26" s="15" t="s">
        <v>36</v>
      </c>
      <c r="C26" s="18" t="s">
        <v>288</v>
      </c>
      <c r="D26" s="18">
        <v>1</v>
      </c>
      <c r="E26" s="21">
        <v>12100</v>
      </c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9.05" customHeight="1" x14ac:dyDescent="0.25">
      <c r="B27" s="15" t="s">
        <v>37</v>
      </c>
      <c r="C27" s="18" t="s">
        <v>38</v>
      </c>
      <c r="D27" s="18">
        <v>1</v>
      </c>
      <c r="E27" s="21">
        <v>2761.22</v>
      </c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19.05" customHeight="1" x14ac:dyDescent="0.25">
      <c r="B28" s="15" t="s">
        <v>39</v>
      </c>
      <c r="C28" s="18" t="s">
        <v>40</v>
      </c>
      <c r="D28" s="18">
        <v>1</v>
      </c>
      <c r="E28" s="21">
        <v>20570</v>
      </c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9.05" customHeight="1" x14ac:dyDescent="0.25">
      <c r="B29" s="15" t="s">
        <v>41</v>
      </c>
      <c r="C29" s="18" t="s">
        <v>42</v>
      </c>
      <c r="D29" s="18">
        <v>1</v>
      </c>
      <c r="E29" s="21">
        <v>7865</v>
      </c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ht="19.05" customHeight="1" x14ac:dyDescent="0.25">
      <c r="B30" s="15" t="s">
        <v>43</v>
      </c>
      <c r="C30" s="18" t="s">
        <v>44</v>
      </c>
      <c r="D30" s="18">
        <v>1</v>
      </c>
      <c r="E30" s="21">
        <v>4631.88</v>
      </c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ht="19.05" customHeight="1" x14ac:dyDescent="0.25">
      <c r="B31" s="15" t="s">
        <v>45</v>
      </c>
      <c r="C31" s="18" t="s">
        <v>289</v>
      </c>
      <c r="D31" s="18">
        <v>1</v>
      </c>
      <c r="E31" s="21">
        <v>3056.4</v>
      </c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ht="19.05" customHeight="1" x14ac:dyDescent="0.25">
      <c r="B32" s="15" t="s">
        <v>46</v>
      </c>
      <c r="C32" s="18" t="s">
        <v>47</v>
      </c>
      <c r="D32" s="18">
        <v>3</v>
      </c>
      <c r="E32" s="21">
        <f>6001.6+363+6697.35</f>
        <v>13061.95</v>
      </c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ht="19.05" customHeight="1" x14ac:dyDescent="0.25">
      <c r="B33" s="15" t="s">
        <v>48</v>
      </c>
      <c r="C33" s="18" t="s">
        <v>290</v>
      </c>
      <c r="D33" s="18">
        <v>1</v>
      </c>
      <c r="E33" s="21">
        <v>12268.02</v>
      </c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ht="19.05" customHeight="1" x14ac:dyDescent="0.25">
      <c r="B34" s="15" t="s">
        <v>49</v>
      </c>
      <c r="C34" s="18" t="s">
        <v>50</v>
      </c>
      <c r="D34" s="18">
        <v>1</v>
      </c>
      <c r="E34" s="21">
        <v>5628.86</v>
      </c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19.05" customHeight="1" x14ac:dyDescent="0.25">
      <c r="B35" s="15" t="s">
        <v>51</v>
      </c>
      <c r="C35" s="18" t="s">
        <v>291</v>
      </c>
      <c r="D35" s="18">
        <v>1</v>
      </c>
      <c r="E35" s="21">
        <v>34975.050000000003</v>
      </c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ht="19.05" customHeight="1" x14ac:dyDescent="0.25">
      <c r="B36" s="15" t="s">
        <v>52</v>
      </c>
      <c r="C36" s="18" t="s">
        <v>53</v>
      </c>
      <c r="D36" s="18">
        <v>1</v>
      </c>
      <c r="E36" s="21">
        <v>116.16</v>
      </c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9.05" customHeight="1" x14ac:dyDescent="0.25">
      <c r="B37" s="15" t="s">
        <v>54</v>
      </c>
      <c r="C37" s="18" t="s">
        <v>292</v>
      </c>
      <c r="D37" s="18">
        <v>1</v>
      </c>
      <c r="E37" s="21">
        <v>2662</v>
      </c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19.05" customHeight="1" x14ac:dyDescent="0.25">
      <c r="B38" s="15" t="s">
        <v>55</v>
      </c>
      <c r="C38" s="18" t="s">
        <v>56</v>
      </c>
      <c r="D38" s="18">
        <v>3</v>
      </c>
      <c r="E38" s="21">
        <f>13993.65+6454.14+22330.55</f>
        <v>42778.34</v>
      </c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19.05" customHeight="1" x14ac:dyDescent="0.25">
      <c r="B39" s="15" t="s">
        <v>57</v>
      </c>
      <c r="C39" s="18" t="s">
        <v>58</v>
      </c>
      <c r="D39" s="18">
        <v>2</v>
      </c>
      <c r="E39" s="21">
        <f>4302.72+41507.69</f>
        <v>45810.41</v>
      </c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19.05" customHeight="1" x14ac:dyDescent="0.25">
      <c r="B40" s="15" t="s">
        <v>59</v>
      </c>
      <c r="C40" s="18" t="s">
        <v>293</v>
      </c>
      <c r="D40" s="18">
        <v>3</v>
      </c>
      <c r="E40" s="21">
        <f>4832.16+18106.44+1125.3</f>
        <v>24063.899999999998</v>
      </c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9.05" customHeight="1" x14ac:dyDescent="0.25">
      <c r="B41" s="15" t="s">
        <v>60</v>
      </c>
      <c r="C41" s="18" t="s">
        <v>61</v>
      </c>
      <c r="D41" s="18">
        <v>5</v>
      </c>
      <c r="E41" s="21">
        <f>2637.1+804.65+127.05+423.5+1461.68</f>
        <v>5453.9800000000005</v>
      </c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19.05" customHeight="1" x14ac:dyDescent="0.25">
      <c r="B42" s="16" t="s">
        <v>62</v>
      </c>
      <c r="C42" s="19" t="s">
        <v>63</v>
      </c>
      <c r="D42" s="19">
        <v>1</v>
      </c>
      <c r="E42" s="26">
        <v>5524</v>
      </c>
    </row>
    <row r="43" spans="2:17" ht="19.05" customHeight="1" x14ac:dyDescent="0.25">
      <c r="B43" s="16" t="s">
        <v>64</v>
      </c>
      <c r="C43" s="19" t="s">
        <v>65</v>
      </c>
      <c r="D43" s="19">
        <v>1</v>
      </c>
      <c r="E43" s="26">
        <v>2850.41</v>
      </c>
    </row>
    <row r="44" spans="2:17" ht="19.05" customHeight="1" x14ac:dyDescent="0.25">
      <c r="B44" s="16" t="s">
        <v>66</v>
      </c>
      <c r="C44" s="19" t="s">
        <v>67</v>
      </c>
      <c r="D44" s="19">
        <v>1</v>
      </c>
      <c r="E44" s="26">
        <v>11626.16</v>
      </c>
    </row>
    <row r="45" spans="2:17" ht="19.05" customHeight="1" x14ac:dyDescent="0.25">
      <c r="B45" s="16" t="s">
        <v>68</v>
      </c>
      <c r="C45" s="19" t="s">
        <v>69</v>
      </c>
      <c r="D45" s="19">
        <v>1</v>
      </c>
      <c r="E45" s="26">
        <v>4765.01</v>
      </c>
    </row>
    <row r="46" spans="2:17" ht="19.05" customHeight="1" x14ac:dyDescent="0.25">
      <c r="B46" s="16" t="s">
        <v>70</v>
      </c>
      <c r="C46" s="19">
        <v>102092278</v>
      </c>
      <c r="D46" s="19">
        <v>1</v>
      </c>
      <c r="E46" s="26">
        <v>2296.33</v>
      </c>
    </row>
    <row r="47" spans="2:17" ht="19.05" customHeight="1" x14ac:dyDescent="0.25">
      <c r="B47" s="28" t="s">
        <v>71</v>
      </c>
      <c r="C47" s="19" t="s">
        <v>294</v>
      </c>
      <c r="D47" s="19">
        <v>1</v>
      </c>
      <c r="E47" s="26">
        <v>8893.5</v>
      </c>
    </row>
    <row r="48" spans="2:17" ht="19.05" customHeight="1" x14ac:dyDescent="0.25">
      <c r="B48" s="28" t="s">
        <v>72</v>
      </c>
      <c r="C48" s="19" t="s">
        <v>73</v>
      </c>
      <c r="D48" s="19">
        <v>1</v>
      </c>
      <c r="E48" s="26">
        <v>12026.79</v>
      </c>
    </row>
    <row r="49" spans="2:5" ht="19.05" customHeight="1" x14ac:dyDescent="0.25">
      <c r="B49" s="28" t="s">
        <v>74</v>
      </c>
      <c r="C49" s="19" t="s">
        <v>75</v>
      </c>
      <c r="D49" s="19">
        <v>1</v>
      </c>
      <c r="E49" s="26">
        <v>5184.63</v>
      </c>
    </row>
    <row r="50" spans="2:5" ht="19.05" customHeight="1" x14ac:dyDescent="0.25">
      <c r="B50" s="28" t="s">
        <v>76</v>
      </c>
      <c r="C50" s="19" t="s">
        <v>77</v>
      </c>
      <c r="D50" s="19">
        <v>1</v>
      </c>
      <c r="E50" s="26">
        <v>20328</v>
      </c>
    </row>
    <row r="51" spans="2:5" ht="19.05" customHeight="1" x14ac:dyDescent="0.25">
      <c r="B51" s="28" t="s">
        <v>78</v>
      </c>
      <c r="C51" s="19" t="s">
        <v>79</v>
      </c>
      <c r="D51" s="19">
        <v>1</v>
      </c>
      <c r="E51" s="26">
        <v>232.32</v>
      </c>
    </row>
    <row r="52" spans="2:5" ht="19.05" customHeight="1" x14ac:dyDescent="0.25">
      <c r="B52" s="16" t="s">
        <v>80</v>
      </c>
      <c r="C52" s="19" t="s">
        <v>81</v>
      </c>
      <c r="D52" s="19">
        <v>1</v>
      </c>
      <c r="E52" s="26">
        <v>28411.17</v>
      </c>
    </row>
    <row r="53" spans="2:5" ht="19.05" customHeight="1" x14ac:dyDescent="0.25">
      <c r="B53" s="16" t="s">
        <v>82</v>
      </c>
      <c r="C53" s="19" t="s">
        <v>83</v>
      </c>
      <c r="D53" s="19">
        <v>2</v>
      </c>
      <c r="E53" s="26">
        <f>252.5+570.14</f>
        <v>822.64</v>
      </c>
    </row>
    <row r="54" spans="2:5" ht="19.05" customHeight="1" x14ac:dyDescent="0.25">
      <c r="B54" s="16" t="s">
        <v>84</v>
      </c>
      <c r="C54" s="19" t="s">
        <v>85</v>
      </c>
      <c r="D54" s="19">
        <v>1</v>
      </c>
      <c r="E54" s="26">
        <v>9403.68</v>
      </c>
    </row>
    <row r="55" spans="2:5" ht="19.05" customHeight="1" x14ac:dyDescent="0.25">
      <c r="B55" s="16" t="s">
        <v>86</v>
      </c>
      <c r="C55" s="19" t="s">
        <v>87</v>
      </c>
      <c r="D55" s="19">
        <v>1</v>
      </c>
      <c r="E55" s="26">
        <v>4997.3</v>
      </c>
    </row>
    <row r="56" spans="2:5" ht="19.05" customHeight="1" x14ac:dyDescent="0.25">
      <c r="B56" s="16" t="s">
        <v>88</v>
      </c>
      <c r="C56" s="19">
        <v>146827424</v>
      </c>
      <c r="D56" s="19">
        <v>1</v>
      </c>
      <c r="E56" s="26">
        <v>3500</v>
      </c>
    </row>
    <row r="57" spans="2:5" ht="19.05" customHeight="1" x14ac:dyDescent="0.25">
      <c r="B57" s="16" t="s">
        <v>89</v>
      </c>
      <c r="C57" s="19">
        <v>814939746</v>
      </c>
      <c r="D57" s="19">
        <v>1</v>
      </c>
      <c r="E57" s="26">
        <v>6104.56</v>
      </c>
    </row>
    <row r="58" spans="2:5" ht="19.05" customHeight="1" x14ac:dyDescent="0.25">
      <c r="B58" s="16" t="s">
        <v>90</v>
      </c>
      <c r="C58" s="19" t="s">
        <v>91</v>
      </c>
      <c r="D58" s="19">
        <v>1</v>
      </c>
      <c r="E58" s="26">
        <v>8772.5</v>
      </c>
    </row>
    <row r="59" spans="2:5" ht="19.05" customHeight="1" x14ac:dyDescent="0.25">
      <c r="B59" s="16" t="s">
        <v>92</v>
      </c>
      <c r="C59" s="19" t="s">
        <v>93</v>
      </c>
      <c r="D59" s="19">
        <v>2</v>
      </c>
      <c r="E59" s="26">
        <f>344.85+484</f>
        <v>828.85</v>
      </c>
    </row>
    <row r="60" spans="2:5" ht="19.05" customHeight="1" x14ac:dyDescent="0.25">
      <c r="B60" s="16" t="s">
        <v>94</v>
      </c>
      <c r="C60" s="19" t="s">
        <v>95</v>
      </c>
      <c r="D60" s="19">
        <v>1</v>
      </c>
      <c r="E60" s="26">
        <v>4957.37</v>
      </c>
    </row>
    <row r="61" spans="2:5" ht="19.05" customHeight="1" x14ac:dyDescent="0.25">
      <c r="B61" s="16" t="s">
        <v>96</v>
      </c>
      <c r="C61" s="19">
        <v>11692041585</v>
      </c>
      <c r="D61" s="19">
        <v>1</v>
      </c>
      <c r="E61" s="26">
        <v>977.68</v>
      </c>
    </row>
    <row r="62" spans="2:5" ht="19.05" customHeight="1" x14ac:dyDescent="0.25">
      <c r="B62" s="16" t="s">
        <v>97</v>
      </c>
      <c r="C62" s="19" t="s">
        <v>98</v>
      </c>
      <c r="D62" s="19">
        <v>1</v>
      </c>
      <c r="E62" s="26">
        <v>56395.55</v>
      </c>
    </row>
    <row r="63" spans="2:5" ht="19.05" customHeight="1" x14ac:dyDescent="0.25">
      <c r="B63" s="16" t="s">
        <v>99</v>
      </c>
      <c r="C63" s="19" t="s">
        <v>100</v>
      </c>
      <c r="D63" s="19">
        <v>1</v>
      </c>
      <c r="E63" s="26">
        <v>7228.54</v>
      </c>
    </row>
    <row r="64" spans="2:5" ht="19.05" customHeight="1" x14ac:dyDescent="0.25">
      <c r="B64" s="16" t="s">
        <v>101</v>
      </c>
      <c r="C64" s="19" t="s">
        <v>102</v>
      </c>
      <c r="D64" s="19">
        <v>1</v>
      </c>
      <c r="E64" s="26">
        <v>24563</v>
      </c>
    </row>
    <row r="65" spans="2:5" ht="19.05" customHeight="1" x14ac:dyDescent="0.25">
      <c r="B65" s="16" t="s">
        <v>103</v>
      </c>
      <c r="C65" s="19" t="s">
        <v>295</v>
      </c>
      <c r="D65" s="19">
        <v>1</v>
      </c>
      <c r="E65" s="26">
        <v>1187.01</v>
      </c>
    </row>
    <row r="66" spans="2:5" ht="19.05" customHeight="1" x14ac:dyDescent="0.25">
      <c r="B66" s="16" t="s">
        <v>104</v>
      </c>
      <c r="C66" s="19" t="s">
        <v>105</v>
      </c>
      <c r="D66" s="19">
        <v>1</v>
      </c>
      <c r="E66" s="26">
        <v>4881.5200000000004</v>
      </c>
    </row>
    <row r="67" spans="2:5" ht="19.05" customHeight="1" x14ac:dyDescent="0.25">
      <c r="B67" s="16" t="s">
        <v>106</v>
      </c>
      <c r="C67" s="19" t="s">
        <v>296</v>
      </c>
      <c r="D67" s="19">
        <v>1</v>
      </c>
      <c r="E67" s="26">
        <v>1664</v>
      </c>
    </row>
    <row r="68" spans="2:5" ht="19.05" customHeight="1" x14ac:dyDescent="0.25">
      <c r="B68" s="16" t="s">
        <v>107</v>
      </c>
      <c r="C68" s="19" t="s">
        <v>297</v>
      </c>
      <c r="D68" s="19">
        <v>1</v>
      </c>
      <c r="E68" s="26">
        <v>13431</v>
      </c>
    </row>
    <row r="69" spans="2:5" ht="19.05" customHeight="1" x14ac:dyDescent="0.25">
      <c r="B69" s="16" t="s">
        <v>108</v>
      </c>
      <c r="C69" s="19" t="s">
        <v>109</v>
      </c>
      <c r="D69" s="19">
        <v>3</v>
      </c>
      <c r="E69" s="26">
        <f>16485+13794+726</f>
        <v>31005</v>
      </c>
    </row>
    <row r="70" spans="2:5" ht="19.05" customHeight="1" x14ac:dyDescent="0.25">
      <c r="B70" s="16" t="s">
        <v>110</v>
      </c>
      <c r="C70" s="19" t="s">
        <v>298</v>
      </c>
      <c r="D70" s="19">
        <v>1</v>
      </c>
      <c r="E70" s="26">
        <v>26862</v>
      </c>
    </row>
    <row r="71" spans="2:5" ht="19.05" customHeight="1" x14ac:dyDescent="0.25">
      <c r="B71" s="16" t="s">
        <v>111</v>
      </c>
      <c r="C71" s="29">
        <v>53953873600015</v>
      </c>
      <c r="D71" s="19">
        <v>3</v>
      </c>
      <c r="E71" s="26">
        <f>1706.1+2274.8+2274.8</f>
        <v>6255.7000000000007</v>
      </c>
    </row>
    <row r="72" spans="2:5" ht="19.05" customHeight="1" x14ac:dyDescent="0.25">
      <c r="B72" s="16" t="s">
        <v>112</v>
      </c>
      <c r="C72" s="19" t="s">
        <v>113</v>
      </c>
      <c r="D72" s="19">
        <v>1</v>
      </c>
      <c r="E72" s="26">
        <v>7247.9</v>
      </c>
    </row>
    <row r="73" spans="2:5" ht="19.05" customHeight="1" x14ac:dyDescent="0.25">
      <c r="B73" s="16" t="s">
        <v>114</v>
      </c>
      <c r="C73" s="19" t="s">
        <v>115</v>
      </c>
      <c r="D73" s="19">
        <v>2</v>
      </c>
      <c r="E73" s="26">
        <f>13912.35+7104.02</f>
        <v>21016.370000000003</v>
      </c>
    </row>
    <row r="74" spans="2:5" ht="19.05" customHeight="1" x14ac:dyDescent="0.25">
      <c r="B74" s="16" t="s">
        <v>116</v>
      </c>
      <c r="C74" s="19" t="s">
        <v>117</v>
      </c>
      <c r="D74" s="19">
        <v>1</v>
      </c>
      <c r="E74" s="26">
        <v>7540.72</v>
      </c>
    </row>
    <row r="75" spans="2:5" ht="19.05" customHeight="1" x14ac:dyDescent="0.25">
      <c r="B75" s="16" t="s">
        <v>118</v>
      </c>
      <c r="C75" s="19">
        <v>257155894</v>
      </c>
      <c r="D75" s="19">
        <v>1</v>
      </c>
      <c r="E75" s="26">
        <v>10766.58</v>
      </c>
    </row>
    <row r="76" spans="2:5" ht="19.05" customHeight="1" x14ac:dyDescent="0.25">
      <c r="B76" s="16" t="s">
        <v>119</v>
      </c>
      <c r="C76" s="19" t="s">
        <v>120</v>
      </c>
      <c r="D76" s="19">
        <v>1</v>
      </c>
      <c r="E76" s="26">
        <v>34101.370000000003</v>
      </c>
    </row>
    <row r="77" spans="2:5" ht="19.05" customHeight="1" x14ac:dyDescent="0.25">
      <c r="B77" s="16" t="s">
        <v>121</v>
      </c>
      <c r="C77" s="19" t="s">
        <v>299</v>
      </c>
      <c r="D77" s="19">
        <v>1</v>
      </c>
      <c r="E77" s="26">
        <v>4793.8</v>
      </c>
    </row>
    <row r="78" spans="2:5" ht="19.05" customHeight="1" x14ac:dyDescent="0.25">
      <c r="B78" s="16" t="s">
        <v>122</v>
      </c>
      <c r="C78" s="19" t="s">
        <v>123</v>
      </c>
      <c r="D78" s="19">
        <v>2</v>
      </c>
      <c r="E78" s="26">
        <f>15073.18+21845.26</f>
        <v>36918.44</v>
      </c>
    </row>
    <row r="79" spans="2:5" ht="19.05" customHeight="1" x14ac:dyDescent="0.25">
      <c r="B79" s="16" t="s">
        <v>124</v>
      </c>
      <c r="C79" s="19" t="s">
        <v>300</v>
      </c>
      <c r="D79" s="19">
        <v>1</v>
      </c>
      <c r="E79" s="26">
        <v>363</v>
      </c>
    </row>
    <row r="80" spans="2:5" ht="19.05" customHeight="1" x14ac:dyDescent="0.25">
      <c r="B80" s="16" t="s">
        <v>125</v>
      </c>
      <c r="C80" s="19">
        <v>101400176</v>
      </c>
      <c r="D80" s="19">
        <v>1</v>
      </c>
      <c r="E80" s="26">
        <v>1750.79</v>
      </c>
    </row>
    <row r="81" spans="2:5" ht="19.05" customHeight="1" x14ac:dyDescent="0.25">
      <c r="B81" s="16" t="s">
        <v>126</v>
      </c>
      <c r="C81" s="19" t="s">
        <v>127</v>
      </c>
      <c r="D81" s="19">
        <v>1</v>
      </c>
      <c r="E81" s="26">
        <v>601.70000000000005</v>
      </c>
    </row>
    <row r="82" spans="2:5" ht="19.05" customHeight="1" x14ac:dyDescent="0.25">
      <c r="B82" s="16" t="s">
        <v>128</v>
      </c>
      <c r="C82" s="19" t="s">
        <v>129</v>
      </c>
      <c r="D82" s="19">
        <v>1</v>
      </c>
      <c r="E82" s="26">
        <v>4000.26</v>
      </c>
    </row>
    <row r="83" spans="2:5" ht="19.05" customHeight="1" x14ac:dyDescent="0.25">
      <c r="B83" s="16" t="s">
        <v>130</v>
      </c>
      <c r="C83" s="19" t="s">
        <v>301</v>
      </c>
      <c r="D83" s="19">
        <v>1</v>
      </c>
      <c r="E83" s="26">
        <v>30129</v>
      </c>
    </row>
    <row r="84" spans="2:5" ht="19.05" customHeight="1" x14ac:dyDescent="0.25">
      <c r="B84" s="16" t="s">
        <v>131</v>
      </c>
      <c r="C84" s="19" t="s">
        <v>132</v>
      </c>
      <c r="D84" s="19">
        <v>3</v>
      </c>
      <c r="E84" s="26">
        <f>3702.6+26782.14+8367.15</f>
        <v>38851.89</v>
      </c>
    </row>
    <row r="85" spans="2:5" ht="19.05" customHeight="1" x14ac:dyDescent="0.25">
      <c r="B85" s="16" t="s">
        <v>133</v>
      </c>
      <c r="C85" s="19" t="s">
        <v>134</v>
      </c>
      <c r="D85" s="19">
        <v>1</v>
      </c>
      <c r="E85" s="26">
        <v>24311.01</v>
      </c>
    </row>
    <row r="86" spans="2:5" ht="19.05" customHeight="1" x14ac:dyDescent="0.25">
      <c r="B86" s="16" t="s">
        <v>135</v>
      </c>
      <c r="C86" s="19" t="s">
        <v>136</v>
      </c>
      <c r="D86" s="19">
        <v>1</v>
      </c>
      <c r="E86" s="26">
        <v>3974.85</v>
      </c>
    </row>
    <row r="87" spans="2:5" ht="19.05" customHeight="1" x14ac:dyDescent="0.25">
      <c r="B87" s="16" t="s">
        <v>137</v>
      </c>
      <c r="C87" s="19" t="s">
        <v>138</v>
      </c>
      <c r="D87" s="19">
        <v>1</v>
      </c>
      <c r="E87" s="26">
        <v>2544.63</v>
      </c>
    </row>
    <row r="88" spans="2:5" ht="19.05" customHeight="1" x14ac:dyDescent="0.25">
      <c r="B88" s="16" t="s">
        <v>139</v>
      </c>
      <c r="C88" s="19" t="s">
        <v>140</v>
      </c>
      <c r="D88" s="19">
        <v>2</v>
      </c>
      <c r="E88" s="26">
        <f>12022.81+1638.87</f>
        <v>13661.68</v>
      </c>
    </row>
    <row r="89" spans="2:5" ht="19.05" customHeight="1" x14ac:dyDescent="0.25">
      <c r="B89" s="16" t="s">
        <v>141</v>
      </c>
      <c r="C89" s="19" t="s">
        <v>142</v>
      </c>
      <c r="D89" s="19">
        <v>1</v>
      </c>
      <c r="E89" s="26">
        <v>21780</v>
      </c>
    </row>
    <row r="90" spans="2:5" ht="19.05" customHeight="1" x14ac:dyDescent="0.25">
      <c r="B90" s="16" t="s">
        <v>143</v>
      </c>
      <c r="C90" s="19" t="s">
        <v>302</v>
      </c>
      <c r="D90" s="19">
        <v>2</v>
      </c>
      <c r="E90" s="26">
        <f>32608.38+7940</f>
        <v>40548.380000000005</v>
      </c>
    </row>
    <row r="91" spans="2:5" ht="19.05" customHeight="1" x14ac:dyDescent="0.25">
      <c r="B91" s="16" t="s">
        <v>144</v>
      </c>
      <c r="C91" s="19" t="s">
        <v>303</v>
      </c>
      <c r="D91" s="19">
        <v>1</v>
      </c>
      <c r="E91" s="26">
        <v>3030</v>
      </c>
    </row>
    <row r="92" spans="2:5" ht="19.05" customHeight="1" x14ac:dyDescent="0.25">
      <c r="B92" s="16" t="s">
        <v>145</v>
      </c>
      <c r="C92" s="19" t="s">
        <v>146</v>
      </c>
      <c r="D92" s="19">
        <v>1</v>
      </c>
      <c r="E92" s="26">
        <v>4235</v>
      </c>
    </row>
    <row r="93" spans="2:5" ht="19.05" customHeight="1" x14ac:dyDescent="0.25">
      <c r="B93" s="16" t="s">
        <v>147</v>
      </c>
      <c r="C93" s="19" t="s">
        <v>148</v>
      </c>
      <c r="D93" s="19">
        <v>1</v>
      </c>
      <c r="E93" s="26">
        <v>16561.25</v>
      </c>
    </row>
    <row r="94" spans="2:5" ht="19.05" customHeight="1" x14ac:dyDescent="0.25">
      <c r="B94" s="16" t="s">
        <v>149</v>
      </c>
      <c r="C94" s="19" t="s">
        <v>304</v>
      </c>
      <c r="D94" s="19">
        <v>2</v>
      </c>
      <c r="E94" s="26">
        <f>5445+8320</f>
        <v>13765</v>
      </c>
    </row>
    <row r="95" spans="2:5" ht="19.05" customHeight="1" x14ac:dyDescent="0.25">
      <c r="B95" s="16" t="s">
        <v>150</v>
      </c>
      <c r="C95" s="19" t="s">
        <v>151</v>
      </c>
      <c r="D95" s="19">
        <v>2</v>
      </c>
      <c r="E95" s="26">
        <f>5853.38+212.96</f>
        <v>6066.34</v>
      </c>
    </row>
    <row r="96" spans="2:5" ht="19.05" customHeight="1" x14ac:dyDescent="0.25">
      <c r="B96" s="16" t="s">
        <v>152</v>
      </c>
      <c r="C96" s="19" t="s">
        <v>153</v>
      </c>
      <c r="D96" s="19">
        <v>1</v>
      </c>
      <c r="E96" s="26">
        <v>6220.71</v>
      </c>
    </row>
    <row r="97" spans="2:5" ht="19.05" customHeight="1" x14ac:dyDescent="0.25">
      <c r="B97" s="16" t="s">
        <v>154</v>
      </c>
      <c r="C97" s="19" t="s">
        <v>155</v>
      </c>
      <c r="D97" s="19">
        <v>1</v>
      </c>
      <c r="E97" s="26">
        <v>6292</v>
      </c>
    </row>
    <row r="98" spans="2:5" ht="19.05" customHeight="1" x14ac:dyDescent="0.25">
      <c r="B98" s="16" t="s">
        <v>157</v>
      </c>
      <c r="C98" s="19" t="s">
        <v>156</v>
      </c>
      <c r="D98" s="19">
        <v>6</v>
      </c>
      <c r="E98" s="26">
        <f>112453.86+1116+2430+1061.38+1989.04+801.43</f>
        <v>119851.70999999999</v>
      </c>
    </row>
    <row r="99" spans="2:5" ht="19.05" customHeight="1" x14ac:dyDescent="0.25">
      <c r="B99" s="16" t="s">
        <v>158</v>
      </c>
      <c r="C99" s="19" t="s">
        <v>305</v>
      </c>
      <c r="D99" s="19">
        <v>1</v>
      </c>
      <c r="E99" s="26">
        <v>11253</v>
      </c>
    </row>
    <row r="100" spans="2:5" ht="19.05" customHeight="1" x14ac:dyDescent="0.25">
      <c r="B100" s="16" t="s">
        <v>159</v>
      </c>
      <c r="C100" s="19" t="s">
        <v>306</v>
      </c>
      <c r="D100" s="19">
        <v>1</v>
      </c>
      <c r="E100" s="26">
        <v>24200</v>
      </c>
    </row>
    <row r="101" spans="2:5" ht="19.05" customHeight="1" x14ac:dyDescent="0.25">
      <c r="B101" s="16" t="s">
        <v>160</v>
      </c>
      <c r="C101" s="19" t="s">
        <v>307</v>
      </c>
      <c r="D101" s="19">
        <v>1</v>
      </c>
      <c r="E101" s="26">
        <v>9975</v>
      </c>
    </row>
    <row r="102" spans="2:5" ht="19.05" customHeight="1" x14ac:dyDescent="0.25">
      <c r="B102" s="16" t="s">
        <v>161</v>
      </c>
      <c r="C102" s="19" t="s">
        <v>308</v>
      </c>
      <c r="D102" s="19">
        <v>1</v>
      </c>
      <c r="E102" s="26">
        <v>18482.27</v>
      </c>
    </row>
    <row r="103" spans="2:5" ht="19.05" customHeight="1" x14ac:dyDescent="0.25">
      <c r="B103" s="16" t="s">
        <v>162</v>
      </c>
      <c r="C103" s="19" t="s">
        <v>309</v>
      </c>
      <c r="D103" s="19">
        <v>1</v>
      </c>
      <c r="E103" s="26">
        <v>3678.4</v>
      </c>
    </row>
    <row r="104" spans="2:5" ht="19.05" customHeight="1" x14ac:dyDescent="0.25">
      <c r="B104" s="16" t="s">
        <v>163</v>
      </c>
      <c r="C104" s="19" t="s">
        <v>310</v>
      </c>
      <c r="D104" s="19">
        <v>1</v>
      </c>
      <c r="E104" s="26">
        <v>302.5</v>
      </c>
    </row>
    <row r="105" spans="2:5" ht="19.05" customHeight="1" x14ac:dyDescent="0.25">
      <c r="B105" s="16" t="s">
        <v>164</v>
      </c>
      <c r="C105" s="19" t="s">
        <v>165</v>
      </c>
      <c r="D105" s="19">
        <v>3</v>
      </c>
      <c r="E105" s="26">
        <f>6500.12+4235+4235</f>
        <v>14970.119999999999</v>
      </c>
    </row>
    <row r="106" spans="2:5" ht="19.05" customHeight="1" x14ac:dyDescent="0.25">
      <c r="B106" s="16" t="s">
        <v>166</v>
      </c>
      <c r="C106" s="19" t="s">
        <v>167</v>
      </c>
      <c r="D106" s="19">
        <v>1</v>
      </c>
      <c r="E106" s="26">
        <v>3630</v>
      </c>
    </row>
    <row r="107" spans="2:5" ht="19.05" customHeight="1" x14ac:dyDescent="0.25">
      <c r="B107" s="16" t="s">
        <v>168</v>
      </c>
      <c r="C107" s="19" t="s">
        <v>169</v>
      </c>
      <c r="D107" s="19">
        <v>5</v>
      </c>
      <c r="E107" s="26">
        <f>10716.7+3323.32+7177.9+5986.3+2420</f>
        <v>29624.219999999998</v>
      </c>
    </row>
    <row r="108" spans="2:5" ht="19.05" customHeight="1" x14ac:dyDescent="0.25">
      <c r="B108" s="16" t="s">
        <v>170</v>
      </c>
      <c r="C108" s="19" t="s">
        <v>171</v>
      </c>
      <c r="D108" s="19">
        <v>1</v>
      </c>
      <c r="E108" s="26">
        <v>10035.74</v>
      </c>
    </row>
    <row r="109" spans="2:5" ht="19.05" customHeight="1" x14ac:dyDescent="0.25">
      <c r="B109" s="16" t="s">
        <v>172</v>
      </c>
      <c r="C109" s="19" t="s">
        <v>173</v>
      </c>
      <c r="D109" s="19">
        <v>1</v>
      </c>
      <c r="E109" s="26">
        <v>20328</v>
      </c>
    </row>
    <row r="110" spans="2:5" ht="19.05" customHeight="1" x14ac:dyDescent="0.25">
      <c r="B110" s="16" t="s">
        <v>174</v>
      </c>
      <c r="C110" s="19" t="s">
        <v>175</v>
      </c>
      <c r="D110" s="19">
        <v>1</v>
      </c>
      <c r="E110" s="26">
        <v>382</v>
      </c>
    </row>
    <row r="111" spans="2:5" ht="19.05" customHeight="1" x14ac:dyDescent="0.25">
      <c r="B111" s="16" t="s">
        <v>176</v>
      </c>
      <c r="C111" s="19" t="s">
        <v>177</v>
      </c>
      <c r="D111" s="19">
        <v>1</v>
      </c>
      <c r="E111" s="26">
        <v>751.47</v>
      </c>
    </row>
    <row r="112" spans="2:5" ht="19.05" customHeight="1" x14ac:dyDescent="0.25">
      <c r="B112" s="16" t="s">
        <v>178</v>
      </c>
      <c r="C112" s="19" t="s">
        <v>179</v>
      </c>
      <c r="D112" s="19">
        <v>2</v>
      </c>
      <c r="E112" s="26">
        <f>2389.75+260.15</f>
        <v>2649.9</v>
      </c>
    </row>
    <row r="113" spans="2:5" ht="19.05" customHeight="1" x14ac:dyDescent="0.25">
      <c r="B113" s="16" t="s">
        <v>180</v>
      </c>
      <c r="C113" s="19" t="s">
        <v>181</v>
      </c>
      <c r="D113" s="19">
        <v>1</v>
      </c>
      <c r="E113" s="26">
        <v>5687</v>
      </c>
    </row>
    <row r="114" spans="2:5" ht="19.05" customHeight="1" x14ac:dyDescent="0.25">
      <c r="B114" s="16" t="s">
        <v>182</v>
      </c>
      <c r="C114" s="19" t="s">
        <v>183</v>
      </c>
      <c r="D114" s="19">
        <v>1</v>
      </c>
      <c r="E114" s="26">
        <v>665.5</v>
      </c>
    </row>
    <row r="115" spans="2:5" ht="19.05" customHeight="1" x14ac:dyDescent="0.25">
      <c r="B115" s="16" t="s">
        <v>184</v>
      </c>
      <c r="C115" s="19" t="s">
        <v>311</v>
      </c>
      <c r="D115" s="19">
        <v>1</v>
      </c>
      <c r="E115" s="26">
        <v>18966.68</v>
      </c>
    </row>
    <row r="116" spans="2:5" ht="19.05" customHeight="1" x14ac:dyDescent="0.25">
      <c r="B116" s="16" t="s">
        <v>185</v>
      </c>
      <c r="C116" s="19" t="s">
        <v>186</v>
      </c>
      <c r="D116" s="19">
        <v>2</v>
      </c>
      <c r="E116" s="26">
        <f>5142.5+5747.5</f>
        <v>10890</v>
      </c>
    </row>
    <row r="117" spans="2:5" ht="19.05" customHeight="1" x14ac:dyDescent="0.25">
      <c r="B117" s="16" t="s">
        <v>187</v>
      </c>
      <c r="C117" s="19" t="s">
        <v>188</v>
      </c>
      <c r="D117" s="19">
        <v>2</v>
      </c>
      <c r="E117" s="26">
        <f>1146.32+4598</f>
        <v>5744.32</v>
      </c>
    </row>
    <row r="118" spans="2:5" ht="19.05" customHeight="1" x14ac:dyDescent="0.25">
      <c r="B118" s="16" t="s">
        <v>189</v>
      </c>
      <c r="C118" s="19">
        <v>315507969</v>
      </c>
      <c r="D118" s="19">
        <v>2</v>
      </c>
      <c r="E118" s="26">
        <f>2769.62+855.53</f>
        <v>3625.1499999999996</v>
      </c>
    </row>
    <row r="119" spans="2:5" ht="19.05" customHeight="1" x14ac:dyDescent="0.25">
      <c r="B119" s="16" t="s">
        <v>190</v>
      </c>
      <c r="C119" s="19" t="s">
        <v>312</v>
      </c>
      <c r="D119" s="19">
        <v>1</v>
      </c>
      <c r="E119" s="26">
        <v>14520</v>
      </c>
    </row>
    <row r="120" spans="2:5" ht="19.05" customHeight="1" x14ac:dyDescent="0.25">
      <c r="B120" s="16" t="s">
        <v>191</v>
      </c>
      <c r="C120" s="19" t="s">
        <v>192</v>
      </c>
      <c r="D120" s="19">
        <v>2</v>
      </c>
      <c r="E120" s="26">
        <f>2182.07+11682.67</f>
        <v>13864.74</v>
      </c>
    </row>
    <row r="121" spans="2:5" ht="19.05" customHeight="1" x14ac:dyDescent="0.25">
      <c r="B121" s="16" t="s">
        <v>193</v>
      </c>
      <c r="C121" s="19" t="s">
        <v>313</v>
      </c>
      <c r="D121" s="19">
        <v>1</v>
      </c>
      <c r="E121" s="26">
        <v>4840</v>
      </c>
    </row>
    <row r="122" spans="2:5" ht="19.05" customHeight="1" x14ac:dyDescent="0.25">
      <c r="B122" s="16" t="s">
        <v>194</v>
      </c>
      <c r="C122" s="19" t="s">
        <v>314</v>
      </c>
      <c r="D122" s="19">
        <v>1</v>
      </c>
      <c r="E122" s="26">
        <v>364</v>
      </c>
    </row>
    <row r="123" spans="2:5" ht="19.05" customHeight="1" x14ac:dyDescent="0.25">
      <c r="B123" s="16" t="s">
        <v>195</v>
      </c>
      <c r="C123" s="19" t="s">
        <v>315</v>
      </c>
      <c r="D123" s="19">
        <v>1</v>
      </c>
      <c r="E123" s="26">
        <v>3424.3</v>
      </c>
    </row>
    <row r="124" spans="2:5" ht="19.05" customHeight="1" x14ac:dyDescent="0.25">
      <c r="B124" s="16" t="s">
        <v>196</v>
      </c>
      <c r="C124" s="19" t="s">
        <v>197</v>
      </c>
      <c r="D124" s="19">
        <v>1</v>
      </c>
      <c r="E124" s="26">
        <v>40863.35</v>
      </c>
    </row>
    <row r="125" spans="2:5" ht="19.05" customHeight="1" x14ac:dyDescent="0.25">
      <c r="B125" s="16" t="s">
        <v>198</v>
      </c>
      <c r="C125" s="19" t="s">
        <v>199</v>
      </c>
      <c r="D125" s="19">
        <v>1</v>
      </c>
      <c r="E125" s="26">
        <v>59084.26</v>
      </c>
    </row>
    <row r="126" spans="2:5" ht="19.05" customHeight="1" x14ac:dyDescent="0.25">
      <c r="B126" s="16" t="s">
        <v>200</v>
      </c>
      <c r="C126" s="19" t="s">
        <v>201</v>
      </c>
      <c r="D126" s="19">
        <v>1</v>
      </c>
      <c r="E126" s="26">
        <v>4249.05</v>
      </c>
    </row>
    <row r="127" spans="2:5" ht="19.05" customHeight="1" x14ac:dyDescent="0.25">
      <c r="B127" s="16" t="s">
        <v>202</v>
      </c>
      <c r="C127" s="19" t="s">
        <v>203</v>
      </c>
      <c r="D127" s="19">
        <v>2</v>
      </c>
      <c r="E127" s="26">
        <f>14586.55+30867.1</f>
        <v>45453.649999999994</v>
      </c>
    </row>
    <row r="128" spans="2:5" ht="19.05" customHeight="1" x14ac:dyDescent="0.25">
      <c r="B128" s="16" t="s">
        <v>204</v>
      </c>
      <c r="C128" s="19" t="s">
        <v>316</v>
      </c>
      <c r="D128" s="19">
        <v>1</v>
      </c>
      <c r="E128" s="26">
        <v>1210</v>
      </c>
    </row>
    <row r="129" spans="2:5" ht="19.05" customHeight="1" x14ac:dyDescent="0.25">
      <c r="B129" s="16" t="s">
        <v>205</v>
      </c>
      <c r="C129" s="19" t="s">
        <v>206</v>
      </c>
      <c r="D129" s="19">
        <v>1</v>
      </c>
      <c r="E129" s="26">
        <v>3249.68</v>
      </c>
    </row>
    <row r="130" spans="2:5" ht="19.05" customHeight="1" x14ac:dyDescent="0.25">
      <c r="B130" s="16" t="s">
        <v>207</v>
      </c>
      <c r="C130" s="19" t="s">
        <v>317</v>
      </c>
      <c r="D130" s="19">
        <v>1</v>
      </c>
      <c r="E130" s="26">
        <v>21706.19</v>
      </c>
    </row>
    <row r="131" spans="2:5" ht="19.05" customHeight="1" x14ac:dyDescent="0.25">
      <c r="B131" s="16" t="s">
        <v>208</v>
      </c>
      <c r="C131" s="19" t="s">
        <v>318</v>
      </c>
      <c r="D131" s="19">
        <v>1</v>
      </c>
      <c r="E131" s="26">
        <v>4320</v>
      </c>
    </row>
    <row r="132" spans="2:5" ht="19.05" customHeight="1" x14ac:dyDescent="0.25">
      <c r="B132" s="16" t="s">
        <v>209</v>
      </c>
      <c r="C132" s="19" t="s">
        <v>210</v>
      </c>
      <c r="D132" s="19">
        <v>1</v>
      </c>
      <c r="E132" s="26">
        <v>986.15</v>
      </c>
    </row>
    <row r="133" spans="2:5" ht="19.05" customHeight="1" x14ac:dyDescent="0.25">
      <c r="B133" s="16" t="s">
        <v>211</v>
      </c>
      <c r="C133" s="19" t="s">
        <v>319</v>
      </c>
      <c r="D133" s="19">
        <v>2</v>
      </c>
      <c r="E133" s="26">
        <f>269.47+15336</f>
        <v>15605.47</v>
      </c>
    </row>
    <row r="134" spans="2:5" ht="19.05" customHeight="1" x14ac:dyDescent="0.25">
      <c r="B134" s="16" t="s">
        <v>212</v>
      </c>
      <c r="C134" s="19" t="s">
        <v>213</v>
      </c>
      <c r="D134" s="19">
        <v>1</v>
      </c>
      <c r="E134" s="26">
        <v>6046.72</v>
      </c>
    </row>
    <row r="135" spans="2:5" ht="19.05" customHeight="1" x14ac:dyDescent="0.25">
      <c r="B135" s="16" t="s">
        <v>214</v>
      </c>
      <c r="C135" s="19" t="s">
        <v>215</v>
      </c>
      <c r="D135" s="19">
        <v>2</v>
      </c>
      <c r="E135" s="26">
        <f>1325.5+4312</f>
        <v>5637.5</v>
      </c>
    </row>
    <row r="136" spans="2:5" ht="19.05" customHeight="1" x14ac:dyDescent="0.25">
      <c r="B136" s="16" t="s">
        <v>216</v>
      </c>
      <c r="C136" s="19" t="s">
        <v>320</v>
      </c>
      <c r="D136" s="19">
        <v>1</v>
      </c>
      <c r="E136" s="26">
        <v>3139.47</v>
      </c>
    </row>
    <row r="137" spans="2:5" ht="19.05" customHeight="1" x14ac:dyDescent="0.25">
      <c r="B137" s="16" t="s">
        <v>217</v>
      </c>
      <c r="C137" s="19" t="s">
        <v>321</v>
      </c>
      <c r="D137" s="19">
        <v>1</v>
      </c>
      <c r="E137" s="26">
        <v>10350.34</v>
      </c>
    </row>
    <row r="138" spans="2:5" ht="19.05" customHeight="1" x14ac:dyDescent="0.25">
      <c r="B138" s="16" t="s">
        <v>218</v>
      </c>
      <c r="C138" s="19">
        <v>54318022274</v>
      </c>
      <c r="D138" s="19">
        <v>1</v>
      </c>
      <c r="E138" s="26">
        <v>15064.5</v>
      </c>
    </row>
    <row r="139" spans="2:5" ht="19.05" customHeight="1" x14ac:dyDescent="0.25">
      <c r="B139" s="16" t="s">
        <v>219</v>
      </c>
      <c r="C139" s="19" t="s">
        <v>322</v>
      </c>
      <c r="D139" s="19">
        <v>1</v>
      </c>
      <c r="E139" s="26">
        <v>9736.31</v>
      </c>
    </row>
    <row r="140" spans="2:5" ht="19.05" customHeight="1" x14ac:dyDescent="0.25">
      <c r="B140" s="16" t="s">
        <v>220</v>
      </c>
      <c r="C140" s="19">
        <v>33413141631</v>
      </c>
      <c r="D140" s="19">
        <v>2</v>
      </c>
      <c r="E140" s="26">
        <f>17257.5+51443.15</f>
        <v>68700.649999999994</v>
      </c>
    </row>
    <row r="141" spans="2:5" ht="19.05" customHeight="1" x14ac:dyDescent="0.25">
      <c r="B141" s="16" t="s">
        <v>221</v>
      </c>
      <c r="C141" s="19">
        <v>4037920487</v>
      </c>
      <c r="D141" s="19">
        <v>1</v>
      </c>
      <c r="E141" s="26">
        <v>1950.52</v>
      </c>
    </row>
    <row r="142" spans="2:5" ht="19.05" customHeight="1" x14ac:dyDescent="0.25">
      <c r="B142" s="16" t="s">
        <v>222</v>
      </c>
      <c r="C142" s="19" t="s">
        <v>223</v>
      </c>
      <c r="D142" s="19">
        <v>1</v>
      </c>
      <c r="E142" s="26">
        <v>5172.75</v>
      </c>
    </row>
    <row r="143" spans="2:5" ht="19.05" customHeight="1" x14ac:dyDescent="0.25">
      <c r="B143" s="16" t="s">
        <v>224</v>
      </c>
      <c r="C143" s="19" t="s">
        <v>225</v>
      </c>
      <c r="D143" s="19">
        <v>1</v>
      </c>
      <c r="E143" s="26">
        <v>9371.4500000000007</v>
      </c>
    </row>
    <row r="144" spans="2:5" ht="19.05" customHeight="1" x14ac:dyDescent="0.25">
      <c r="B144" s="16" t="s">
        <v>226</v>
      </c>
      <c r="C144" s="19" t="s">
        <v>227</v>
      </c>
      <c r="D144" s="19">
        <v>1</v>
      </c>
      <c r="E144" s="26">
        <v>5130.28</v>
      </c>
    </row>
    <row r="145" spans="2:5" ht="19.05" customHeight="1" x14ac:dyDescent="0.25">
      <c r="B145" s="16" t="s">
        <v>228</v>
      </c>
      <c r="C145" s="19">
        <v>4234970152</v>
      </c>
      <c r="D145" s="19">
        <v>1</v>
      </c>
      <c r="E145" s="26">
        <v>20800</v>
      </c>
    </row>
    <row r="146" spans="2:5" ht="19.05" customHeight="1" x14ac:dyDescent="0.25">
      <c r="B146" s="16" t="s">
        <v>229</v>
      </c>
      <c r="C146" s="19" t="s">
        <v>230</v>
      </c>
      <c r="D146" s="19">
        <v>2</v>
      </c>
      <c r="E146" s="26">
        <f>2297.49+9194.49</f>
        <v>11491.98</v>
      </c>
    </row>
    <row r="147" spans="2:5" ht="19.05" customHeight="1" x14ac:dyDescent="0.25">
      <c r="B147" s="16" t="s">
        <v>231</v>
      </c>
      <c r="C147" s="19" t="s">
        <v>232</v>
      </c>
      <c r="D147" s="19">
        <v>1</v>
      </c>
      <c r="E147" s="26">
        <v>193289.05</v>
      </c>
    </row>
    <row r="148" spans="2:5" ht="19.05" customHeight="1" x14ac:dyDescent="0.25">
      <c r="B148" s="16" t="s">
        <v>233</v>
      </c>
      <c r="C148" s="19">
        <v>87439803651</v>
      </c>
      <c r="D148" s="19">
        <v>1</v>
      </c>
      <c r="E148" s="26">
        <v>53010</v>
      </c>
    </row>
    <row r="149" spans="2:5" ht="19.05" customHeight="1" x14ac:dyDescent="0.25">
      <c r="B149" s="16" t="s">
        <v>234</v>
      </c>
      <c r="C149" s="19" t="s">
        <v>235</v>
      </c>
      <c r="D149" s="19">
        <v>1</v>
      </c>
      <c r="E149" s="26">
        <v>10012.5</v>
      </c>
    </row>
    <row r="150" spans="2:5" ht="19.05" customHeight="1" x14ac:dyDescent="0.25">
      <c r="B150" s="16" t="s">
        <v>236</v>
      </c>
      <c r="C150" s="19" t="s">
        <v>323</v>
      </c>
      <c r="D150" s="19">
        <v>1</v>
      </c>
      <c r="E150" s="26">
        <v>24000</v>
      </c>
    </row>
    <row r="151" spans="2:5" ht="19.05" customHeight="1" x14ac:dyDescent="0.25">
      <c r="B151" s="16" t="s">
        <v>237</v>
      </c>
      <c r="C151" s="19" t="s">
        <v>238</v>
      </c>
      <c r="D151" s="19">
        <v>1</v>
      </c>
      <c r="E151" s="26">
        <v>2214.3000000000002</v>
      </c>
    </row>
    <row r="152" spans="2:5" ht="19.05" customHeight="1" x14ac:dyDescent="0.25">
      <c r="B152" s="16" t="s">
        <v>239</v>
      </c>
      <c r="C152" s="19" t="s">
        <v>240</v>
      </c>
      <c r="D152" s="19">
        <v>3</v>
      </c>
      <c r="E152" s="26">
        <f>6050+4272.84+3886.52</f>
        <v>14209.36</v>
      </c>
    </row>
    <row r="153" spans="2:5" ht="19.05" customHeight="1" x14ac:dyDescent="0.25">
      <c r="B153" s="16" t="s">
        <v>241</v>
      </c>
      <c r="C153" s="19" t="s">
        <v>242</v>
      </c>
      <c r="D153" s="19">
        <v>1</v>
      </c>
      <c r="E153" s="26">
        <v>10971.16</v>
      </c>
    </row>
    <row r="154" spans="2:5" ht="19.05" customHeight="1" x14ac:dyDescent="0.25">
      <c r="B154" s="16" t="s">
        <v>243</v>
      </c>
      <c r="C154" s="19" t="s">
        <v>244</v>
      </c>
      <c r="D154" s="19">
        <v>1</v>
      </c>
      <c r="E154" s="26">
        <v>7529.83</v>
      </c>
    </row>
    <row r="155" spans="2:5" ht="19.05" customHeight="1" x14ac:dyDescent="0.25">
      <c r="B155" s="16" t="s">
        <v>245</v>
      </c>
      <c r="C155" s="19" t="s">
        <v>246</v>
      </c>
      <c r="D155" s="19">
        <v>1</v>
      </c>
      <c r="E155" s="26">
        <v>4663.3599999999997</v>
      </c>
    </row>
    <row r="156" spans="2:5" ht="19.05" customHeight="1" x14ac:dyDescent="0.25">
      <c r="B156" s="16" t="s">
        <v>247</v>
      </c>
      <c r="C156" s="19" t="s">
        <v>248</v>
      </c>
      <c r="D156" s="19">
        <v>1</v>
      </c>
      <c r="E156" s="26">
        <v>260.14999999999998</v>
      </c>
    </row>
    <row r="157" spans="2:5" ht="19.05" customHeight="1" x14ac:dyDescent="0.25">
      <c r="B157" s="16" t="s">
        <v>249</v>
      </c>
      <c r="C157" s="19">
        <v>520002320</v>
      </c>
      <c r="D157" s="19">
        <v>1</v>
      </c>
      <c r="E157" s="26">
        <v>2962.54</v>
      </c>
    </row>
    <row r="158" spans="2:5" ht="19.05" customHeight="1" x14ac:dyDescent="0.25">
      <c r="B158" s="16" t="s">
        <v>250</v>
      </c>
      <c r="C158" s="19" t="s">
        <v>251</v>
      </c>
      <c r="D158" s="19">
        <v>1</v>
      </c>
      <c r="E158" s="26">
        <v>5628.19</v>
      </c>
    </row>
    <row r="159" spans="2:5" ht="19.05" customHeight="1" x14ac:dyDescent="0.25">
      <c r="B159" s="16" t="s">
        <v>252</v>
      </c>
      <c r="C159" s="19">
        <v>1311624086</v>
      </c>
      <c r="D159" s="19">
        <v>1</v>
      </c>
      <c r="E159" s="26">
        <v>6911.9</v>
      </c>
    </row>
    <row r="160" spans="2:5" ht="19.05" customHeight="1" x14ac:dyDescent="0.25">
      <c r="B160" s="16" t="s">
        <v>253</v>
      </c>
      <c r="C160" s="19">
        <v>131624100</v>
      </c>
      <c r="D160" s="19">
        <v>1</v>
      </c>
      <c r="E160" s="26">
        <v>41718.949999999997</v>
      </c>
    </row>
    <row r="161" spans="2:5" ht="19.05" customHeight="1" x14ac:dyDescent="0.25">
      <c r="B161" s="16" t="s">
        <v>254</v>
      </c>
      <c r="C161" s="19" t="s">
        <v>255</v>
      </c>
      <c r="D161" s="19">
        <v>1</v>
      </c>
      <c r="E161" s="26">
        <v>4675</v>
      </c>
    </row>
    <row r="162" spans="2:5" ht="19.05" customHeight="1" x14ac:dyDescent="0.25">
      <c r="B162" s="16" t="s">
        <v>256</v>
      </c>
      <c r="C162" s="19" t="s">
        <v>257</v>
      </c>
      <c r="D162" s="19">
        <v>1</v>
      </c>
      <c r="E162" s="26">
        <v>10894.52</v>
      </c>
    </row>
    <row r="163" spans="2:5" ht="19.05" customHeight="1" x14ac:dyDescent="0.25">
      <c r="B163" s="16" t="s">
        <v>258</v>
      </c>
      <c r="C163" s="19" t="s">
        <v>259</v>
      </c>
      <c r="D163" s="19">
        <v>2</v>
      </c>
      <c r="E163" s="26">
        <f>1407.02+7489.9</f>
        <v>8896.92</v>
      </c>
    </row>
    <row r="164" spans="2:5" ht="19.05" customHeight="1" x14ac:dyDescent="0.25">
      <c r="B164" s="16" t="s">
        <v>260</v>
      </c>
      <c r="C164" s="30" t="s">
        <v>261</v>
      </c>
      <c r="D164" s="19">
        <v>1</v>
      </c>
      <c r="E164" s="26">
        <v>6000</v>
      </c>
    </row>
    <row r="165" spans="2:5" ht="19.05" customHeight="1" x14ac:dyDescent="0.25">
      <c r="B165" s="16" t="s">
        <v>262</v>
      </c>
      <c r="C165" s="30" t="s">
        <v>263</v>
      </c>
      <c r="D165" s="19">
        <v>1</v>
      </c>
      <c r="E165" s="26">
        <v>6050</v>
      </c>
    </row>
    <row r="166" spans="2:5" ht="19.05" customHeight="1" x14ac:dyDescent="0.25">
      <c r="B166" s="16" t="s">
        <v>264</v>
      </c>
      <c r="C166" s="19" t="s">
        <v>324</v>
      </c>
      <c r="D166" s="19">
        <v>1</v>
      </c>
      <c r="E166" s="26">
        <v>6615.98</v>
      </c>
    </row>
    <row r="167" spans="2:5" ht="19.05" customHeight="1" x14ac:dyDescent="0.25">
      <c r="B167" s="16" t="s">
        <v>265</v>
      </c>
      <c r="C167" s="19" t="s">
        <v>325</v>
      </c>
      <c r="D167" s="19">
        <v>1</v>
      </c>
      <c r="E167" s="26">
        <v>23929.57</v>
      </c>
    </row>
    <row r="168" spans="2:5" ht="19.05" customHeight="1" x14ac:dyDescent="0.25">
      <c r="B168" s="16" t="s">
        <v>266</v>
      </c>
      <c r="C168" s="19" t="s">
        <v>267</v>
      </c>
      <c r="D168" s="19">
        <v>1</v>
      </c>
      <c r="E168" s="26">
        <v>21026.06</v>
      </c>
    </row>
    <row r="169" spans="2:5" ht="19.05" customHeight="1" x14ac:dyDescent="0.25">
      <c r="B169" s="16" t="s">
        <v>268</v>
      </c>
      <c r="C169" s="19" t="s">
        <v>269</v>
      </c>
      <c r="D169" s="19">
        <v>2</v>
      </c>
      <c r="E169" s="26">
        <f>10632.4+8766.21</f>
        <v>19398.61</v>
      </c>
    </row>
    <row r="170" spans="2:5" ht="19.05" customHeight="1" x14ac:dyDescent="0.25">
      <c r="B170" s="16" t="s">
        <v>270</v>
      </c>
      <c r="C170" s="19" t="s">
        <v>271</v>
      </c>
      <c r="D170" s="19">
        <v>1</v>
      </c>
      <c r="E170" s="26">
        <v>23925.71</v>
      </c>
    </row>
    <row r="171" spans="2:5" ht="19.05" customHeight="1" x14ac:dyDescent="0.25">
      <c r="B171" s="16" t="s">
        <v>272</v>
      </c>
      <c r="C171" s="19" t="s">
        <v>273</v>
      </c>
      <c r="D171" s="19">
        <v>1</v>
      </c>
      <c r="E171" s="26">
        <v>12999.53</v>
      </c>
    </row>
    <row r="172" spans="2:5" ht="19.05" customHeight="1" x14ac:dyDescent="0.25">
      <c r="B172" s="16" t="s">
        <v>274</v>
      </c>
      <c r="C172" s="19" t="s">
        <v>275</v>
      </c>
      <c r="D172" s="19">
        <v>1</v>
      </c>
      <c r="E172" s="26">
        <v>9520.16</v>
      </c>
    </row>
    <row r="173" spans="2:5" ht="19.05" customHeight="1" x14ac:dyDescent="0.25">
      <c r="B173" s="16" t="s">
        <v>276</v>
      </c>
      <c r="C173" s="19" t="s">
        <v>326</v>
      </c>
      <c r="D173" s="19">
        <v>1</v>
      </c>
      <c r="E173" s="26">
        <v>7986</v>
      </c>
    </row>
    <row r="174" spans="2:5" ht="19.05" customHeight="1" x14ac:dyDescent="0.25">
      <c r="B174" s="16" t="s">
        <v>277</v>
      </c>
      <c r="C174" s="19" t="s">
        <v>327</v>
      </c>
      <c r="D174" s="19">
        <v>1</v>
      </c>
      <c r="E174" s="26">
        <v>4640.2299999999996</v>
      </c>
    </row>
    <row r="175" spans="2:5" ht="19.05" customHeight="1" x14ac:dyDescent="0.25">
      <c r="B175" s="16" t="s">
        <v>278</v>
      </c>
      <c r="C175" s="19" t="s">
        <v>279</v>
      </c>
      <c r="D175" s="19">
        <v>1</v>
      </c>
      <c r="E175" s="26">
        <v>12729.2</v>
      </c>
    </row>
    <row r="176" spans="2:5" ht="19.05" customHeight="1" x14ac:dyDescent="0.25">
      <c r="B176" s="16" t="s">
        <v>280</v>
      </c>
      <c r="C176" s="19" t="s">
        <v>281</v>
      </c>
      <c r="D176" s="19">
        <v>1</v>
      </c>
      <c r="E176" s="26">
        <v>30000</v>
      </c>
    </row>
    <row r="177" spans="2:5" x14ac:dyDescent="0.25">
      <c r="B177" s="28" t="s">
        <v>282</v>
      </c>
      <c r="C177" s="19" t="s">
        <v>283</v>
      </c>
      <c r="D177" s="19">
        <v>1</v>
      </c>
      <c r="E177" s="26">
        <v>4392.5</v>
      </c>
    </row>
    <row r="178" spans="2:5" x14ac:dyDescent="0.25">
      <c r="B178" s="16" t="s">
        <v>284</v>
      </c>
      <c r="C178" s="19" t="s">
        <v>285</v>
      </c>
      <c r="D178" s="19">
        <v>3</v>
      </c>
      <c r="E178" s="26">
        <f>21054+2753.6+3569.5</f>
        <v>27377.1</v>
      </c>
    </row>
  </sheetData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2018-01-18T11:14:17Z</cp:lastPrinted>
  <dcterms:created xsi:type="dcterms:W3CDTF">2017-01-30T13:05:44Z</dcterms:created>
  <dcterms:modified xsi:type="dcterms:W3CDTF">2018-05-08T15:47:10Z</dcterms:modified>
</cp:coreProperties>
</file>