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924" yWindow="3300" windowWidth="15456" windowHeight="9348"/>
  </bookViews>
  <sheets>
    <sheet name="Ejecución unidades orgánica " sheetId="2" r:id="rId1"/>
  </sheets>
  <definedNames>
    <definedName name="__FPMExcelClient_CellBasedFunctionStatus" localSheetId="0" hidden="1">"2_2_2_2_2"</definedName>
    <definedName name="_xlnm.Print_Area" localSheetId="0">'Ejecución unidades orgánica '!$B$1:$I$47</definedName>
    <definedName name="Print_Area" localSheetId="0">'Ejecución unidades orgánica '!$B$2:$I$46</definedName>
  </definedNames>
  <calcPr calcId="145621"/>
</workbook>
</file>

<file path=xl/calcChain.xml><?xml version="1.0" encoding="utf-8"?>
<calcChain xmlns="http://schemas.openxmlformats.org/spreadsheetml/2006/main">
  <c r="C26" i="2" l="1"/>
  <c r="D26" i="2"/>
  <c r="E26" i="2"/>
  <c r="H9" i="2" l="1"/>
  <c r="H45" i="2" l="1"/>
  <c r="H32" i="2" l="1"/>
  <c r="F35" i="2" l="1"/>
  <c r="F36" i="2"/>
  <c r="F37" i="2"/>
  <c r="F38" i="2"/>
  <c r="F39" i="2"/>
  <c r="F40" i="2"/>
  <c r="F41" i="2"/>
  <c r="F42" i="2"/>
  <c r="F43" i="2"/>
  <c r="F44" i="2"/>
  <c r="C45" i="2"/>
  <c r="D45" i="2"/>
  <c r="E45" i="2"/>
  <c r="F45" i="2" l="1"/>
  <c r="C9" i="2"/>
  <c r="D9" i="2"/>
  <c r="E9" i="2"/>
  <c r="H18" i="2" l="1"/>
  <c r="H20" i="2"/>
  <c r="H26" i="2"/>
  <c r="H15" i="2"/>
  <c r="H12" i="2"/>
  <c r="H34" i="2" l="1"/>
  <c r="H46" i="2" s="1"/>
  <c r="D32" i="2" l="1"/>
  <c r="E32" i="2"/>
  <c r="C32" i="2"/>
  <c r="F26" i="2"/>
  <c r="D20" i="2"/>
  <c r="E20" i="2"/>
  <c r="C20" i="2"/>
  <c r="D18" i="2"/>
  <c r="E18" i="2"/>
  <c r="C18" i="2"/>
  <c r="D15" i="2"/>
  <c r="E15" i="2"/>
  <c r="F15" i="2" s="1"/>
  <c r="C15" i="2"/>
  <c r="D12" i="2"/>
  <c r="E12" i="2"/>
  <c r="F12" i="2" s="1"/>
  <c r="C12" i="2"/>
  <c r="F9" i="2"/>
  <c r="F32" i="2" l="1"/>
  <c r="F20" i="2"/>
  <c r="F18" i="2"/>
  <c r="C34" i="2"/>
  <c r="C46" i="2" s="1"/>
  <c r="D34" i="2"/>
  <c r="D46" i="2" s="1"/>
  <c r="E34" i="2"/>
  <c r="E46" i="2" s="1"/>
  <c r="F21" i="2"/>
  <c r="F46" i="2" l="1"/>
  <c r="F17" i="2"/>
  <c r="F16" i="2"/>
  <c r="F14" i="2"/>
  <c r="F27" i="2"/>
  <c r="F11" i="2"/>
  <c r="F30" i="2" l="1"/>
  <c r="F33" i="2"/>
  <c r="F29" i="2"/>
  <c r="F28" i="2"/>
  <c r="F24" i="2"/>
  <c r="F23" i="2"/>
  <c r="F22" i="2"/>
  <c r="F25" i="2"/>
  <c r="F19" i="2"/>
  <c r="F13" i="2"/>
  <c r="F10" i="2"/>
  <c r="F31" i="2"/>
  <c r="F34" i="2" l="1"/>
</calcChain>
</file>

<file path=xl/sharedStrings.xml><?xml version="1.0" encoding="utf-8"?>
<sst xmlns="http://schemas.openxmlformats.org/spreadsheetml/2006/main" count="50" uniqueCount="50">
  <si>
    <t>TOTAL</t>
  </si>
  <si>
    <t>GASTOS TOTALES (CAPÍTULOS 1 A 9) POR UNIDADES ORGÁNICAS</t>
  </si>
  <si>
    <t>Importes en millones de euros</t>
  </si>
  <si>
    <t>% ejecución (PL/PD)</t>
  </si>
  <si>
    <t>Total Distritos</t>
  </si>
  <si>
    <t>Presupuesto inicial
(PI)</t>
  </si>
  <si>
    <t>Presupuesto definitivo
(PD)</t>
  </si>
  <si>
    <t>Presupuesto ejecutado
(PL)</t>
  </si>
  <si>
    <t>0502 Gerencia Medio Ambiente y Servicios Urbanos</t>
  </si>
  <si>
    <t>0503 Gerencia de Urbanismo</t>
  </si>
  <si>
    <t>0703 Servicios Centrales</t>
  </si>
  <si>
    <t>Total Sectores</t>
  </si>
  <si>
    <t>0601 Distrito de Ciutat Vella</t>
  </si>
  <si>
    <t>0602 Distrito del Eixample</t>
  </si>
  <si>
    <t>0603 Distrito de Sants-Montjuïc</t>
  </si>
  <si>
    <t>0604 Distrito de Les Corts</t>
  </si>
  <si>
    <t>0605 Distrito de Sarrià Sant Gervasi</t>
  </si>
  <si>
    <t>0606 Distrito de Gràcia</t>
  </si>
  <si>
    <t>0607 Distrito de Horta-Guinardó</t>
  </si>
  <si>
    <t>0608 Distrito de Nou Barris</t>
  </si>
  <si>
    <t>0609 Distrito de Sant Andreu</t>
  </si>
  <si>
    <t>0610 Distrito de Sant Martí</t>
  </si>
  <si>
    <t>Presupuesto ejecutado año anterior
(PL)</t>
  </si>
  <si>
    <t>% ejecución año anterior</t>
  </si>
  <si>
    <t>0504 Gerencia de Mobilidad y Infraestructuras</t>
  </si>
  <si>
    <t>0106 Gerencia de coordinación territorial y proximidad</t>
  </si>
  <si>
    <t>0701 Gerencia de Presupuestos y Hacienda</t>
  </si>
  <si>
    <t>0705 Gerencia de Recursos</t>
  </si>
  <si>
    <t>0200  Gerencia de Área de Derechos Sociales, Justícia Global, Feminismos y LGTBI</t>
  </si>
  <si>
    <t>0202 Gerencia de vivienda</t>
  </si>
  <si>
    <t>0400 Gerencia de Área  Seguridad y Prevención</t>
  </si>
  <si>
    <t>0500 Gerencia de Área  de Ecologia Urbana</t>
  </si>
  <si>
    <t>0800 Gerencia de Área de  Cultura, Educación, Ciencia y Comunidad</t>
  </si>
  <si>
    <t>0300 Gerencia de Área de Agenda 2030, Transición digital y deportes</t>
  </si>
  <si>
    <t>0301 Gerencia de Innovación y Transición Digital</t>
  </si>
  <si>
    <t xml:space="preserve">01 Gerencia Municipal y Coordinación Territorial y Proximidad </t>
  </si>
  <si>
    <t xml:space="preserve">02 Área Derechos Sociales, Just. Global, Feminis. y LGTBI </t>
  </si>
  <si>
    <t xml:space="preserve">03 Área Agenda 2030, Transición Digital y Deportes </t>
  </si>
  <si>
    <t xml:space="preserve">04 Área Seguridad y Prevención </t>
  </si>
  <si>
    <t xml:space="preserve">05 Área de Ecologia Urbana </t>
  </si>
  <si>
    <t xml:space="preserve">07 Área Economia, Recursos y Promoción Económica </t>
  </si>
  <si>
    <t>0700 Gerencia de Área de Economia, Recursos y Promoción Económica</t>
  </si>
  <si>
    <t>0505 Gerencia del Arquitecto Jefe</t>
  </si>
  <si>
    <t>0707 Gerencia de Personas y Desarrollo organizativo</t>
  </si>
  <si>
    <t xml:space="preserve">08 Área de Cultura, Educación, Ciencia y Comunidad </t>
  </si>
  <si>
    <t>Unidades orgánicas*
(Àreas sectoriales, Gerencias sectoriales y Distritos)</t>
  </si>
  <si>
    <t xml:space="preserve">0100 Gerencia Municipal </t>
  </si>
  <si>
    <t>*Cabe indicar que se reformula toda la estructura orgánica,  para adaptarla al nuevo organigrama ejecutivo del Ayuntamiento de Barcelona, aprobado por acuerdo de la Comissión de Gobierno, en sesión de fecha 3 de Octubre de 2019, que determina la organización gerencial básica del nuevo mandato 2019/2023.</t>
  </si>
  <si>
    <t>PRESUPUESTO 2020</t>
  </si>
  <si>
    <t>IMPORTES ACUMULADOS HASTA 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</si>
</sst>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4"/>
      <color theme="3"/>
      <name val="Calibri"/>
      <family val="2"/>
      <scheme val="minor"/>
    </font>
    <font>
      <sz val="10"/>
      <color theme="1"/>
      <name val="Calibri"/>
      <family val="2"/>
      <scheme val="minor"/>
    </font>
    <font>
      <sz val="11"/>
      <color theme="1"/>
      <name val="Calibri"/>
      <family val="2"/>
      <scheme val="minor"/>
    </font>
    <font>
      <b/>
      <sz val="12"/>
      <color theme="3"/>
      <name val="Calibri"/>
      <family val="2"/>
      <scheme val="minor"/>
    </font>
    <font>
      <i/>
      <sz val="9.5"/>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9"/>
      <color theme="1"/>
      <name val="Calibri"/>
      <family val="2"/>
      <scheme val="minor"/>
    </font>
    <font>
      <b/>
      <sz val="9"/>
      <color theme="3"/>
      <name val="Calibri"/>
      <family val="2"/>
      <scheme val="minor"/>
    </font>
    <font>
      <i/>
      <sz val="10"/>
      <color theme="1"/>
      <name val="Calibri"/>
      <family val="2"/>
      <scheme val="minor"/>
    </font>
    <font>
      <b/>
      <sz val="10"/>
      <color theme="0"/>
      <name val="Calibri"/>
      <family val="2"/>
      <scheme val="minor"/>
    </font>
    <font>
      <sz val="11"/>
      <color theme="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3"/>
        <bgColor indexed="64"/>
      </patternFill>
    </fill>
    <fill>
      <patternFill patternType="solid">
        <fgColor theme="4"/>
        <bgColor indexed="64"/>
      </patternFill>
    </fill>
  </fills>
  <borders count="5">
    <border>
      <left/>
      <right/>
      <top/>
      <bottom/>
      <diagonal/>
    </border>
    <border>
      <left style="thin">
        <color theme="3"/>
      </left>
      <right style="thin">
        <color theme="3"/>
      </right>
      <top/>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style="thin">
        <color theme="3"/>
      </right>
      <top style="thin">
        <color theme="3"/>
      </top>
      <bottom/>
      <diagonal/>
    </border>
  </borders>
  <cellStyleXfs count="2">
    <xf numFmtId="0" fontId="0" fillId="0" borderId="0"/>
    <xf numFmtId="9" fontId="6" fillId="0" borderId="0" applyFont="0" applyFill="0" applyBorder="0" applyAlignment="0" applyProtection="0"/>
  </cellStyleXfs>
  <cellXfs count="45">
    <xf numFmtId="0" fontId="0" fillId="0" borderId="0" xfId="0"/>
    <xf numFmtId="0" fontId="7" fillId="0" borderId="0" xfId="0" applyFont="1"/>
    <xf numFmtId="0" fontId="8" fillId="0" borderId="0" xfId="0" applyFont="1"/>
    <xf numFmtId="0" fontId="9" fillId="0" borderId="0" xfId="0" applyFont="1"/>
    <xf numFmtId="0" fontId="11" fillId="0" borderId="0" xfId="0" applyFont="1"/>
    <xf numFmtId="0" fontId="5" fillId="0" borderId="0" xfId="0" applyFont="1"/>
    <xf numFmtId="0" fontId="8" fillId="0" borderId="3" xfId="0" applyFont="1" applyBorder="1"/>
    <xf numFmtId="164" fontId="15" fillId="0" borderId="0" xfId="0" applyNumberFormat="1" applyFont="1"/>
    <xf numFmtId="0" fontId="19" fillId="0" borderId="0" xfId="0" applyFont="1" applyAlignment="1">
      <alignment wrapText="1"/>
    </xf>
    <xf numFmtId="0" fontId="0" fillId="0" borderId="0" xfId="0" applyAlignment="1">
      <alignment wrapText="1"/>
    </xf>
    <xf numFmtId="0" fontId="10" fillId="2"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164" fontId="16" fillId="3" borderId="4" xfId="1"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164" fontId="10" fillId="3" borderId="4" xfId="1"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165" fontId="10" fillId="0" borderId="2" xfId="0"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0" fontId="8" fillId="0" borderId="2" xfId="0" applyFont="1" applyFill="1" applyBorder="1"/>
    <xf numFmtId="165" fontId="8" fillId="0" borderId="2" xfId="0" applyNumberFormat="1" applyFont="1" applyBorder="1" applyAlignment="1">
      <alignment horizontal="right"/>
    </xf>
    <xf numFmtId="164" fontId="17" fillId="0" borderId="2" xfId="1" applyNumberFormat="1" applyFont="1" applyBorder="1" applyAlignment="1">
      <alignment horizontal="right"/>
    </xf>
    <xf numFmtId="0" fontId="0" fillId="0" borderId="2" xfId="0" applyBorder="1" applyAlignment="1">
      <alignment horizontal="right"/>
    </xf>
    <xf numFmtId="165" fontId="17" fillId="0" borderId="2" xfId="0" applyNumberFormat="1" applyFont="1" applyBorder="1"/>
    <xf numFmtId="0" fontId="4" fillId="0" borderId="2" xfId="0" applyFont="1" applyBorder="1" applyAlignment="1">
      <alignment horizontal="left" indent="1"/>
    </xf>
    <xf numFmtId="0" fontId="14" fillId="0" borderId="2" xfId="0" applyFont="1" applyBorder="1" applyAlignment="1">
      <alignment horizontal="left" wrapText="1" indent="1"/>
    </xf>
    <xf numFmtId="164" fontId="17" fillId="0" borderId="2" xfId="0" applyNumberFormat="1" applyFont="1" applyBorder="1" applyAlignment="1">
      <alignment horizontal="right"/>
    </xf>
    <xf numFmtId="165" fontId="8" fillId="0" borderId="2" xfId="0" applyNumberFormat="1" applyFont="1" applyBorder="1"/>
    <xf numFmtId="165" fontId="17" fillId="0" borderId="2" xfId="0" applyNumberFormat="1" applyFont="1" applyBorder="1" applyAlignment="1">
      <alignment horizontal="right"/>
    </xf>
    <xf numFmtId="0" fontId="4" fillId="0" borderId="2" xfId="0" applyFont="1" applyBorder="1" applyAlignment="1">
      <alignment horizontal="left" wrapText="1" indent="1"/>
    </xf>
    <xf numFmtId="0" fontId="14" fillId="0" borderId="2" xfId="0" applyFont="1" applyBorder="1" applyAlignment="1">
      <alignment horizontal="left" indent="1"/>
    </xf>
    <xf numFmtId="0" fontId="3" fillId="0" borderId="2" xfId="0" applyFont="1" applyBorder="1" applyAlignment="1">
      <alignment horizontal="left" wrapText="1" indent="1"/>
    </xf>
    <xf numFmtId="165" fontId="11" fillId="0" borderId="2" xfId="0" applyNumberFormat="1" applyFont="1" applyBorder="1" applyAlignment="1">
      <alignment horizontal="right"/>
    </xf>
    <xf numFmtId="0" fontId="14" fillId="0" borderId="2" xfId="0" quotePrefix="1" applyFont="1" applyBorder="1" applyAlignment="1">
      <alignment horizontal="left" wrapText="1" indent="1"/>
    </xf>
    <xf numFmtId="0" fontId="12" fillId="4" borderId="2" xfId="0" applyFont="1" applyFill="1" applyBorder="1" applyAlignment="1">
      <alignment horizontal="left" indent="1"/>
    </xf>
    <xf numFmtId="165" fontId="18" fillId="4" borderId="2" xfId="0" applyNumberFormat="1" applyFont="1" applyFill="1" applyBorder="1" applyAlignment="1">
      <alignment horizontal="right"/>
    </xf>
    <xf numFmtId="164" fontId="18" fillId="4" borderId="2" xfId="0" applyNumberFormat="1" applyFont="1" applyFill="1" applyBorder="1" applyAlignment="1">
      <alignment horizontal="right"/>
    </xf>
    <xf numFmtId="0" fontId="0" fillId="0" borderId="2" xfId="0" applyFont="1" applyBorder="1" applyAlignment="1">
      <alignment horizontal="right"/>
    </xf>
    <xf numFmtId="165" fontId="18" fillId="4" borderId="2" xfId="0" applyNumberFormat="1" applyFont="1" applyFill="1" applyBorder="1"/>
    <xf numFmtId="0" fontId="13" fillId="5" borderId="2" xfId="0" applyFont="1" applyFill="1" applyBorder="1"/>
    <xf numFmtId="165" fontId="18" fillId="5" borderId="2" xfId="0" applyNumberFormat="1" applyFont="1" applyFill="1" applyBorder="1" applyAlignment="1">
      <alignment horizontal="right"/>
    </xf>
    <xf numFmtId="164" fontId="18" fillId="5" borderId="2" xfId="0" applyNumberFormat="1" applyFont="1" applyFill="1" applyBorder="1" applyAlignment="1">
      <alignment horizontal="right"/>
    </xf>
    <xf numFmtId="0" fontId="2" fillId="0" borderId="2" xfId="0" applyFont="1" applyBorder="1" applyAlignment="1">
      <alignment horizontal="left" indent="1"/>
    </xf>
    <xf numFmtId="0" fontId="19" fillId="0" borderId="0" xfId="0" applyFont="1" applyAlignment="1">
      <alignment wrapText="1"/>
    </xf>
    <xf numFmtId="0" fontId="0" fillId="0" borderId="0" xfId="0" applyAlignment="1">
      <alignment wrapText="1"/>
    </xf>
    <xf numFmtId="0" fontId="1" fillId="0" borderId="0" xfId="0" applyFont="1"/>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pageSetUpPr fitToPage="1"/>
  </sheetPr>
  <dimension ref="B2:I46"/>
  <sheetViews>
    <sheetView tabSelected="1" topLeftCell="A28" zoomScale="90" zoomScaleNormal="90" zoomScaleSheetLayoutView="80" workbookViewId="0">
      <selection activeCell="I46" sqref="I46"/>
    </sheetView>
  </sheetViews>
  <sheetFormatPr defaultColWidth="9.33203125" defaultRowHeight="13.8" x14ac:dyDescent="0.3"/>
  <cols>
    <col min="1" max="1" width="9.33203125" style="2"/>
    <col min="2" max="2" width="56.44140625" style="2" customWidth="1"/>
    <col min="3" max="5" width="12.6640625" style="2" customWidth="1"/>
    <col min="6" max="6" width="12.6640625" style="7" customWidth="1"/>
    <col min="7" max="7" width="6.33203125" style="2" customWidth="1"/>
    <col min="8" max="8" width="12.6640625" style="2" customWidth="1"/>
    <col min="9" max="9" width="11.5546875" style="2" customWidth="1"/>
    <col min="10" max="16384" width="9.33203125" style="2"/>
  </cols>
  <sheetData>
    <row r="2" spans="2:9" ht="18" x14ac:dyDescent="0.35">
      <c r="B2" s="1" t="s">
        <v>48</v>
      </c>
    </row>
    <row r="3" spans="2:9" ht="14.4" x14ac:dyDescent="0.3">
      <c r="B3" s="5" t="s">
        <v>1</v>
      </c>
    </row>
    <row r="4" spans="2:9" ht="14.4" x14ac:dyDescent="0.3">
      <c r="B4" s="44" t="s">
        <v>49</v>
      </c>
    </row>
    <row r="5" spans="2:9" ht="50.1" customHeight="1" x14ac:dyDescent="0.3">
      <c r="B5" s="42" t="s">
        <v>47</v>
      </c>
      <c r="C5" s="43"/>
      <c r="D5" s="43"/>
      <c r="E5" s="43"/>
      <c r="F5" s="43"/>
      <c r="G5" s="43"/>
      <c r="H5" s="43"/>
      <c r="I5" s="43"/>
    </row>
    <row r="6" spans="2:9" ht="15" customHeight="1" x14ac:dyDescent="0.3">
      <c r="B6" s="8"/>
      <c r="C6" s="9"/>
      <c r="D6" s="9"/>
      <c r="E6" s="9"/>
      <c r="F6" s="9"/>
      <c r="G6" s="9"/>
      <c r="H6" s="9"/>
      <c r="I6" s="9"/>
    </row>
    <row r="7" spans="2:9" x14ac:dyDescent="0.3">
      <c r="B7" s="2" t="s">
        <v>2</v>
      </c>
      <c r="H7" s="6"/>
      <c r="I7" s="6"/>
    </row>
    <row r="8" spans="2:9" ht="78" customHeight="1" x14ac:dyDescent="0.3">
      <c r="B8" s="10" t="s">
        <v>45</v>
      </c>
      <c r="C8" s="11" t="s">
        <v>5</v>
      </c>
      <c r="D8" s="11" t="s">
        <v>6</v>
      </c>
      <c r="E8" s="11" t="s">
        <v>7</v>
      </c>
      <c r="F8" s="12" t="s">
        <v>3</v>
      </c>
      <c r="H8" s="13" t="s">
        <v>22</v>
      </c>
      <c r="I8" s="14" t="s">
        <v>23</v>
      </c>
    </row>
    <row r="9" spans="2:9" ht="31.2" x14ac:dyDescent="0.3">
      <c r="B9" s="15" t="s">
        <v>35</v>
      </c>
      <c r="C9" s="16">
        <f>C10+C11</f>
        <v>23128701.889999997</v>
      </c>
      <c r="D9" s="16">
        <f t="shared" ref="D9:E9" si="0">D10+D11</f>
        <v>26389390.030000001</v>
      </c>
      <c r="E9" s="16">
        <f t="shared" si="0"/>
        <v>22243226.609999999</v>
      </c>
      <c r="F9" s="17">
        <f t="shared" ref="F9:F20" si="1">E9/D9</f>
        <v>0.84288521200048361</v>
      </c>
      <c r="G9" s="18"/>
      <c r="H9" s="16">
        <f>H10+H11</f>
        <v>22611899.699999999</v>
      </c>
      <c r="I9" s="17">
        <v>0.861827453634473</v>
      </c>
    </row>
    <row r="10" spans="2:9" s="4" customFormat="1" ht="14.4" x14ac:dyDescent="0.3">
      <c r="B10" s="41" t="s">
        <v>46</v>
      </c>
      <c r="C10" s="19">
        <v>21819470.029999997</v>
      </c>
      <c r="D10" s="19">
        <v>20657559.950000003</v>
      </c>
      <c r="E10" s="19">
        <v>17689676.550000001</v>
      </c>
      <c r="F10" s="20">
        <f t="shared" si="1"/>
        <v>0.85632943062087052</v>
      </c>
      <c r="G10" s="21"/>
      <c r="H10" s="22">
        <v>21678368.559999999</v>
      </c>
      <c r="I10" s="20">
        <v>0.8752991968431415</v>
      </c>
    </row>
    <row r="11" spans="2:9" s="4" customFormat="1" ht="15" customHeight="1" x14ac:dyDescent="0.3">
      <c r="B11" s="23" t="s">
        <v>25</v>
      </c>
      <c r="C11" s="19">
        <v>1309231.8599999999</v>
      </c>
      <c r="D11" s="19">
        <v>5731830.0800000001</v>
      </c>
      <c r="E11" s="19">
        <v>4553550.0600000005</v>
      </c>
      <c r="F11" s="20">
        <f t="shared" si="1"/>
        <v>0.79443214408756524</v>
      </c>
      <c r="G11" s="21"/>
      <c r="H11" s="22">
        <v>933531.14000000013</v>
      </c>
      <c r="I11" s="20">
        <v>0.63490641322365504</v>
      </c>
    </row>
    <row r="12" spans="2:9" ht="15" customHeight="1" x14ac:dyDescent="0.3">
      <c r="B12" s="15" t="s">
        <v>36</v>
      </c>
      <c r="C12" s="16">
        <f>C13+C14</f>
        <v>263276266.61000004</v>
      </c>
      <c r="D12" s="16">
        <f t="shared" ref="D12:E12" si="2">D13+D14</f>
        <v>326165152.58000004</v>
      </c>
      <c r="E12" s="16">
        <f t="shared" si="2"/>
        <v>255067455.18000001</v>
      </c>
      <c r="F12" s="17">
        <f t="shared" si="1"/>
        <v>0.78201933334198981</v>
      </c>
      <c r="G12" s="18"/>
      <c r="H12" s="16">
        <f>H13+H14</f>
        <v>239303436.54999998</v>
      </c>
      <c r="I12" s="17">
        <v>0.8752483431264052</v>
      </c>
    </row>
    <row r="13" spans="2:9" s="3" customFormat="1" ht="28.8" x14ac:dyDescent="0.3">
      <c r="B13" s="24" t="s">
        <v>28</v>
      </c>
      <c r="C13" s="19">
        <v>249884786.76000005</v>
      </c>
      <c r="D13" s="19">
        <v>312675356.07000005</v>
      </c>
      <c r="E13" s="19">
        <v>241729231.35000002</v>
      </c>
      <c r="F13" s="25">
        <f t="shared" si="1"/>
        <v>0.7730997235864121</v>
      </c>
      <c r="G13" s="21"/>
      <c r="H13" s="26">
        <v>226911568.19999999</v>
      </c>
      <c r="I13" s="25">
        <v>0.8696611747195292</v>
      </c>
    </row>
    <row r="14" spans="2:9" s="3" customFormat="1" ht="14.4" x14ac:dyDescent="0.3">
      <c r="B14" s="24" t="s">
        <v>29</v>
      </c>
      <c r="C14" s="27">
        <v>13391479.85</v>
      </c>
      <c r="D14" s="27">
        <v>13489796.51</v>
      </c>
      <c r="E14" s="27">
        <v>13338223.829999998</v>
      </c>
      <c r="F14" s="25">
        <f t="shared" si="1"/>
        <v>0.98876390167282058</v>
      </c>
      <c r="G14" s="21"/>
      <c r="H14" s="26">
        <v>12391868.35</v>
      </c>
      <c r="I14" s="25">
        <v>0.99194216931724166</v>
      </c>
    </row>
    <row r="15" spans="2:9" ht="15" customHeight="1" x14ac:dyDescent="0.3">
      <c r="B15" s="15" t="s">
        <v>37</v>
      </c>
      <c r="C15" s="16">
        <f>C16+C17</f>
        <v>94410295.179999992</v>
      </c>
      <c r="D15" s="16">
        <f t="shared" ref="D15:E15" si="3">D16+D17</f>
        <v>114666341.81</v>
      </c>
      <c r="E15" s="16">
        <f t="shared" si="3"/>
        <v>96416785.599999994</v>
      </c>
      <c r="F15" s="17">
        <f t="shared" si="1"/>
        <v>0.84084644262708597</v>
      </c>
      <c r="G15" s="18"/>
      <c r="H15" s="16">
        <f>H16+H17</f>
        <v>82897819.070000023</v>
      </c>
      <c r="I15" s="17">
        <v>0.83699967180308776</v>
      </c>
    </row>
    <row r="16" spans="2:9" s="3" customFormat="1" ht="28.8" x14ac:dyDescent="0.3">
      <c r="B16" s="28" t="s">
        <v>33</v>
      </c>
      <c r="C16" s="19">
        <v>42586766.129999995</v>
      </c>
      <c r="D16" s="19">
        <v>60006582.449999996</v>
      </c>
      <c r="E16" s="19">
        <v>49944999.000000007</v>
      </c>
      <c r="F16" s="20">
        <f t="shared" si="1"/>
        <v>0.83232533766801797</v>
      </c>
      <c r="G16" s="21"/>
      <c r="H16" s="22">
        <v>42330663.570000008</v>
      </c>
      <c r="I16" s="20">
        <v>0.88810955668093705</v>
      </c>
    </row>
    <row r="17" spans="2:9" s="3" customFormat="1" ht="14.4" x14ac:dyDescent="0.3">
      <c r="B17" s="24" t="s">
        <v>34</v>
      </c>
      <c r="C17" s="27">
        <v>51823529.049999997</v>
      </c>
      <c r="D17" s="27">
        <v>54659759.359999999</v>
      </c>
      <c r="E17" s="27">
        <v>46471786.599999994</v>
      </c>
      <c r="F17" s="20">
        <f t="shared" si="1"/>
        <v>0.85020108291965946</v>
      </c>
      <c r="G17" s="21"/>
      <c r="H17" s="22">
        <v>40567155.500000007</v>
      </c>
      <c r="I17" s="20">
        <v>0.78958448302617867</v>
      </c>
    </row>
    <row r="18" spans="2:9" ht="15" customHeight="1" x14ac:dyDescent="0.3">
      <c r="B18" s="15" t="s">
        <v>38</v>
      </c>
      <c r="C18" s="16">
        <f>C19</f>
        <v>278126060.06000012</v>
      </c>
      <c r="D18" s="16">
        <f t="shared" ref="D18:E18" si="4">D19</f>
        <v>284292870.13999999</v>
      </c>
      <c r="E18" s="16">
        <f t="shared" si="4"/>
        <v>236613873.63999993</v>
      </c>
      <c r="F18" s="17">
        <f t="shared" si="1"/>
        <v>0.83228915844241702</v>
      </c>
      <c r="G18" s="18"/>
      <c r="H18" s="16">
        <f>H19</f>
        <v>230847861.57999992</v>
      </c>
      <c r="I18" s="17">
        <v>0.84856905988365627</v>
      </c>
    </row>
    <row r="19" spans="2:9" s="3" customFormat="1" ht="14.4" x14ac:dyDescent="0.3">
      <c r="B19" s="29" t="s">
        <v>30</v>
      </c>
      <c r="C19" s="19">
        <v>278126060.06000012</v>
      </c>
      <c r="D19" s="19">
        <v>284292870.13999999</v>
      </c>
      <c r="E19" s="19">
        <v>236613873.63999993</v>
      </c>
      <c r="F19" s="25">
        <f t="shared" ref="F19:F46" si="5">E19/D19</f>
        <v>0.83228915844241702</v>
      </c>
      <c r="G19" s="21"/>
      <c r="H19" s="26">
        <v>230847861.57999992</v>
      </c>
      <c r="I19" s="25">
        <v>0.84856905988365627</v>
      </c>
    </row>
    <row r="20" spans="2:9" ht="15" customHeight="1" x14ac:dyDescent="0.3">
      <c r="B20" s="15" t="s">
        <v>39</v>
      </c>
      <c r="C20" s="16">
        <f>C21+C22+C23+C24+C25</f>
        <v>600620680.96000016</v>
      </c>
      <c r="D20" s="16">
        <f t="shared" ref="D20:E20" si="6">D21+D22+D23+D24+D25</f>
        <v>613166534.95000005</v>
      </c>
      <c r="E20" s="16">
        <f t="shared" si="6"/>
        <v>482147078.45000005</v>
      </c>
      <c r="F20" s="17">
        <f t="shared" si="1"/>
        <v>0.78632321069074029</v>
      </c>
      <c r="G20" s="18"/>
      <c r="H20" s="16">
        <f>H21+H22+H23+H24+H25</f>
        <v>441641558.98000008</v>
      </c>
      <c r="I20" s="17">
        <v>0.77895442200391285</v>
      </c>
    </row>
    <row r="21" spans="2:9" s="3" customFormat="1" ht="14.4" x14ac:dyDescent="0.3">
      <c r="B21" s="29" t="s">
        <v>31</v>
      </c>
      <c r="C21" s="19">
        <v>53209362.57</v>
      </c>
      <c r="D21" s="19">
        <v>44468314.760000005</v>
      </c>
      <c r="E21" s="19">
        <v>33287571.579999991</v>
      </c>
      <c r="F21" s="25">
        <f t="shared" si="5"/>
        <v>0.74856831790582534</v>
      </c>
      <c r="G21" s="21"/>
      <c r="H21" s="26">
        <v>36800199.390000001</v>
      </c>
      <c r="I21" s="25">
        <v>0.76250748985759009</v>
      </c>
    </row>
    <row r="22" spans="2:9" s="4" customFormat="1" ht="14.4" x14ac:dyDescent="0.3">
      <c r="B22" s="29" t="s">
        <v>8</v>
      </c>
      <c r="C22" s="27">
        <v>296005145.97000009</v>
      </c>
      <c r="D22" s="27">
        <v>301652770.49000007</v>
      </c>
      <c r="E22" s="27">
        <v>232839835.26999998</v>
      </c>
      <c r="F22" s="20">
        <f t="shared" si="5"/>
        <v>0.77188031421617176</v>
      </c>
      <c r="G22" s="21"/>
      <c r="H22" s="22">
        <v>189855168.51000005</v>
      </c>
      <c r="I22" s="20">
        <v>0.66966316460039921</v>
      </c>
    </row>
    <row r="23" spans="2:9" s="4" customFormat="1" ht="14.4" x14ac:dyDescent="0.3">
      <c r="B23" s="29" t="s">
        <v>9</v>
      </c>
      <c r="C23" s="27">
        <v>19022123.049999997</v>
      </c>
      <c r="D23" s="27">
        <v>21263543.490000002</v>
      </c>
      <c r="E23" s="27">
        <v>15636737.530000001</v>
      </c>
      <c r="F23" s="20">
        <f t="shared" si="5"/>
        <v>0.73537778580290614</v>
      </c>
      <c r="G23" s="21"/>
      <c r="H23" s="22">
        <v>9237938.3399999999</v>
      </c>
      <c r="I23" s="20">
        <v>0.87688777159719011</v>
      </c>
    </row>
    <row r="24" spans="2:9" s="4" customFormat="1" ht="14.4" x14ac:dyDescent="0.3">
      <c r="B24" s="29" t="s">
        <v>24</v>
      </c>
      <c r="C24" s="27">
        <v>230323316.24000001</v>
      </c>
      <c r="D24" s="27">
        <v>242443047.97999996</v>
      </c>
      <c r="E24" s="27">
        <v>198113798.81000003</v>
      </c>
      <c r="F24" s="20">
        <f t="shared" si="5"/>
        <v>0.81715603091387956</v>
      </c>
      <c r="G24" s="21"/>
      <c r="H24" s="22">
        <v>205486058.92000002</v>
      </c>
      <c r="I24" s="20">
        <v>0.91670367156018895</v>
      </c>
    </row>
    <row r="25" spans="2:9" s="4" customFormat="1" ht="14.4" x14ac:dyDescent="0.3">
      <c r="B25" s="29" t="s">
        <v>42</v>
      </c>
      <c r="C25" s="27">
        <v>2060733.1300000001</v>
      </c>
      <c r="D25" s="27">
        <v>3338858.23</v>
      </c>
      <c r="E25" s="27">
        <v>2269135.2599999998</v>
      </c>
      <c r="F25" s="20">
        <f>E25/D25</f>
        <v>0.67961413863325359</v>
      </c>
      <c r="G25" s="21"/>
      <c r="H25" s="22">
        <v>262193.82</v>
      </c>
      <c r="I25" s="20">
        <v>0.52009669662576241</v>
      </c>
    </row>
    <row r="26" spans="2:9" ht="15" customHeight="1" x14ac:dyDescent="0.3">
      <c r="B26" s="15" t="s">
        <v>40</v>
      </c>
      <c r="C26" s="16">
        <f>C27+C28+C29+C30+C31</f>
        <v>1124290155.9800003</v>
      </c>
      <c r="D26" s="16">
        <f t="shared" ref="D26:E26" si="7">D27+D28+D29+D30+D31</f>
        <v>1018160957.45</v>
      </c>
      <c r="E26" s="16">
        <f t="shared" si="7"/>
        <v>549837739.1500001</v>
      </c>
      <c r="F26" s="17">
        <f t="shared" ref="F26" si="8">E26/D26</f>
        <v>0.54003027235210166</v>
      </c>
      <c r="G26" s="18"/>
      <c r="H26" s="16">
        <f>H27+H28+H29+H30+H31</f>
        <v>599323007.58000004</v>
      </c>
      <c r="I26" s="17">
        <v>0.71196710615440162</v>
      </c>
    </row>
    <row r="27" spans="2:9" s="4" customFormat="1" ht="28.8" x14ac:dyDescent="0.3">
      <c r="B27" s="30" t="s">
        <v>41</v>
      </c>
      <c r="C27" s="19">
        <v>77662139.439999998</v>
      </c>
      <c r="D27" s="19">
        <v>105220403.53</v>
      </c>
      <c r="E27" s="19">
        <v>71704803.229999989</v>
      </c>
      <c r="F27" s="20">
        <f>E27/D27</f>
        <v>0.68147242192960999</v>
      </c>
      <c r="G27" s="21"/>
      <c r="H27" s="26">
        <v>61866072.68999999</v>
      </c>
      <c r="I27" s="20">
        <v>0.74484880641552687</v>
      </c>
    </row>
    <row r="28" spans="2:9" s="4" customFormat="1" ht="14.4" x14ac:dyDescent="0.3">
      <c r="B28" s="24" t="s">
        <v>26</v>
      </c>
      <c r="C28" s="27">
        <v>69680903.700000018</v>
      </c>
      <c r="D28" s="27">
        <v>77745657.629999995</v>
      </c>
      <c r="E28" s="27">
        <v>54382447.929999992</v>
      </c>
      <c r="F28" s="20">
        <f>E28/D28</f>
        <v>0.69949177340311341</v>
      </c>
      <c r="G28" s="21"/>
      <c r="H28" s="22">
        <v>54677983.11999999</v>
      </c>
      <c r="I28" s="20">
        <v>0.76535492718897846</v>
      </c>
    </row>
    <row r="29" spans="2:9" s="3" customFormat="1" ht="14.4" x14ac:dyDescent="0.3">
      <c r="B29" s="24" t="s">
        <v>10</v>
      </c>
      <c r="C29" s="27">
        <v>863129979.8900001</v>
      </c>
      <c r="D29" s="27">
        <v>713512438.09000015</v>
      </c>
      <c r="E29" s="27">
        <v>327843949.11000007</v>
      </c>
      <c r="F29" s="20">
        <f>E29/D29</f>
        <v>0.45947895454717624</v>
      </c>
      <c r="G29" s="31"/>
      <c r="H29" s="27">
        <v>390444605.82999998</v>
      </c>
      <c r="I29" s="20">
        <v>0.68367749094676922</v>
      </c>
    </row>
    <row r="30" spans="2:9" s="4" customFormat="1" ht="14.4" x14ac:dyDescent="0.3">
      <c r="B30" s="24" t="s">
        <v>27</v>
      </c>
      <c r="C30" s="27">
        <v>104206127.31000006</v>
      </c>
      <c r="D30" s="27">
        <v>112529954.42999993</v>
      </c>
      <c r="E30" s="27">
        <v>88815148.310000047</v>
      </c>
      <c r="F30" s="20">
        <f>E30/D30</f>
        <v>0.78925783592357313</v>
      </c>
      <c r="G30" s="21"/>
      <c r="H30" s="22">
        <v>84821120.790000096</v>
      </c>
      <c r="I30" s="20">
        <v>0.79381931373099812</v>
      </c>
    </row>
    <row r="31" spans="2:9" s="4" customFormat="1" ht="15" customHeight="1" x14ac:dyDescent="0.3">
      <c r="B31" s="24" t="s">
        <v>43</v>
      </c>
      <c r="C31" s="27">
        <v>9611005.6399999987</v>
      </c>
      <c r="D31" s="27">
        <v>9152503.7699999996</v>
      </c>
      <c r="E31" s="27">
        <v>7091390.5700000022</v>
      </c>
      <c r="F31" s="20">
        <f>E31/D31</f>
        <v>0.77480334870159828</v>
      </c>
      <c r="G31" s="21"/>
      <c r="H31" s="22">
        <v>7513225.1500000022</v>
      </c>
      <c r="I31" s="20">
        <v>0.8045744177480515</v>
      </c>
    </row>
    <row r="32" spans="2:9" ht="15" customHeight="1" x14ac:dyDescent="0.3">
      <c r="B32" s="15" t="s">
        <v>44</v>
      </c>
      <c r="C32" s="16">
        <f>C33</f>
        <v>280287694.50000012</v>
      </c>
      <c r="D32" s="16">
        <f t="shared" ref="D32:E32" si="9">D33</f>
        <v>297542625.89000005</v>
      </c>
      <c r="E32" s="16">
        <f t="shared" si="9"/>
        <v>286769760.77000004</v>
      </c>
      <c r="F32" s="17">
        <f t="shared" ref="F32" si="10">E32/D32</f>
        <v>0.96379387629662627</v>
      </c>
      <c r="G32" s="18"/>
      <c r="H32" s="16">
        <f>H33</f>
        <v>259454859.68999994</v>
      </c>
      <c r="I32" s="17">
        <v>0.98915811735502135</v>
      </c>
    </row>
    <row r="33" spans="2:9" s="3" customFormat="1" ht="31.95" customHeight="1" x14ac:dyDescent="0.3">
      <c r="B33" s="32" t="s">
        <v>32</v>
      </c>
      <c r="C33" s="19">
        <v>280287694.50000012</v>
      </c>
      <c r="D33" s="19">
        <v>297542625.89000005</v>
      </c>
      <c r="E33" s="19">
        <v>286769760.77000004</v>
      </c>
      <c r="F33" s="25">
        <f t="shared" si="5"/>
        <v>0.96379387629662627</v>
      </c>
      <c r="G33" s="21"/>
      <c r="H33" s="26">
        <v>259454859.68999994</v>
      </c>
      <c r="I33" s="25">
        <v>0.98915811735502135</v>
      </c>
    </row>
    <row r="34" spans="2:9" ht="14.4" x14ac:dyDescent="0.3">
      <c r="B34" s="33" t="s">
        <v>11</v>
      </c>
      <c r="C34" s="34">
        <f>C9+C12+C15+C18+C20+C26+C32</f>
        <v>2664139855.1800003</v>
      </c>
      <c r="D34" s="34">
        <f t="shared" ref="D34:E34" si="11">D9+D12+D15+D18+D20+D26+D32</f>
        <v>2680383872.8499999</v>
      </c>
      <c r="E34" s="34">
        <f t="shared" si="11"/>
        <v>1929095919.4000001</v>
      </c>
      <c r="F34" s="35">
        <f t="shared" si="5"/>
        <v>0.71970882191170249</v>
      </c>
      <c r="G34" s="36"/>
      <c r="H34" s="34">
        <f>H9+H12+H15+H18+H20+H26+H32</f>
        <v>1876080443.1500001</v>
      </c>
      <c r="I34" s="35">
        <v>0.80113265044685156</v>
      </c>
    </row>
    <row r="35" spans="2:9" s="4" customFormat="1" ht="14.4" x14ac:dyDescent="0.3">
      <c r="B35" s="29" t="s">
        <v>12</v>
      </c>
      <c r="C35" s="27">
        <v>55305877.340000004</v>
      </c>
      <c r="D35" s="27">
        <v>55281515.680000007</v>
      </c>
      <c r="E35" s="27">
        <v>41712813.259999983</v>
      </c>
      <c r="F35" s="20">
        <f t="shared" si="5"/>
        <v>0.75455263385788518</v>
      </c>
      <c r="G35" s="36"/>
      <c r="H35" s="22">
        <v>48035786.75</v>
      </c>
      <c r="I35" s="20">
        <v>0.87457698054293931</v>
      </c>
    </row>
    <row r="36" spans="2:9" s="4" customFormat="1" ht="14.4" x14ac:dyDescent="0.3">
      <c r="B36" s="29" t="s">
        <v>13</v>
      </c>
      <c r="C36" s="27">
        <v>46090153.549999997</v>
      </c>
      <c r="D36" s="27">
        <v>46449866.049999997</v>
      </c>
      <c r="E36" s="27">
        <v>35954914.789999999</v>
      </c>
      <c r="F36" s="20">
        <f t="shared" si="5"/>
        <v>0.77405852476080506</v>
      </c>
      <c r="G36" s="36"/>
      <c r="H36" s="22">
        <v>40755115.089999981</v>
      </c>
      <c r="I36" s="20">
        <v>0.87728254340664724</v>
      </c>
    </row>
    <row r="37" spans="2:9" s="4" customFormat="1" ht="14.4" x14ac:dyDescent="0.3">
      <c r="B37" s="29" t="s">
        <v>14</v>
      </c>
      <c r="C37" s="27">
        <v>39779985.920000002</v>
      </c>
      <c r="D37" s="27">
        <v>40565880.309999995</v>
      </c>
      <c r="E37" s="27">
        <v>30892212.130000003</v>
      </c>
      <c r="F37" s="20">
        <f t="shared" si="5"/>
        <v>0.76153190548128413</v>
      </c>
      <c r="G37" s="36"/>
      <c r="H37" s="22">
        <v>33682815.280000016</v>
      </c>
      <c r="I37" s="20">
        <v>0.86454280161141261</v>
      </c>
    </row>
    <row r="38" spans="2:9" s="4" customFormat="1" ht="14.4" x14ac:dyDescent="0.3">
      <c r="B38" s="29" t="s">
        <v>15</v>
      </c>
      <c r="C38" s="27">
        <v>17751672.040000003</v>
      </c>
      <c r="D38" s="27">
        <v>18033842.809999999</v>
      </c>
      <c r="E38" s="27">
        <v>13202841.4</v>
      </c>
      <c r="F38" s="20">
        <f t="shared" si="5"/>
        <v>0.73211469896359826</v>
      </c>
      <c r="G38" s="36"/>
      <c r="H38" s="22">
        <v>14556527.560000001</v>
      </c>
      <c r="I38" s="20">
        <v>0.84237920928553545</v>
      </c>
    </row>
    <row r="39" spans="2:9" s="4" customFormat="1" ht="14.4" x14ac:dyDescent="0.3">
      <c r="B39" s="29" t="s">
        <v>16</v>
      </c>
      <c r="C39" s="27">
        <v>24225878.140000001</v>
      </c>
      <c r="D39" s="27">
        <v>24718648.879999999</v>
      </c>
      <c r="E39" s="27">
        <v>17900105.030000005</v>
      </c>
      <c r="F39" s="20">
        <f t="shared" si="5"/>
        <v>0.7241538611959929</v>
      </c>
      <c r="G39" s="36"/>
      <c r="H39" s="22">
        <v>19328577.640000008</v>
      </c>
      <c r="I39" s="20">
        <v>0.78730558133766015</v>
      </c>
    </row>
    <row r="40" spans="2:9" s="4" customFormat="1" ht="14.4" x14ac:dyDescent="0.3">
      <c r="B40" s="29" t="s">
        <v>17</v>
      </c>
      <c r="C40" s="27">
        <v>35776074.590000004</v>
      </c>
      <c r="D40" s="27">
        <v>26949085.080000009</v>
      </c>
      <c r="E40" s="27">
        <v>21190262.079999994</v>
      </c>
      <c r="F40" s="20">
        <f t="shared" si="5"/>
        <v>0.78630729084476914</v>
      </c>
      <c r="G40" s="36"/>
      <c r="H40" s="22">
        <v>23384459.169999994</v>
      </c>
      <c r="I40" s="20">
        <v>0.87272624508264429</v>
      </c>
    </row>
    <row r="41" spans="2:9" s="4" customFormat="1" ht="14.4" x14ac:dyDescent="0.3">
      <c r="B41" s="29" t="s">
        <v>18</v>
      </c>
      <c r="C41" s="27">
        <v>33898369.240000002</v>
      </c>
      <c r="D41" s="27">
        <v>34330864.550000004</v>
      </c>
      <c r="E41" s="27">
        <v>27419276.040000007</v>
      </c>
      <c r="F41" s="20">
        <f t="shared" si="5"/>
        <v>0.79867712041058991</v>
      </c>
      <c r="G41" s="36"/>
      <c r="H41" s="22">
        <v>29180015.370000001</v>
      </c>
      <c r="I41" s="20">
        <v>0.86598930140998576</v>
      </c>
    </row>
    <row r="42" spans="2:9" s="4" customFormat="1" ht="14.4" x14ac:dyDescent="0.3">
      <c r="B42" s="29" t="s">
        <v>19</v>
      </c>
      <c r="C42" s="27">
        <v>38395925.75</v>
      </c>
      <c r="D42" s="27">
        <v>39058102.199999996</v>
      </c>
      <c r="E42" s="27">
        <v>30152651.120000001</v>
      </c>
      <c r="F42" s="20">
        <f t="shared" si="5"/>
        <v>0.77199478268557564</v>
      </c>
      <c r="G42" s="36"/>
      <c r="H42" s="22">
        <v>33735578.990000002</v>
      </c>
      <c r="I42" s="20">
        <v>0.84889607897944264</v>
      </c>
    </row>
    <row r="43" spans="2:9" s="4" customFormat="1" ht="14.4" x14ac:dyDescent="0.3">
      <c r="B43" s="29" t="s">
        <v>20</v>
      </c>
      <c r="C43" s="27">
        <v>31096375.860000007</v>
      </c>
      <c r="D43" s="27">
        <v>31971149.629999995</v>
      </c>
      <c r="E43" s="27">
        <v>24241715.02</v>
      </c>
      <c r="F43" s="20">
        <f t="shared" si="5"/>
        <v>0.75823720136897699</v>
      </c>
      <c r="G43" s="36"/>
      <c r="H43" s="22">
        <v>27241810.600000005</v>
      </c>
      <c r="I43" s="20">
        <v>0.84107725355509089</v>
      </c>
    </row>
    <row r="44" spans="2:9" s="4" customFormat="1" ht="14.4" x14ac:dyDescent="0.3">
      <c r="B44" s="29" t="s">
        <v>21</v>
      </c>
      <c r="C44" s="27">
        <v>47110168.579999998</v>
      </c>
      <c r="D44" s="27">
        <v>47049465.739999987</v>
      </c>
      <c r="E44" s="27">
        <v>36471465.399999991</v>
      </c>
      <c r="F44" s="20">
        <f t="shared" si="5"/>
        <v>0.7751727852032354</v>
      </c>
      <c r="G44" s="36"/>
      <c r="H44" s="22">
        <v>40966838.06000001</v>
      </c>
      <c r="I44" s="20">
        <v>0.87702135403505654</v>
      </c>
    </row>
    <row r="45" spans="2:9" s="3" customFormat="1" ht="14.4" x14ac:dyDescent="0.3">
      <c r="B45" s="33" t="s">
        <v>4</v>
      </c>
      <c r="C45" s="34">
        <f>SUM(C35:C44)</f>
        <v>369430481.01000005</v>
      </c>
      <c r="D45" s="34">
        <f t="shared" ref="D45:E45" si="12">SUM(D35:D44)</f>
        <v>364408420.93000001</v>
      </c>
      <c r="E45" s="34">
        <f t="shared" si="12"/>
        <v>279138256.26999998</v>
      </c>
      <c r="F45" s="35">
        <f t="shared" si="5"/>
        <v>0.76600385786260483</v>
      </c>
      <c r="G45" s="36"/>
      <c r="H45" s="37">
        <f>SUM(H35:H44)</f>
        <v>310867524.50999999</v>
      </c>
      <c r="I45" s="35">
        <v>0.85993104781163909</v>
      </c>
    </row>
    <row r="46" spans="2:9" ht="15.6" x14ac:dyDescent="0.3">
      <c r="B46" s="38" t="s">
        <v>0</v>
      </c>
      <c r="C46" s="39">
        <f>C34+C45</f>
        <v>3033570336.1900005</v>
      </c>
      <c r="D46" s="39">
        <f t="shared" ref="D46:E46" si="13">D34+D45</f>
        <v>3044792293.7799997</v>
      </c>
      <c r="E46" s="39">
        <f t="shared" si="13"/>
        <v>2208234175.6700001</v>
      </c>
      <c r="F46" s="40">
        <f t="shared" si="5"/>
        <v>0.72524952857410085</v>
      </c>
      <c r="G46" s="36"/>
      <c r="H46" s="39">
        <f>H34+H45</f>
        <v>2186947967.6599998</v>
      </c>
      <c r="I46" s="40">
        <v>0.80899558965569873</v>
      </c>
    </row>
  </sheetData>
  <mergeCells count="1">
    <mergeCell ref="B5:I5"/>
  </mergeCells>
  <pageMargins left="0.70866141732283472" right="0.70866141732283472" top="0.74803149606299213" bottom="0.74803149606299213" header="0.31496062992125984" footer="0.31496062992125984"/>
  <pageSetup paperSize="9" scale="63" orientation="portrait" horizontalDpi="1200" verticalDpi="1200"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2</vt:i4>
      </vt:variant>
    </vt:vector>
  </HeadingPairs>
  <TitlesOfParts>
    <vt:vector size="3" baseType="lpstr">
      <vt:lpstr>Ejecución unidades orgánica </vt:lpstr>
      <vt:lpstr>'Ejecución unidades orgánica '!Àrea_d'impressió</vt:lpstr>
      <vt:lpstr>'Ejecución unidades orgánica '!Print_Area</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2020-07-30T08:11:30Z</cp:lastPrinted>
  <dcterms:created xsi:type="dcterms:W3CDTF">2013-11-06T08:12:39Z</dcterms:created>
  <dcterms:modified xsi:type="dcterms:W3CDTF">2021-01-25T10:50:04Z</dcterms:modified>
</cp:coreProperties>
</file>