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2085" windowWidth="20610" windowHeight="11640"/>
  </bookViews>
  <sheets>
    <sheet name="Ejecución por políticas y prog." sheetId="1" r:id="rId1"/>
  </sheets>
  <definedNames>
    <definedName name="__FPMExcelClient_CellBasedFunctionStatus" localSheetId="0" hidden="1">"2_2_2_2_2"</definedName>
    <definedName name="_xlnm.Print_Area" localSheetId="0">'Ejecución por políticas y prog.'!$B$1:$L$141</definedName>
    <definedName name="Print_Area" localSheetId="0">'Ejecución por políticas y prog.'!$E$1</definedName>
    <definedName name="Print_Titles" localSheetId="0">'Ejecución por políticas y prog.'!$1:$6</definedName>
    <definedName name="_xlnm.Print_Titles" localSheetId="0">'Ejecución por políticas y prog.'!$1:$6</definedName>
  </definedNames>
  <calcPr calcId="145621"/>
</workbook>
</file>

<file path=xl/calcChain.xml><?xml version="1.0" encoding="utf-8"?>
<calcChain xmlns="http://schemas.openxmlformats.org/spreadsheetml/2006/main">
  <c r="H74" i="1" l="1"/>
  <c r="F113" i="1" l="1"/>
  <c r="G113" i="1"/>
  <c r="H113" i="1"/>
  <c r="F116" i="1" l="1"/>
  <c r="G116" i="1"/>
  <c r="H116" i="1"/>
  <c r="I66" i="1" l="1"/>
  <c r="F94" i="1" l="1"/>
  <c r="G94" i="1"/>
  <c r="H94" i="1"/>
  <c r="I112" i="1" l="1"/>
  <c r="I113" i="1" l="1"/>
  <c r="G32" i="1" l="1"/>
  <c r="H32" i="1"/>
  <c r="F32" i="1"/>
  <c r="I124" i="1"/>
  <c r="I31" i="1" l="1"/>
  <c r="G74" i="1" l="1"/>
  <c r="F74" i="1"/>
  <c r="I73" i="1"/>
  <c r="F138" i="1" l="1"/>
  <c r="G138" i="1"/>
  <c r="H138" i="1"/>
  <c r="I17" i="1"/>
  <c r="G140" i="1" l="1"/>
  <c r="H140" i="1"/>
  <c r="F140" i="1"/>
  <c r="G133" i="1"/>
  <c r="H133" i="1"/>
  <c r="I133" i="1" s="1"/>
  <c r="F133" i="1"/>
  <c r="G119" i="1"/>
  <c r="H119" i="1"/>
  <c r="F119" i="1"/>
  <c r="G111" i="1"/>
  <c r="H111" i="1"/>
  <c r="F111" i="1"/>
  <c r="G108" i="1"/>
  <c r="H108" i="1"/>
  <c r="F108" i="1"/>
  <c r="G98" i="1"/>
  <c r="H98" i="1"/>
  <c r="F98" i="1"/>
  <c r="G85" i="1"/>
  <c r="H85" i="1"/>
  <c r="F85" i="1"/>
  <c r="G70" i="1"/>
  <c r="H70" i="1"/>
  <c r="F70" i="1"/>
  <c r="G48" i="1"/>
  <c r="H48" i="1"/>
  <c r="F48" i="1"/>
  <c r="G46" i="1"/>
  <c r="H46" i="1"/>
  <c r="F46" i="1"/>
  <c r="G41" i="1"/>
  <c r="H41" i="1"/>
  <c r="F41" i="1"/>
  <c r="G16" i="1"/>
  <c r="H16" i="1"/>
  <c r="F16" i="1"/>
  <c r="I139" i="1"/>
  <c r="I138" i="1"/>
  <c r="I137" i="1"/>
  <c r="I136" i="1"/>
  <c r="I135" i="1"/>
  <c r="I134" i="1"/>
  <c r="I132" i="1"/>
  <c r="I131" i="1"/>
  <c r="I130" i="1"/>
  <c r="I129" i="1"/>
  <c r="I128" i="1"/>
  <c r="I127" i="1"/>
  <c r="I126" i="1"/>
  <c r="I125" i="1"/>
  <c r="I123" i="1"/>
  <c r="I122" i="1"/>
  <c r="I121" i="1"/>
  <c r="I120" i="1"/>
  <c r="I118" i="1"/>
  <c r="I117" i="1"/>
  <c r="I115" i="1"/>
  <c r="I114" i="1"/>
  <c r="I110" i="1"/>
  <c r="I109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69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7" i="1"/>
  <c r="I45" i="1"/>
  <c r="I44" i="1"/>
  <c r="I43" i="1"/>
  <c r="I42" i="1"/>
  <c r="I40" i="1"/>
  <c r="I39" i="1"/>
  <c r="I38" i="1"/>
  <c r="I37" i="1"/>
  <c r="I36" i="1"/>
  <c r="I35" i="1"/>
  <c r="I34" i="1"/>
  <c r="I33" i="1"/>
  <c r="I29" i="1"/>
  <c r="I28" i="1"/>
  <c r="I27" i="1"/>
  <c r="I26" i="1"/>
  <c r="I25" i="1"/>
  <c r="I24" i="1"/>
  <c r="I23" i="1"/>
  <c r="I22" i="1"/>
  <c r="I21" i="1"/>
  <c r="I20" i="1"/>
  <c r="I19" i="1"/>
  <c r="I15" i="1"/>
  <c r="I14" i="1"/>
  <c r="I13" i="1"/>
  <c r="I12" i="1"/>
  <c r="I11" i="1"/>
  <c r="I10" i="1"/>
  <c r="I9" i="1"/>
  <c r="G8" i="1"/>
  <c r="H8" i="1"/>
  <c r="F8" i="1"/>
  <c r="I7" i="1"/>
  <c r="F141" i="1" l="1"/>
  <c r="H141" i="1"/>
  <c r="G141" i="1"/>
  <c r="I108" i="1"/>
  <c r="I140" i="1"/>
  <c r="I46" i="1"/>
  <c r="I119" i="1"/>
  <c r="I16" i="1"/>
  <c r="I98" i="1"/>
  <c r="I94" i="1"/>
  <c r="I116" i="1"/>
  <c r="I70" i="1"/>
  <c r="I48" i="1"/>
  <c r="I8" i="1"/>
  <c r="I85" i="1"/>
  <c r="I111" i="1"/>
  <c r="I41" i="1"/>
  <c r="I32" i="1"/>
  <c r="I141" i="1" l="1"/>
</calcChain>
</file>

<file path=xl/sharedStrings.xml><?xml version="1.0" encoding="utf-8"?>
<sst xmlns="http://schemas.openxmlformats.org/spreadsheetml/2006/main" count="293" uniqueCount="286">
  <si>
    <t>Política</t>
  </si>
  <si>
    <t>Programa</t>
  </si>
  <si>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</si>
  <si>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</si>
  <si>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</si>
  <si>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</si>
  <si>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</si>
  <si>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</si>
  <si>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</si>
  <si>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</si>
  <si>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</si>
  <si>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</si>
  <si>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</si>
  <si>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</si>
  <si>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</si>
  <si>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</si>
  <si>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</si>
  <si>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</si>
  <si>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</si>
  <si>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</si>
  <si>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</si>
  <si>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</si>
  <si>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</si>
  <si>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</si>
  <si>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</si>
  <si>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</si>
  <si>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</si>
  <si>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</si>
  <si>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</si>
  <si>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</si>
  <si>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</si>
  <si>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</si>
  <si>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</si>
  <si>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2111</t>
  </si>
  <si>
    <t>21 Total</t>
  </si>
  <si>
    <t>23</t>
  </si>
  <si>
    <t>2301</t>
  </si>
  <si>
    <t>2302</t>
  </si>
  <si>
    <t>2311</t>
  </si>
  <si>
    <t>2312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</si>
  <si>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</si>
  <si>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</si>
  <si>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</si>
  <si>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</si>
  <si>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</si>
  <si>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</si>
  <si>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</si>
  <si>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</si>
  <si>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</si>
  <si>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</si>
  <si>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</si>
  <si>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</si>
  <si>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</si>
  <si>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</si>
  <si>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</si>
  <si>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</si>
  <si>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</si>
  <si>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</si>
  <si>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</si>
  <si>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</si>
  <si>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3241</t>
  </si>
  <si>
    <t>32 Total</t>
  </si>
  <si>
    <t>33</t>
  </si>
  <si>
    <t>Cultura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</si>
  <si>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</si>
  <si>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</si>
  <si>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</si>
  <si>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</si>
  <si>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</si>
  <si>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</si>
  <si>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</si>
  <si>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</si>
  <si>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</si>
  <si>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</si>
  <si>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</si>
  <si>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</si>
  <si>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</si>
  <si>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</si>
  <si>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</si>
  <si>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</si>
  <si>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</si>
  <si>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</si>
  <si>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</si>
  <si>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</si>
  <si>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</si>
  <si>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</si>
  <si>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</si>
  <si>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</si>
  <si>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</si>
  <si>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</si>
  <si>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</si>
  <si>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</si>
  <si>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</si>
  <si>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</si>
  <si>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</si>
  <si>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</si>
  <si>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</si>
  <si>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</si>
  <si>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</si>
  <si>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</si>
  <si>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</si>
  <si>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</si>
  <si>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</si>
  <si>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</si>
  <si>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</si>
  <si>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</si>
  <si>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</si>
  <si>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</si>
  <si>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</si>
  <si>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</si>
  <si>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</si>
  <si>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</si>
  <si>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</si>
  <si>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</si>
  <si>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</si>
  <si>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</si>
  <si>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GASTOS TOTALES (CAPÍTULOS 1 A 9) PARA POLÍTICAS Y PROGRAMAS</t>
  </si>
  <si>
    <t>Importes en millones de euros</t>
  </si>
  <si>
    <t>Presupuesto inicial
(PI)</t>
  </si>
  <si>
    <t>% ejecución (PL/PD)</t>
  </si>
  <si>
    <t>Servicio de la deuda</t>
  </si>
  <si>
    <t>Seguridad ciudadana</t>
  </si>
  <si>
    <t>Prevención de la delincuencia</t>
  </si>
  <si>
    <t>Control y regulación del estacionamiento de la vía pública</t>
  </si>
  <si>
    <t>Movilidad</t>
  </si>
  <si>
    <t>Prevención y extinción de incendios y salvamento</t>
  </si>
  <si>
    <t>Vivienda y urbanismo</t>
  </si>
  <si>
    <t>Administración de hábitat urbano</t>
  </si>
  <si>
    <t>Actuación urbanística y disciplina</t>
  </si>
  <si>
    <t>Gestión del suelo</t>
  </si>
  <si>
    <t>Redacción de proyectos-ejecución de obras</t>
  </si>
  <si>
    <t>Proyectos y estrategia</t>
  </si>
  <si>
    <t>Planeamiento de la ciudad</t>
  </si>
  <si>
    <t>Control y seguimiento de grandes infraestructuras</t>
  </si>
  <si>
    <t>Mantenimiento y renovación de las estructuras viales</t>
  </si>
  <si>
    <t>Espacio público</t>
  </si>
  <si>
    <t>Ley de Barrios</t>
  </si>
  <si>
    <t>Bienestar comunitario</t>
  </si>
  <si>
    <t>Abastecimiento de las aguas</t>
  </si>
  <si>
    <t>Saneamiento red de alcantarillado</t>
  </si>
  <si>
    <t>Limpieza viaria</t>
  </si>
  <si>
    <t>Medio ambiente</t>
  </si>
  <si>
    <t>Pensiones</t>
  </si>
  <si>
    <t>Servicios sociales y promoción social</t>
  </si>
  <si>
    <t>Administración general de servicios sociales</t>
  </si>
  <si>
    <t>Administración general de servicios a las personas</t>
  </si>
  <si>
    <t>Atención infancia y adolescencia</t>
  </si>
  <si>
    <t>Atención y soporte a los individuos y a las familias</t>
  </si>
  <si>
    <t>Atención a personas en situación de pobreza y riesgo de exclusión</t>
  </si>
  <si>
    <t>Atención a la inmigración</t>
  </si>
  <si>
    <t>Atención a la mujer en situación de vulnerabilidad</t>
  </si>
  <si>
    <t>Atención a grupos y comunidades</t>
  </si>
  <si>
    <t>Emergencias y urgencias sociales</t>
  </si>
  <si>
    <t>Promoción y participación de la infancia y la adolescencia</t>
  </si>
  <si>
    <t>Promoción y atención a la juventud</t>
  </si>
  <si>
    <t>Promoción de las personas mayores</t>
  </si>
  <si>
    <t>Promoción de las mujeres</t>
  </si>
  <si>
    <t xml:space="preserve">Derechos Humanos y no discriminación: fomento, promoción y atención </t>
  </si>
  <si>
    <t>Promoción social de la inmigración</t>
  </si>
  <si>
    <t>Tiempo y calidad de vida</t>
  </si>
  <si>
    <t>Servicios y proyectos comunitarios</t>
  </si>
  <si>
    <t>Cooperación y ayuda</t>
  </si>
  <si>
    <t>Atención a las personas discapacitadas</t>
  </si>
  <si>
    <t>Sanidad</t>
  </si>
  <si>
    <t>Asistencia sanitaria</t>
  </si>
  <si>
    <t>Promoción y protección de la salud</t>
  </si>
  <si>
    <t>Educación</t>
  </si>
  <si>
    <t>Administración general de educación</t>
  </si>
  <si>
    <t>Promoción educativa</t>
  </si>
  <si>
    <t>Servicios complementarios de educación</t>
  </si>
  <si>
    <t>Enseñanzas musicales</t>
  </si>
  <si>
    <t>Enseñanzas artísticas</t>
  </si>
  <si>
    <t>Administración general de cultura</t>
  </si>
  <si>
    <t>Bibliotecas</t>
  </si>
  <si>
    <t>Museos y artes plásticas</t>
  </si>
  <si>
    <t>Promoción cultural</t>
  </si>
  <si>
    <t>Centros cívicos</t>
  </si>
  <si>
    <t>Artes escénicas y música</t>
  </si>
  <si>
    <t>Patrimonio histórico y artístico de la ciudad</t>
  </si>
  <si>
    <t>Fiestas y actos populares</t>
  </si>
  <si>
    <t>Deporte</t>
  </si>
  <si>
    <t>Gestión y promoción del deporte</t>
  </si>
  <si>
    <t>Instalaciones deportivas</t>
  </si>
  <si>
    <t>Acontecimientos deportivos</t>
  </si>
  <si>
    <t>Comercio, turismo y pymes</t>
  </si>
  <si>
    <t>Administración general de acción económica</t>
  </si>
  <si>
    <t>Promoción del comercio</t>
  </si>
  <si>
    <t>Fomento y promoción del turismo</t>
  </si>
  <si>
    <t>Promoción económica de la ciudad</t>
  </si>
  <si>
    <t>Fomento del crecimiento económico y de sectores estratégicos</t>
  </si>
  <si>
    <t>Transporte público</t>
  </si>
  <si>
    <t>Otras actuaciones de carácter económico</t>
  </si>
  <si>
    <t>Defensa de los derechos de los consumidores</t>
  </si>
  <si>
    <t>Órganos de gobierno</t>
  </si>
  <si>
    <t>Relaciones institucionales</t>
  </si>
  <si>
    <t>Servicios de carácter general</t>
  </si>
  <si>
    <t>Dirección y administración generales</t>
  </si>
  <si>
    <t>Defensa de derechos y libertades públicas de los ciudadanos</t>
  </si>
  <si>
    <t>Archivo y biblioteca municipal</t>
  </si>
  <si>
    <t>Estadísticas y estudios municipales</t>
  </si>
  <si>
    <t>Relación con la ciudadanía y las entidades</t>
  </si>
  <si>
    <t>Información y atención al ciudadano</t>
  </si>
  <si>
    <t>Comunicación corporativa</t>
  </si>
  <si>
    <t>Sistemas de información y telecomunicaciones municipales</t>
  </si>
  <si>
    <t>Fondo de contingencia</t>
  </si>
  <si>
    <t>Dotación para imprevistos</t>
  </si>
  <si>
    <t>Administración financiera y tributaria</t>
  </si>
  <si>
    <t>Administración y control económico y financiero</t>
  </si>
  <si>
    <t>Administración tributaria y de los ingresos municipales</t>
  </si>
  <si>
    <t>Gestión del patrimonio municipal</t>
  </si>
  <si>
    <t>Gestión de la deuda y la tesorería</t>
  </si>
  <si>
    <t>Transferencias a otras administraciones</t>
  </si>
  <si>
    <t>Presupuesto definitivo
(PD)</t>
  </si>
  <si>
    <t>Presupuesto ejecutado
(PL)</t>
  </si>
  <si>
    <t>Deuda pública</t>
  </si>
  <si>
    <t>Seguridad y movilidad ciudadana</t>
  </si>
  <si>
    <t>Administración general de seguridad y movilidad</t>
  </si>
  <si>
    <t>Gestión del alumbrado público</t>
  </si>
  <si>
    <t>Protección y control de animales</t>
  </si>
  <si>
    <t>Servicios de organización y recursos humanos</t>
  </si>
  <si>
    <t>Medios de comunicación públicos</t>
  </si>
  <si>
    <t>Dinamización económica de proximidad</t>
  </si>
  <si>
    <t>2303</t>
  </si>
  <si>
    <t>Estrategia e innovación de servicios sociales</t>
  </si>
  <si>
    <t>Servicios sociales básicos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</si>
  <si>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</si>
  <si>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</si>
  <si>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</si>
  <si>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</si>
  <si>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</si>
  <si>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</si>
  <si>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</si>
  <si>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</si>
  <si>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</si>
  <si>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</si>
  <si>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</si>
  <si>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</si>
  <si>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</si>
  <si>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</si>
  <si>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</si>
  <si>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</si>
  <si>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</si>
  <si>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</si>
  <si>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</si>
  <si>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</si>
  <si>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</si>
  <si>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</si>
  <si>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</si>
  <si>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4412</t>
  </si>
  <si>
    <t>9232</t>
  </si>
  <si>
    <t>9431</t>
  </si>
  <si>
    <t>Protección civil</t>
  </si>
  <si>
    <t>Pavimentación de vías públicas</t>
  </si>
  <si>
    <t>Promoción y gestión de vivienda de protección pública</t>
  </si>
  <si>
    <t>Conservación y rehabilitación de la edificación</t>
  </si>
  <si>
    <t>Recogida de residuos</t>
  </si>
  <si>
    <t>Tratamiento de residuos</t>
  </si>
  <si>
    <t>Gestión de residuos sólidos urbanos</t>
  </si>
  <si>
    <t>Espacios verdes y biodiversidad</t>
  </si>
  <si>
    <t>Educación medioambiental</t>
  </si>
  <si>
    <t>Gestión y promoción de los recursos energéticos locales</t>
  </si>
  <si>
    <t>Protección contaminación acústica-lumínica-atmosférica</t>
  </si>
  <si>
    <t>Transferencias a otros entes locales</t>
  </si>
  <si>
    <t>Guarderías municipales</t>
  </si>
  <si>
    <t>Formación de adultos</t>
  </si>
  <si>
    <t>Funcionamiento de centros de educación especial</t>
  </si>
  <si>
    <t>Funcionamiento de centros educación secundaria y formación profesional</t>
  </si>
  <si>
    <t>Mercados, abastos y lonjas</t>
  </si>
  <si>
    <t>Transporte colectivo urbano de viajeros</t>
  </si>
  <si>
    <t>Otro transporte de viajeros</t>
  </si>
  <si>
    <t>Gestión del padrón municipal de habitantes</t>
  </si>
  <si>
    <t>Presupuesto ejecutado año anterior
(PL)</t>
  </si>
  <si>
    <t>% ejecución año anterior</t>
  </si>
  <si>
    <t>Apoyo a la empresa, la emprendedora y la ocupación</t>
  </si>
  <si>
    <t>Fomento de la economía cooperativa, social y solidaria</t>
  </si>
  <si>
    <t>Funcionamiento de centros de educación infantil y primaria</t>
  </si>
  <si>
    <t>Memoria histórica</t>
  </si>
  <si>
    <t>-</t>
  </si>
  <si>
    <t>Promoción de la salud</t>
  </si>
  <si>
    <t>Plan de Barrios</t>
  </si>
  <si>
    <t>Investigación, desarrollo e innovación</t>
  </si>
  <si>
    <t>Investigación científica, técnica y aplicada</t>
  </si>
  <si>
    <t>46 Total</t>
  </si>
  <si>
    <t>Administración de Medio Ambiente y Servicios Urbanos</t>
  </si>
  <si>
    <t>PRESUPUESTO 2021</t>
  </si>
  <si>
    <t>IMPORTES ACUMULADOS HASTA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</si>
</sst>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indexed="6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0" applyFont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164" fontId="17" fillId="0" borderId="0" xfId="1" applyNumberFormat="1" applyFont="1"/>
    <xf numFmtId="0" fontId="18" fillId="0" borderId="0" xfId="0" applyFont="1"/>
    <xf numFmtId="0" fontId="18" fillId="0" borderId="0" xfId="0" applyFont="1" applyAlignment="1">
      <alignment vertical="center"/>
    </xf>
    <xf numFmtId="0" fontId="21" fillId="0" borderId="1" xfId="0" applyFont="1" applyBorder="1"/>
    <xf numFmtId="0" fontId="18" fillId="0" borderId="2" xfId="0" applyFont="1" applyBorder="1" applyAlignment="1">
      <alignment horizontal="center"/>
    </xf>
    <xf numFmtId="0" fontId="24" fillId="3" borderId="5" xfId="0" applyFont="1" applyFill="1" applyBorder="1"/>
    <xf numFmtId="0" fontId="23" fillId="3" borderId="4" xfId="0" applyFont="1" applyFill="1" applyBorder="1" applyAlignment="1">
      <alignment horizontal="center"/>
    </xf>
    <xf numFmtId="0" fontId="23" fillId="3" borderId="5" xfId="0" applyFont="1" applyFill="1" applyBorder="1"/>
    <xf numFmtId="0" fontId="13" fillId="0" borderId="0" xfId="0" applyFont="1"/>
    <xf numFmtId="0" fontId="13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24" fillId="4" borderId="7" xfId="0" applyFont="1" applyFill="1" applyBorder="1"/>
    <xf numFmtId="0" fontId="26" fillId="4" borderId="8" xfId="0" applyFont="1" applyFill="1" applyBorder="1" applyAlignment="1">
      <alignment horizontal="center"/>
    </xf>
    <xf numFmtId="0" fontId="26" fillId="4" borderId="7" xfId="0" applyFont="1" applyFill="1" applyBorder="1"/>
    <xf numFmtId="0" fontId="10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3" borderId="4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0" borderId="10" xfId="0" applyFont="1" applyBorder="1"/>
    <xf numFmtId="0" fontId="26" fillId="4" borderId="8" xfId="0" applyFont="1" applyFill="1" applyBorder="1"/>
    <xf numFmtId="164" fontId="19" fillId="2" borderId="9" xfId="1" applyNumberFormat="1" applyFont="1" applyFill="1" applyBorder="1" applyAlignment="1">
      <alignment horizontal="center" vertical="center" wrapText="1"/>
    </xf>
    <xf numFmtId="164" fontId="22" fillId="0" borderId="3" xfId="1" applyNumberFormat="1" applyFont="1" applyBorder="1" applyAlignment="1">
      <alignment horizontal="right"/>
    </xf>
    <xf numFmtId="164" fontId="25" fillId="3" borderId="6" xfId="1" applyNumberFormat="1" applyFont="1" applyFill="1" applyBorder="1" applyAlignment="1">
      <alignment horizontal="right"/>
    </xf>
    <xf numFmtId="0" fontId="17" fillId="0" borderId="11" xfId="0" applyFont="1" applyBorder="1"/>
    <xf numFmtId="0" fontId="8" fillId="0" borderId="1" xfId="0" applyFont="1" applyBorder="1"/>
    <xf numFmtId="165" fontId="23" fillId="3" borderId="6" xfId="0" applyNumberFormat="1" applyFont="1" applyFill="1" applyBorder="1" applyAlignment="1">
      <alignment horizontal="right"/>
    </xf>
    <xf numFmtId="165" fontId="26" fillId="4" borderId="12" xfId="0" applyNumberFormat="1" applyFont="1" applyFill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4" fontId="26" fillId="4" borderId="13" xfId="0" applyNumberFormat="1" applyFont="1" applyFill="1" applyBorder="1" applyAlignment="1">
      <alignment horizontal="right"/>
    </xf>
    <xf numFmtId="0" fontId="7" fillId="0" borderId="1" xfId="0" applyFont="1" applyBorder="1"/>
    <xf numFmtId="165" fontId="17" fillId="0" borderId="0" xfId="0" applyNumberFormat="1" applyFont="1"/>
    <xf numFmtId="165" fontId="19" fillId="2" borderId="9" xfId="0" applyNumberFormat="1" applyFont="1" applyFill="1" applyBorder="1" applyAlignment="1">
      <alignment horizontal="center" vertical="center" wrapText="1"/>
    </xf>
    <xf numFmtId="165" fontId="17" fillId="0" borderId="11" xfId="0" applyNumberFormat="1" applyFont="1" applyBorder="1"/>
    <xf numFmtId="165" fontId="7" fillId="0" borderId="3" xfId="1" applyNumberFormat="1" applyFont="1" applyBorder="1" applyAlignment="1">
      <alignment horizontal="right"/>
    </xf>
    <xf numFmtId="165" fontId="19" fillId="2" borderId="14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/>
    </xf>
    <xf numFmtId="165" fontId="23" fillId="3" borderId="5" xfId="0" applyNumberFormat="1" applyFont="1" applyFill="1" applyBorder="1" applyAlignment="1">
      <alignment horizontal="right"/>
    </xf>
    <xf numFmtId="165" fontId="7" fillId="0" borderId="1" xfId="0" applyNumberFormat="1" applyFont="1" applyBorder="1"/>
    <xf numFmtId="165" fontId="7" fillId="0" borderId="1" xfId="1" applyNumberFormat="1" applyFont="1" applyBorder="1" applyAlignment="1">
      <alignment horizontal="right"/>
    </xf>
    <xf numFmtId="0" fontId="6" fillId="0" borderId="1" xfId="0" applyFont="1" applyBorder="1"/>
    <xf numFmtId="0" fontId="24" fillId="3" borderId="1" xfId="0" applyFont="1" applyFill="1" applyBorder="1"/>
    <xf numFmtId="0" fontId="23" fillId="3" borderId="2" xfId="0" applyFont="1" applyFill="1" applyBorder="1" applyAlignment="1">
      <alignment horizontal="center"/>
    </xf>
    <xf numFmtId="0" fontId="23" fillId="3" borderId="1" xfId="0" applyFont="1" applyFill="1" applyBorder="1"/>
    <xf numFmtId="165" fontId="23" fillId="3" borderId="3" xfId="0" applyNumberFormat="1" applyFont="1" applyFill="1" applyBorder="1" applyAlignment="1">
      <alignment horizontal="right"/>
    </xf>
    <xf numFmtId="164" fontId="25" fillId="3" borderId="3" xfId="1" applyNumberFormat="1" applyFont="1" applyFill="1" applyBorder="1" applyAlignment="1">
      <alignment horizontal="right"/>
    </xf>
    <xf numFmtId="165" fontId="23" fillId="3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23" fillId="3" borderId="2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7" fillId="0" borderId="16" xfId="0" applyNumberFormat="1" applyFont="1" applyBorder="1" applyAlignment="1">
      <alignment vertical="center"/>
    </xf>
    <xf numFmtId="165" fontId="26" fillId="4" borderId="15" xfId="0" applyNumberFormat="1" applyFont="1" applyFill="1" applyBorder="1" applyAlignment="1">
      <alignment horizontal="right"/>
    </xf>
    <xf numFmtId="0" fontId="1" fillId="0" borderId="0" xfId="0" applyFont="1"/>
    <xf numFmtId="0" fontId="19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tabSelected="1" zoomScale="80" zoomScaleNormal="80" zoomScaleSheetLayoutView="80" workbookViewId="0">
      <selection activeCell="P34" sqref="P34"/>
    </sheetView>
  </sheetViews>
  <sheetFormatPr defaultColWidth="9.28515625" defaultRowHeight="15" x14ac:dyDescent="0.25"/>
  <cols>
    <col min="1" max="1" width="4.28515625" style="5" customWidth="1"/>
    <col min="2" max="2" width="4.5703125" style="5" customWidth="1"/>
    <col min="3" max="3" width="37.7109375" style="2" bestFit="1" customWidth="1"/>
    <col min="4" max="4" width="5.42578125" style="3" customWidth="1"/>
    <col min="5" max="5" width="68" style="4" bestFit="1" customWidth="1"/>
    <col min="6" max="8" width="13.7109375" style="40" customWidth="1"/>
    <col min="9" max="9" width="12.7109375" style="6" customWidth="1"/>
    <col min="10" max="10" width="4.140625" customWidth="1"/>
    <col min="11" max="11" width="13.28515625" style="40" customWidth="1"/>
    <col min="12" max="12" width="13.28515625" style="5" customWidth="1"/>
    <col min="13" max="16384" width="9.28515625" style="5"/>
  </cols>
  <sheetData>
    <row r="1" spans="2:12" ht="18.75" x14ac:dyDescent="0.3">
      <c r="B1" s="1" t="s">
        <v>284</v>
      </c>
    </row>
    <row r="2" spans="2:12" x14ac:dyDescent="0.25">
      <c r="B2" s="14" t="s">
        <v>116</v>
      </c>
    </row>
    <row r="3" spans="2:12" x14ac:dyDescent="0.25">
      <c r="B3" s="63" t="s">
        <v>285</v>
      </c>
    </row>
    <row r="4" spans="2:12" x14ac:dyDescent="0.25">
      <c r="B4" s="7"/>
    </row>
    <row r="5" spans="2:12" x14ac:dyDescent="0.25">
      <c r="B5" s="5" t="s">
        <v>117</v>
      </c>
      <c r="K5" s="42"/>
      <c r="L5" s="33"/>
    </row>
    <row r="6" spans="2:12" s="8" customFormat="1" ht="66.75" customHeight="1" x14ac:dyDescent="0.25">
      <c r="B6" s="64" t="s">
        <v>0</v>
      </c>
      <c r="C6" s="64"/>
      <c r="D6" s="64" t="s">
        <v>1</v>
      </c>
      <c r="E6" s="64"/>
      <c r="F6" s="41" t="s">
        <v>118</v>
      </c>
      <c r="G6" s="41" t="s">
        <v>212</v>
      </c>
      <c r="H6" s="41" t="s">
        <v>213</v>
      </c>
      <c r="I6" s="30" t="s">
        <v>119</v>
      </c>
      <c r="J6" s="31"/>
      <c r="K6" s="44" t="s">
        <v>271</v>
      </c>
      <c r="L6" s="30" t="s">
        <v>272</v>
      </c>
    </row>
    <row r="7" spans="2:12" ht="15" customHeight="1" x14ac:dyDescent="0.25">
      <c r="B7" s="24" t="s">
        <v>2</v>
      </c>
      <c r="C7" s="9" t="s">
        <v>214</v>
      </c>
      <c r="D7" s="10" t="s">
        <v>3</v>
      </c>
      <c r="E7" s="15" t="s">
        <v>120</v>
      </c>
      <c r="F7" s="37">
        <v>108879712.05999999</v>
      </c>
      <c r="G7" s="37">
        <v>108879712.05999999</v>
      </c>
      <c r="H7" s="37">
        <v>25401897.809999999</v>
      </c>
      <c r="I7" s="31">
        <f>H7/G7</f>
        <v>0.23330239701590924</v>
      </c>
      <c r="J7" s="31"/>
      <c r="K7" s="45">
        <v>61747479.399999999</v>
      </c>
      <c r="L7" s="31">
        <v>0.63395470332806325</v>
      </c>
    </row>
    <row r="8" spans="2:12" x14ac:dyDescent="0.25">
      <c r="B8" s="25" t="s">
        <v>4</v>
      </c>
      <c r="C8" s="11"/>
      <c r="D8" s="12"/>
      <c r="E8" s="13"/>
      <c r="F8" s="35">
        <f>SUM(F7)</f>
        <v>108879712.05999999</v>
      </c>
      <c r="G8" s="35">
        <f t="shared" ref="G8:H8" si="0">SUM(G7)</f>
        <v>108879712.05999999</v>
      </c>
      <c r="H8" s="35">
        <f t="shared" si="0"/>
        <v>25401897.809999999</v>
      </c>
      <c r="I8" s="32">
        <f t="shared" ref="I8:I69" si="1">H8/G8</f>
        <v>0.23330239701590924</v>
      </c>
      <c r="J8" s="31"/>
      <c r="K8" s="46">
        <v>61747479.399999999</v>
      </c>
      <c r="L8" s="32">
        <v>0.63395470332806325</v>
      </c>
    </row>
    <row r="9" spans="2:12" x14ac:dyDescent="0.25">
      <c r="B9" s="26" t="s">
        <v>5</v>
      </c>
      <c r="C9" s="9" t="s">
        <v>215</v>
      </c>
      <c r="D9" s="10" t="s">
        <v>6</v>
      </c>
      <c r="E9" s="15" t="s">
        <v>216</v>
      </c>
      <c r="F9" s="37">
        <v>9544266.1900000013</v>
      </c>
      <c r="G9" s="37">
        <v>9938956.2499999981</v>
      </c>
      <c r="H9" s="37">
        <v>1884858.4200000011</v>
      </c>
      <c r="I9" s="31">
        <f t="shared" si="1"/>
        <v>0.18964349702213465</v>
      </c>
      <c r="J9" s="31"/>
      <c r="K9" s="45">
        <v>2039108.0800000005</v>
      </c>
      <c r="L9" s="31">
        <v>0.18885923185316991</v>
      </c>
    </row>
    <row r="10" spans="2:12" x14ac:dyDescent="0.25">
      <c r="B10" s="27"/>
      <c r="C10" s="9"/>
      <c r="D10" s="10" t="s">
        <v>7</v>
      </c>
      <c r="E10" s="15" t="s">
        <v>121</v>
      </c>
      <c r="F10" s="37">
        <v>203119955.46999997</v>
      </c>
      <c r="G10" s="37">
        <v>220901847.73999998</v>
      </c>
      <c r="H10" s="37">
        <v>44511819.709999993</v>
      </c>
      <c r="I10" s="31">
        <f t="shared" si="1"/>
        <v>0.20150044087630317</v>
      </c>
      <c r="J10" s="31"/>
      <c r="K10" s="48">
        <v>43063064.829999998</v>
      </c>
      <c r="L10" s="31">
        <v>0.20133963563380816</v>
      </c>
    </row>
    <row r="11" spans="2:12" x14ac:dyDescent="0.25">
      <c r="B11" s="27"/>
      <c r="C11" s="9"/>
      <c r="D11" s="10" t="s">
        <v>8</v>
      </c>
      <c r="E11" s="15" t="s">
        <v>122</v>
      </c>
      <c r="F11" s="37">
        <v>963105.7</v>
      </c>
      <c r="G11" s="37">
        <v>898918.23</v>
      </c>
      <c r="H11" s="37">
        <v>123040.62</v>
      </c>
      <c r="I11" s="31">
        <f t="shared" si="1"/>
        <v>0.13687632077502757</v>
      </c>
      <c r="J11" s="31"/>
      <c r="K11" s="45">
        <v>172618.31</v>
      </c>
      <c r="L11" s="31">
        <v>0.17899709337895484</v>
      </c>
    </row>
    <row r="12" spans="2:12" x14ac:dyDescent="0.25">
      <c r="B12" s="27"/>
      <c r="C12" s="9"/>
      <c r="D12" s="10" t="s">
        <v>9</v>
      </c>
      <c r="E12" s="15" t="s">
        <v>123</v>
      </c>
      <c r="F12" s="37">
        <v>62543602.560000002</v>
      </c>
      <c r="G12" s="37">
        <v>64691672.899999999</v>
      </c>
      <c r="H12" s="43">
        <v>5440.16</v>
      </c>
      <c r="I12" s="31">
        <f t="shared" si="1"/>
        <v>8.4093667022792356E-5</v>
      </c>
      <c r="J12" s="31"/>
      <c r="K12" s="45">
        <v>16079.93</v>
      </c>
      <c r="L12" s="31">
        <v>2.7123514165254103E-4</v>
      </c>
    </row>
    <row r="13" spans="2:12" x14ac:dyDescent="0.25">
      <c r="B13" s="27"/>
      <c r="C13" s="9"/>
      <c r="D13" s="10" t="s">
        <v>225</v>
      </c>
      <c r="E13" s="15" t="s">
        <v>124</v>
      </c>
      <c r="F13" s="37">
        <v>16635275.059999999</v>
      </c>
      <c r="G13" s="37">
        <v>18768026.739999998</v>
      </c>
      <c r="H13" s="37">
        <v>1437382.34</v>
      </c>
      <c r="I13" s="31">
        <f t="shared" si="1"/>
        <v>7.6586758955139903E-2</v>
      </c>
      <c r="J13" s="31"/>
      <c r="K13" s="45">
        <v>1058129.79</v>
      </c>
      <c r="L13" s="31">
        <v>6.2344327397919813E-2</v>
      </c>
    </row>
    <row r="14" spans="2:12" x14ac:dyDescent="0.25">
      <c r="B14" s="27"/>
      <c r="C14" s="9"/>
      <c r="D14" s="10" t="s">
        <v>10</v>
      </c>
      <c r="E14" s="22" t="s">
        <v>251</v>
      </c>
      <c r="F14" s="37">
        <v>636274.01</v>
      </c>
      <c r="G14" s="37">
        <v>636097.29</v>
      </c>
      <c r="H14" s="37">
        <v>176519.60000000003</v>
      </c>
      <c r="I14" s="31">
        <f t="shared" si="1"/>
        <v>0.27750409060852943</v>
      </c>
      <c r="J14" s="31"/>
      <c r="K14" s="48">
        <v>143555.84</v>
      </c>
      <c r="L14" s="31">
        <v>0.25684360619445434</v>
      </c>
    </row>
    <row r="15" spans="2:12" x14ac:dyDescent="0.25">
      <c r="B15" s="28"/>
      <c r="C15" s="9"/>
      <c r="D15" s="10">
        <v>1361</v>
      </c>
      <c r="E15" s="15" t="s">
        <v>125</v>
      </c>
      <c r="F15" s="37">
        <v>49903081.120000005</v>
      </c>
      <c r="G15" s="37">
        <v>58692040.240000032</v>
      </c>
      <c r="H15" s="37">
        <v>11144023.060000001</v>
      </c>
      <c r="I15" s="31">
        <f t="shared" si="1"/>
        <v>0.18987281775229686</v>
      </c>
      <c r="J15" s="31"/>
      <c r="K15" s="45">
        <v>11803714.680000002</v>
      </c>
      <c r="L15" s="31">
        <v>0.20530297264957661</v>
      </c>
    </row>
    <row r="16" spans="2:12" x14ac:dyDescent="0.25">
      <c r="B16" s="25" t="s">
        <v>11</v>
      </c>
      <c r="C16" s="11"/>
      <c r="D16" s="12"/>
      <c r="E16" s="13"/>
      <c r="F16" s="35">
        <f>SUM(F9:F15)</f>
        <v>343345560.10999995</v>
      </c>
      <c r="G16" s="35">
        <f t="shared" ref="G16:H16" si="2">SUM(G9:G15)</f>
        <v>374527559.38999999</v>
      </c>
      <c r="H16" s="35">
        <f t="shared" si="2"/>
        <v>59283083.909999996</v>
      </c>
      <c r="I16" s="32">
        <f t="shared" si="1"/>
        <v>0.15828764111926893</v>
      </c>
      <c r="J16" s="31"/>
      <c r="K16" s="46">
        <v>58296271.460000001</v>
      </c>
      <c r="L16" s="32">
        <v>0.1619549928362817</v>
      </c>
    </row>
    <row r="17" spans="2:12" x14ac:dyDescent="0.25">
      <c r="B17" s="26" t="s">
        <v>12</v>
      </c>
      <c r="C17" s="9" t="s">
        <v>126</v>
      </c>
      <c r="D17" s="10" t="s">
        <v>13</v>
      </c>
      <c r="E17" s="15" t="s">
        <v>127</v>
      </c>
      <c r="F17" s="37">
        <v>36595223.770000003</v>
      </c>
      <c r="G17" s="37">
        <v>36353394.079999998</v>
      </c>
      <c r="H17" s="37">
        <v>7473814.9200000009</v>
      </c>
      <c r="I17" s="31">
        <f t="shared" si="1"/>
        <v>0.20558781674010895</v>
      </c>
      <c r="J17" s="31"/>
      <c r="K17" s="45">
        <v>7950612.6399999997</v>
      </c>
      <c r="L17" s="31">
        <v>0.20449280345389603</v>
      </c>
    </row>
    <row r="18" spans="2:12" x14ac:dyDescent="0.25">
      <c r="B18" s="26"/>
      <c r="C18" s="9"/>
      <c r="D18" s="10">
        <v>1502</v>
      </c>
      <c r="E18" s="60" t="s">
        <v>283</v>
      </c>
      <c r="F18" s="61">
        <v>0</v>
      </c>
      <c r="G18" s="37">
        <v>0</v>
      </c>
      <c r="H18" s="37">
        <v>0</v>
      </c>
      <c r="I18" s="31" t="s">
        <v>277</v>
      </c>
      <c r="J18" s="31"/>
      <c r="K18" s="45">
        <v>0</v>
      </c>
      <c r="L18" s="31" t="s">
        <v>277</v>
      </c>
    </row>
    <row r="19" spans="2:12" x14ac:dyDescent="0.25">
      <c r="B19" s="27"/>
      <c r="C19" s="9"/>
      <c r="D19" s="10" t="s">
        <v>14</v>
      </c>
      <c r="E19" s="15" t="s">
        <v>128</v>
      </c>
      <c r="F19" s="37">
        <v>14556603.060000006</v>
      </c>
      <c r="G19" s="37">
        <v>14716745.48000001</v>
      </c>
      <c r="H19" s="37">
        <v>3025609.5099999988</v>
      </c>
      <c r="I19" s="31">
        <f t="shared" si="1"/>
        <v>0.20558957917100545</v>
      </c>
      <c r="J19" s="31"/>
      <c r="K19" s="45">
        <v>2968362.01</v>
      </c>
      <c r="L19" s="31">
        <v>0.20786126535295044</v>
      </c>
    </row>
    <row r="20" spans="2:12" x14ac:dyDescent="0.25">
      <c r="B20" s="27"/>
      <c r="C20" s="9"/>
      <c r="D20" s="10" t="s">
        <v>15</v>
      </c>
      <c r="E20" s="15" t="s">
        <v>129</v>
      </c>
      <c r="F20" s="37">
        <v>166631809.5</v>
      </c>
      <c r="G20" s="37">
        <v>205115436.94</v>
      </c>
      <c r="H20" s="37">
        <v>6720602.1900000004</v>
      </c>
      <c r="I20" s="31">
        <f t="shared" si="1"/>
        <v>3.2764975129423821E-2</v>
      </c>
      <c r="J20" s="31"/>
      <c r="K20" s="45">
        <v>1928.92</v>
      </c>
      <c r="L20" s="31">
        <v>4.4093954981038007E-5</v>
      </c>
    </row>
    <row r="21" spans="2:12" x14ac:dyDescent="0.25">
      <c r="B21" s="27"/>
      <c r="C21" s="9"/>
      <c r="D21" s="10" t="s">
        <v>16</v>
      </c>
      <c r="E21" s="15" t="s">
        <v>130</v>
      </c>
      <c r="F21" s="37">
        <v>207570251.34999999</v>
      </c>
      <c r="G21" s="37">
        <v>140710851.58000001</v>
      </c>
      <c r="H21" s="37">
        <v>4087787.51</v>
      </c>
      <c r="I21" s="31">
        <f t="shared" si="1"/>
        <v>2.905097555802881E-2</v>
      </c>
      <c r="J21" s="31"/>
      <c r="K21" s="45">
        <v>4194546.8500000006</v>
      </c>
      <c r="L21" s="31">
        <v>2.4239527395715981E-2</v>
      </c>
    </row>
    <row r="22" spans="2:12" x14ac:dyDescent="0.25">
      <c r="B22" s="27"/>
      <c r="C22" s="9"/>
      <c r="D22" s="10" t="s">
        <v>17</v>
      </c>
      <c r="E22" s="15" t="s">
        <v>131</v>
      </c>
      <c r="F22" s="37">
        <v>3545111.28</v>
      </c>
      <c r="G22" s="37">
        <v>3302806.3099999996</v>
      </c>
      <c r="H22" s="37">
        <v>176955.84</v>
      </c>
      <c r="I22" s="31">
        <f t="shared" si="1"/>
        <v>5.3577419742788374E-2</v>
      </c>
      <c r="J22" s="31"/>
      <c r="K22" s="45">
        <v>11712.8</v>
      </c>
      <c r="L22" s="31">
        <v>1.0954797058755584E-2</v>
      </c>
    </row>
    <row r="23" spans="2:12" x14ac:dyDescent="0.25">
      <c r="B23" s="27"/>
      <c r="C23" s="9"/>
      <c r="D23" s="10" t="s">
        <v>18</v>
      </c>
      <c r="E23" s="15" t="s">
        <v>132</v>
      </c>
      <c r="F23" s="37">
        <v>284641.08999999997</v>
      </c>
      <c r="G23" s="37">
        <v>284641.09000000003</v>
      </c>
      <c r="H23" s="37">
        <v>0</v>
      </c>
      <c r="I23" s="31">
        <f t="shared" si="1"/>
        <v>0</v>
      </c>
      <c r="J23" s="31"/>
      <c r="K23" s="45">
        <v>121640.99</v>
      </c>
      <c r="L23" s="31">
        <v>0.28204508288403735</v>
      </c>
    </row>
    <row r="24" spans="2:12" x14ac:dyDescent="0.25">
      <c r="B24" s="27"/>
      <c r="C24" s="9"/>
      <c r="D24" s="10" t="s">
        <v>19</v>
      </c>
      <c r="E24" s="15" t="s">
        <v>133</v>
      </c>
      <c r="F24" s="37">
        <v>8722333.7999999989</v>
      </c>
      <c r="G24" s="37">
        <v>8751386.8999999985</v>
      </c>
      <c r="H24" s="37">
        <v>684346.6</v>
      </c>
      <c r="I24" s="31">
        <f t="shared" si="1"/>
        <v>7.8198645291296637E-2</v>
      </c>
      <c r="J24" s="31"/>
      <c r="K24" s="45">
        <v>673955.96999999986</v>
      </c>
      <c r="L24" s="31">
        <v>7.7521974806383079E-2</v>
      </c>
    </row>
    <row r="25" spans="2:12" x14ac:dyDescent="0.25">
      <c r="B25" s="27"/>
      <c r="C25" s="9"/>
      <c r="D25" s="10">
        <v>1521</v>
      </c>
      <c r="E25" s="22" t="s">
        <v>253</v>
      </c>
      <c r="F25" s="37">
        <v>15347885.969999999</v>
      </c>
      <c r="G25" s="37">
        <v>16253190.969999999</v>
      </c>
      <c r="H25" s="37">
        <v>6730315.8399999999</v>
      </c>
      <c r="I25" s="31">
        <f t="shared" si="1"/>
        <v>0.41409196830473227</v>
      </c>
      <c r="J25" s="31"/>
      <c r="K25" s="45">
        <v>0</v>
      </c>
      <c r="L25" s="31">
        <v>0</v>
      </c>
    </row>
    <row r="26" spans="2:12" x14ac:dyDescent="0.25">
      <c r="B26" s="27"/>
      <c r="C26" s="9"/>
      <c r="D26" s="10">
        <v>1522</v>
      </c>
      <c r="E26" s="22" t="s">
        <v>254</v>
      </c>
      <c r="F26" s="37">
        <v>9953712.4399999995</v>
      </c>
      <c r="G26" s="37">
        <v>10250112.02</v>
      </c>
      <c r="H26" s="37">
        <v>2098638.5499999998</v>
      </c>
      <c r="I26" s="31">
        <f t="shared" si="1"/>
        <v>0.20474298679908476</v>
      </c>
      <c r="J26" s="31"/>
      <c r="K26" s="47">
        <v>9194395.1099999994</v>
      </c>
      <c r="L26" s="31">
        <v>0.53443970304304556</v>
      </c>
    </row>
    <row r="27" spans="2:12" x14ac:dyDescent="0.25">
      <c r="B27" s="27"/>
      <c r="C27" s="9"/>
      <c r="D27" s="10" t="s">
        <v>226</v>
      </c>
      <c r="E27" s="22" t="s">
        <v>252</v>
      </c>
      <c r="F27" s="37">
        <v>8063539.29</v>
      </c>
      <c r="G27" s="37">
        <v>8278115.3800000008</v>
      </c>
      <c r="H27" s="37">
        <v>539959.74</v>
      </c>
      <c r="I27" s="31">
        <f t="shared" si="1"/>
        <v>6.5227375460910758E-2</v>
      </c>
      <c r="J27" s="31"/>
      <c r="K27" s="45">
        <v>1067518.02</v>
      </c>
      <c r="L27" s="31">
        <v>0.13197825712040323</v>
      </c>
    </row>
    <row r="28" spans="2:12" x14ac:dyDescent="0.25">
      <c r="B28" s="27"/>
      <c r="C28" s="9"/>
      <c r="D28" s="10" t="s">
        <v>227</v>
      </c>
      <c r="E28" s="15" t="s">
        <v>134</v>
      </c>
      <c r="F28" s="37">
        <v>48587459.590000004</v>
      </c>
      <c r="G28" s="37">
        <v>56091419.329999998</v>
      </c>
      <c r="H28" s="37">
        <v>5515163.5900000008</v>
      </c>
      <c r="I28" s="31">
        <f t="shared" si="1"/>
        <v>9.8324550454908247E-2</v>
      </c>
      <c r="J28" s="31"/>
      <c r="K28" s="45">
        <v>5197013.4700000007</v>
      </c>
      <c r="L28" s="31">
        <v>5.3213725806820614E-2</v>
      </c>
    </row>
    <row r="29" spans="2:12" x14ac:dyDescent="0.25">
      <c r="B29" s="27"/>
      <c r="C29" s="9"/>
      <c r="D29" s="10" t="s">
        <v>228</v>
      </c>
      <c r="E29" s="15" t="s">
        <v>135</v>
      </c>
      <c r="F29" s="37">
        <v>34797836.25</v>
      </c>
      <c r="G29" s="37">
        <v>41140318.969999999</v>
      </c>
      <c r="H29" s="37">
        <v>2014397.7300000007</v>
      </c>
      <c r="I29" s="31">
        <f t="shared" si="1"/>
        <v>4.8964076614693312E-2</v>
      </c>
      <c r="J29" s="31"/>
      <c r="K29" s="45">
        <v>8287830.9699999997</v>
      </c>
      <c r="L29" s="31">
        <v>0.29150675650592434</v>
      </c>
    </row>
    <row r="30" spans="2:12" x14ac:dyDescent="0.25">
      <c r="B30" s="28"/>
      <c r="C30" s="9"/>
      <c r="D30" s="10" t="s">
        <v>229</v>
      </c>
      <c r="E30" s="15" t="s">
        <v>136</v>
      </c>
      <c r="F30" s="37">
        <v>0</v>
      </c>
      <c r="G30" s="37">
        <v>7986</v>
      </c>
      <c r="H30" s="37">
        <v>0</v>
      </c>
      <c r="I30" s="31" t="s">
        <v>277</v>
      </c>
      <c r="J30" s="31"/>
      <c r="K30" s="45">
        <v>0</v>
      </c>
      <c r="L30" s="31" t="s">
        <v>277</v>
      </c>
    </row>
    <row r="31" spans="2:12" x14ac:dyDescent="0.25">
      <c r="B31" s="27"/>
      <c r="C31" s="9"/>
      <c r="D31" s="10">
        <v>1536</v>
      </c>
      <c r="E31" s="56" t="s">
        <v>279</v>
      </c>
      <c r="F31" s="37">
        <v>23582230.699999999</v>
      </c>
      <c r="G31" s="37">
        <v>25582230.699999999</v>
      </c>
      <c r="H31" s="37">
        <v>4253032.26</v>
      </c>
      <c r="I31" s="31">
        <f t="shared" si="1"/>
        <v>0.16624946862042017</v>
      </c>
      <c r="J31" s="31"/>
      <c r="K31" s="45">
        <v>1138226.57</v>
      </c>
      <c r="L31" s="31">
        <v>2.5943420663676796E-2</v>
      </c>
    </row>
    <row r="32" spans="2:12" x14ac:dyDescent="0.25">
      <c r="B32" s="25" t="s">
        <v>20</v>
      </c>
      <c r="C32" s="11"/>
      <c r="D32" s="12"/>
      <c r="E32" s="13"/>
      <c r="F32" s="35">
        <f>SUM(F17:F31)</f>
        <v>578238638.09000003</v>
      </c>
      <c r="G32" s="35">
        <f>SUM(G17:G31)</f>
        <v>566838635.75</v>
      </c>
      <c r="H32" s="35">
        <f>SUM(H17:H31)</f>
        <v>43320624.280000009</v>
      </c>
      <c r="I32" s="32">
        <f t="shared" si="1"/>
        <v>7.6424967438363273E-2</v>
      </c>
      <c r="J32" s="31"/>
      <c r="K32" s="46">
        <v>40807744.32</v>
      </c>
      <c r="L32" s="32">
        <v>7.4805593999509215E-2</v>
      </c>
    </row>
    <row r="33" spans="2:12" x14ac:dyDescent="0.25">
      <c r="B33" s="26" t="s">
        <v>21</v>
      </c>
      <c r="C33" s="9" t="s">
        <v>137</v>
      </c>
      <c r="D33" s="10" t="s">
        <v>230</v>
      </c>
      <c r="E33" s="15" t="s">
        <v>139</v>
      </c>
      <c r="F33" s="37">
        <v>26383480.719999999</v>
      </c>
      <c r="G33" s="37">
        <v>26492530.050000001</v>
      </c>
      <c r="H33" s="37">
        <v>4313496.8499999996</v>
      </c>
      <c r="I33" s="31">
        <f t="shared" si="1"/>
        <v>0.16281936235833389</v>
      </c>
      <c r="J33" s="31"/>
      <c r="K33" s="45">
        <v>4372995.13</v>
      </c>
      <c r="L33" s="31">
        <v>0.22170250342066228</v>
      </c>
    </row>
    <row r="34" spans="2:12" x14ac:dyDescent="0.25">
      <c r="B34" s="27"/>
      <c r="C34" s="9"/>
      <c r="D34" s="10" t="s">
        <v>22</v>
      </c>
      <c r="E34" s="15" t="s">
        <v>138</v>
      </c>
      <c r="F34" s="37">
        <v>9306245.2799999993</v>
      </c>
      <c r="G34" s="37">
        <v>9497242.6099999994</v>
      </c>
      <c r="H34" s="37">
        <v>731818.84000000008</v>
      </c>
      <c r="I34" s="31">
        <f t="shared" si="1"/>
        <v>7.7055927709948235E-2</v>
      </c>
      <c r="J34" s="31"/>
      <c r="K34" s="45">
        <v>949753.81</v>
      </c>
      <c r="L34" s="31">
        <v>9.5993697114002074E-2</v>
      </c>
    </row>
    <row r="35" spans="2:12" x14ac:dyDescent="0.25">
      <c r="B35" s="27"/>
      <c r="C35" s="9"/>
      <c r="D35" s="10" t="s">
        <v>23</v>
      </c>
      <c r="E35" s="22" t="s">
        <v>255</v>
      </c>
      <c r="F35" s="37">
        <v>94937392.090000004</v>
      </c>
      <c r="G35" s="37">
        <v>60223498.869999997</v>
      </c>
      <c r="H35" s="37">
        <v>4359388.6500000004</v>
      </c>
      <c r="I35" s="31">
        <f t="shared" si="1"/>
        <v>7.2386837892137249E-2</v>
      </c>
      <c r="J35" s="31"/>
      <c r="K35" s="45">
        <v>7309936.8399999999</v>
      </c>
      <c r="L35" s="31">
        <v>8.3066268965525006E-2</v>
      </c>
    </row>
    <row r="36" spans="2:12" x14ac:dyDescent="0.25">
      <c r="B36" s="27"/>
      <c r="C36" s="9"/>
      <c r="D36" s="10" t="s">
        <v>231</v>
      </c>
      <c r="E36" s="22" t="s">
        <v>257</v>
      </c>
      <c r="F36" s="37">
        <v>5673830</v>
      </c>
      <c r="G36" s="37">
        <v>6206545</v>
      </c>
      <c r="H36" s="37">
        <v>81348.639999999999</v>
      </c>
      <c r="I36" s="31">
        <f t="shared" si="1"/>
        <v>1.3106912138718079E-2</v>
      </c>
      <c r="J36" s="31"/>
      <c r="K36" s="48">
        <v>0</v>
      </c>
      <c r="L36" s="31">
        <v>0</v>
      </c>
    </row>
    <row r="37" spans="2:12" x14ac:dyDescent="0.25">
      <c r="B37" s="27"/>
      <c r="C37" s="9"/>
      <c r="D37" s="10" t="s">
        <v>232</v>
      </c>
      <c r="E37" s="22" t="s">
        <v>256</v>
      </c>
      <c r="F37" s="37">
        <v>618565.93999999983</v>
      </c>
      <c r="G37" s="37">
        <v>623793.24</v>
      </c>
      <c r="H37" s="37">
        <v>129128.03</v>
      </c>
      <c r="I37" s="31">
        <f t="shared" si="1"/>
        <v>0.20700453566954333</v>
      </c>
      <c r="J37" s="31"/>
      <c r="K37" s="48">
        <v>115409.16000000002</v>
      </c>
      <c r="L37" s="31">
        <v>0.14763720042420966</v>
      </c>
    </row>
    <row r="38" spans="2:12" x14ac:dyDescent="0.25">
      <c r="B38" s="27"/>
      <c r="C38" s="9"/>
      <c r="D38" s="10" t="s">
        <v>24</v>
      </c>
      <c r="E38" s="15" t="s">
        <v>140</v>
      </c>
      <c r="F38" s="37">
        <v>170899567.33000001</v>
      </c>
      <c r="G38" s="37">
        <v>205589980.08999997</v>
      </c>
      <c r="H38" s="37">
        <v>7765107.0999999996</v>
      </c>
      <c r="I38" s="31">
        <f t="shared" si="1"/>
        <v>3.7769871355601628E-2</v>
      </c>
      <c r="J38" s="31"/>
      <c r="K38" s="45">
        <v>14448614.200000003</v>
      </c>
      <c r="L38" s="31">
        <v>7.8805695823675137E-2</v>
      </c>
    </row>
    <row r="39" spans="2:12" x14ac:dyDescent="0.25">
      <c r="B39" s="27"/>
      <c r="C39" s="9"/>
      <c r="D39" s="10" t="s">
        <v>25</v>
      </c>
      <c r="E39" s="15" t="s">
        <v>217</v>
      </c>
      <c r="F39" s="37">
        <v>30539289.230000004</v>
      </c>
      <c r="G39" s="37">
        <v>28466386.749999996</v>
      </c>
      <c r="H39" s="37">
        <v>4370248.830000001</v>
      </c>
      <c r="I39" s="31">
        <f t="shared" si="1"/>
        <v>0.15352313127692616</v>
      </c>
      <c r="J39" s="31"/>
      <c r="K39" s="45">
        <v>5068027.3399999989</v>
      </c>
      <c r="L39" s="31">
        <v>0.14992358386160023</v>
      </c>
    </row>
    <row r="40" spans="2:12" x14ac:dyDescent="0.25">
      <c r="B40" s="27"/>
      <c r="C40" s="9"/>
      <c r="D40" s="10" t="s">
        <v>26</v>
      </c>
      <c r="E40" s="15" t="s">
        <v>218</v>
      </c>
      <c r="F40" s="37">
        <v>2599955.5199999996</v>
      </c>
      <c r="G40" s="37">
        <v>2755156.32</v>
      </c>
      <c r="H40" s="37">
        <v>260270.95</v>
      </c>
      <c r="I40" s="31">
        <f t="shared" si="1"/>
        <v>9.446685406220437E-2</v>
      </c>
      <c r="J40" s="31"/>
      <c r="K40" s="45">
        <v>300530.57</v>
      </c>
      <c r="L40" s="31">
        <v>0.11218189858893557</v>
      </c>
    </row>
    <row r="41" spans="2:12" x14ac:dyDescent="0.25">
      <c r="B41" s="25" t="s">
        <v>27</v>
      </c>
      <c r="C41" s="11"/>
      <c r="D41" s="12"/>
      <c r="E41" s="13"/>
      <c r="F41" s="35">
        <f>SUM(F33:F40)</f>
        <v>340958326.11000001</v>
      </c>
      <c r="G41" s="35">
        <f>SUM(G33:G40)</f>
        <v>339855132.92999995</v>
      </c>
      <c r="H41" s="35">
        <f>SUM(H33:H40)</f>
        <v>22010807.890000001</v>
      </c>
      <c r="I41" s="32">
        <f t="shared" si="1"/>
        <v>6.4765265424234664E-2</v>
      </c>
      <c r="J41" s="31"/>
      <c r="K41" s="46">
        <v>32565267.050000001</v>
      </c>
      <c r="L41" s="32">
        <v>9.4719541596988879E-2</v>
      </c>
    </row>
    <row r="42" spans="2:12" x14ac:dyDescent="0.25">
      <c r="B42" s="26" t="s">
        <v>28</v>
      </c>
      <c r="C42" s="9" t="s">
        <v>141</v>
      </c>
      <c r="D42" s="10" t="s">
        <v>29</v>
      </c>
      <c r="E42" s="22" t="s">
        <v>258</v>
      </c>
      <c r="F42" s="37">
        <v>63718321.240000002</v>
      </c>
      <c r="G42" s="37">
        <v>67358321.24000001</v>
      </c>
      <c r="H42" s="37">
        <v>20302725.010000002</v>
      </c>
      <c r="I42" s="31">
        <f t="shared" si="1"/>
        <v>0.30141376204523707</v>
      </c>
      <c r="J42" s="31"/>
      <c r="K42" s="47">
        <v>10807488.470000001</v>
      </c>
      <c r="L42" s="31">
        <v>0.16044334341616395</v>
      </c>
    </row>
    <row r="43" spans="2:12" x14ac:dyDescent="0.25">
      <c r="B43" s="27"/>
      <c r="C43" s="9"/>
      <c r="D43" s="10" t="s">
        <v>233</v>
      </c>
      <c r="E43" s="22" t="s">
        <v>261</v>
      </c>
      <c r="F43" s="37">
        <v>2765996.59</v>
      </c>
      <c r="G43" s="37">
        <v>3151627.1999999997</v>
      </c>
      <c r="H43" s="37">
        <v>90418.240000000005</v>
      </c>
      <c r="I43" s="31">
        <f t="shared" si="1"/>
        <v>2.8689383059011551E-2</v>
      </c>
      <c r="J43" s="31"/>
      <c r="K43" s="47">
        <v>339436.53</v>
      </c>
      <c r="L43" s="31">
        <v>1.1488553654282856E-2</v>
      </c>
    </row>
    <row r="44" spans="2:12" x14ac:dyDescent="0.25">
      <c r="B44" s="27"/>
      <c r="C44" s="9"/>
      <c r="D44" s="10" t="s">
        <v>234</v>
      </c>
      <c r="E44" s="22" t="s">
        <v>259</v>
      </c>
      <c r="F44" s="37">
        <v>2787140.44</v>
      </c>
      <c r="G44" s="37">
        <v>2878521.74</v>
      </c>
      <c r="H44" s="37">
        <v>182350.31</v>
      </c>
      <c r="I44" s="31">
        <f t="shared" si="1"/>
        <v>6.3348595727472243E-2</v>
      </c>
      <c r="J44" s="31"/>
      <c r="K44" s="47">
        <v>183519.97</v>
      </c>
      <c r="L44" s="31">
        <v>6.4131741519321869E-2</v>
      </c>
    </row>
    <row r="45" spans="2:12" x14ac:dyDescent="0.25">
      <c r="B45" s="28"/>
      <c r="C45" s="9"/>
      <c r="D45" s="10" t="s">
        <v>30</v>
      </c>
      <c r="E45" s="22" t="s">
        <v>260</v>
      </c>
      <c r="F45" s="37">
        <v>2342408.87</v>
      </c>
      <c r="G45" s="37">
        <v>2492408.87</v>
      </c>
      <c r="H45" s="37">
        <v>476941.83</v>
      </c>
      <c r="I45" s="31">
        <f t="shared" si="1"/>
        <v>0.19135778071597057</v>
      </c>
      <c r="J45" s="31"/>
      <c r="K45" s="47">
        <v>418231.3</v>
      </c>
      <c r="L45" s="31">
        <v>0.16265590731046367</v>
      </c>
    </row>
    <row r="46" spans="2:12" x14ac:dyDescent="0.25">
      <c r="B46" s="25" t="s">
        <v>31</v>
      </c>
      <c r="C46" s="11"/>
      <c r="D46" s="12"/>
      <c r="E46" s="13"/>
      <c r="F46" s="35">
        <f>SUM(F42:F45)</f>
        <v>71613867.140000001</v>
      </c>
      <c r="G46" s="35">
        <f t="shared" ref="G46:H46" si="3">SUM(G42:G45)</f>
        <v>75880879.050000012</v>
      </c>
      <c r="H46" s="35">
        <f t="shared" si="3"/>
        <v>21052435.389999997</v>
      </c>
      <c r="I46" s="32">
        <f t="shared" si="1"/>
        <v>0.27744058389371007</v>
      </c>
      <c r="J46" s="31"/>
      <c r="K46" s="46">
        <v>11748676.270000001</v>
      </c>
      <c r="L46" s="32">
        <v>0.11480194039359158</v>
      </c>
    </row>
    <row r="47" spans="2:12" x14ac:dyDescent="0.25">
      <c r="B47" s="24" t="s">
        <v>32</v>
      </c>
      <c r="C47" s="9" t="s">
        <v>142</v>
      </c>
      <c r="D47" s="10" t="s">
        <v>33</v>
      </c>
      <c r="E47" s="22" t="s">
        <v>142</v>
      </c>
      <c r="F47" s="37">
        <v>339838.62</v>
      </c>
      <c r="G47" s="37">
        <v>335225.90000000002</v>
      </c>
      <c r="H47" s="37">
        <v>73431.31</v>
      </c>
      <c r="I47" s="31">
        <f t="shared" si="1"/>
        <v>0.21905022851754591</v>
      </c>
      <c r="J47" s="31"/>
      <c r="K47" s="45">
        <v>78458.350000000006</v>
      </c>
      <c r="L47" s="31">
        <v>0.22554485132455485</v>
      </c>
    </row>
    <row r="48" spans="2:12" x14ac:dyDescent="0.25">
      <c r="B48" s="25" t="s">
        <v>34</v>
      </c>
      <c r="C48" s="11"/>
      <c r="D48" s="12"/>
      <c r="E48" s="13"/>
      <c r="F48" s="35">
        <f>SUM(F47)</f>
        <v>339838.62</v>
      </c>
      <c r="G48" s="35">
        <f t="shared" ref="G48:H48" si="4">SUM(G47)</f>
        <v>335225.90000000002</v>
      </c>
      <c r="H48" s="35">
        <f t="shared" si="4"/>
        <v>73431.31</v>
      </c>
      <c r="I48" s="32">
        <f t="shared" si="1"/>
        <v>0.21905022851754591</v>
      </c>
      <c r="J48" s="31"/>
      <c r="K48" s="46">
        <v>78458.350000000006</v>
      </c>
      <c r="L48" s="32">
        <v>0.22554485132455485</v>
      </c>
    </row>
    <row r="49" spans="2:12" x14ac:dyDescent="0.25">
      <c r="B49" s="26" t="s">
        <v>35</v>
      </c>
      <c r="C49" s="9" t="s">
        <v>143</v>
      </c>
      <c r="D49" s="10" t="s">
        <v>36</v>
      </c>
      <c r="E49" s="15" t="s">
        <v>144</v>
      </c>
      <c r="F49" s="37">
        <v>15402742.940000005</v>
      </c>
      <c r="G49" s="37">
        <v>15234737.920000002</v>
      </c>
      <c r="H49" s="37">
        <v>1789217.19</v>
      </c>
      <c r="I49" s="31">
        <f t="shared" si="1"/>
        <v>0.11744325366116963</v>
      </c>
      <c r="J49" s="31"/>
      <c r="K49" s="45">
        <v>1695714.97</v>
      </c>
      <c r="L49" s="31">
        <v>0.15773297417848156</v>
      </c>
    </row>
    <row r="50" spans="2:12" x14ac:dyDescent="0.25">
      <c r="B50" s="27"/>
      <c r="C50" s="9"/>
      <c r="D50" s="10" t="s">
        <v>37</v>
      </c>
      <c r="E50" s="15" t="s">
        <v>145</v>
      </c>
      <c r="F50" s="37">
        <v>11855987.310000001</v>
      </c>
      <c r="G50" s="37">
        <v>11988288.91</v>
      </c>
      <c r="H50" s="37">
        <v>2546188.4200000018</v>
      </c>
      <c r="I50" s="31">
        <f t="shared" si="1"/>
        <v>0.21238964452017045</v>
      </c>
      <c r="J50" s="31"/>
      <c r="K50" s="45">
        <v>2560583.9600000004</v>
      </c>
      <c r="L50" s="31">
        <v>0.20770718504552901</v>
      </c>
    </row>
    <row r="51" spans="2:12" x14ac:dyDescent="0.25">
      <c r="B51" s="27"/>
      <c r="C51" s="9"/>
      <c r="D51" s="10" t="s">
        <v>222</v>
      </c>
      <c r="E51" s="21" t="s">
        <v>223</v>
      </c>
      <c r="F51" s="37">
        <v>7931006.6199999992</v>
      </c>
      <c r="G51" s="37">
        <v>9123161.3299999982</v>
      </c>
      <c r="H51" s="37">
        <v>516955.12999999989</v>
      </c>
      <c r="I51" s="31">
        <f t="shared" si="1"/>
        <v>5.6664034680618765E-2</v>
      </c>
      <c r="J51" s="31"/>
      <c r="K51" s="45">
        <v>772592.54999999993</v>
      </c>
      <c r="L51" s="31">
        <v>9.1167771576589313E-2</v>
      </c>
    </row>
    <row r="52" spans="2:12" x14ac:dyDescent="0.25">
      <c r="B52" s="27"/>
      <c r="C52" s="9"/>
      <c r="D52" s="10" t="s">
        <v>38</v>
      </c>
      <c r="E52" s="15" t="s">
        <v>146</v>
      </c>
      <c r="F52" s="37">
        <v>53310</v>
      </c>
      <c r="G52" s="37">
        <v>53310</v>
      </c>
      <c r="H52" s="37">
        <v>0</v>
      </c>
      <c r="I52" s="31">
        <f t="shared" si="1"/>
        <v>0</v>
      </c>
      <c r="J52" s="31"/>
      <c r="K52" s="45">
        <v>0</v>
      </c>
      <c r="L52" s="31">
        <v>0</v>
      </c>
    </row>
    <row r="53" spans="2:12" x14ac:dyDescent="0.25">
      <c r="B53" s="27"/>
      <c r="C53" s="9"/>
      <c r="D53" s="10" t="s">
        <v>39</v>
      </c>
      <c r="E53" s="15" t="s">
        <v>147</v>
      </c>
      <c r="F53" s="37">
        <v>3900</v>
      </c>
      <c r="G53" s="37">
        <v>1000</v>
      </c>
      <c r="H53" s="37">
        <v>0</v>
      </c>
      <c r="I53" s="31">
        <f t="shared" si="1"/>
        <v>0</v>
      </c>
      <c r="J53" s="31"/>
      <c r="K53" s="45">
        <v>160.79</v>
      </c>
      <c r="L53" s="31">
        <v>2.0233301454673579E-4</v>
      </c>
    </row>
    <row r="54" spans="2:12" x14ac:dyDescent="0.25">
      <c r="B54" s="27"/>
      <c r="C54" s="9"/>
      <c r="D54" s="10" t="s">
        <v>40</v>
      </c>
      <c r="E54" s="15" t="s">
        <v>148</v>
      </c>
      <c r="F54" s="37">
        <v>0</v>
      </c>
      <c r="G54" s="37">
        <v>0</v>
      </c>
      <c r="H54" s="37">
        <v>0</v>
      </c>
      <c r="I54" s="31" t="s">
        <v>277</v>
      </c>
      <c r="J54" s="31"/>
      <c r="K54" s="45">
        <v>0</v>
      </c>
      <c r="L54" s="31" t="s">
        <v>277</v>
      </c>
    </row>
    <row r="55" spans="2:12" x14ac:dyDescent="0.25">
      <c r="B55" s="27"/>
      <c r="C55" s="9"/>
      <c r="D55" s="10" t="s">
        <v>41</v>
      </c>
      <c r="E55" s="22" t="s">
        <v>224</v>
      </c>
      <c r="F55" s="37">
        <v>246328625.88</v>
      </c>
      <c r="G55" s="37">
        <v>271223577.33999997</v>
      </c>
      <c r="H55" s="37">
        <v>113644394.84999999</v>
      </c>
      <c r="I55" s="31">
        <f t="shared" si="1"/>
        <v>0.4190063266791067</v>
      </c>
      <c r="J55" s="31"/>
      <c r="K55" s="45">
        <v>74800000</v>
      </c>
      <c r="L55" s="31">
        <v>0.31390123815737336</v>
      </c>
    </row>
    <row r="56" spans="2:12" x14ac:dyDescent="0.25">
      <c r="B56" s="27"/>
      <c r="C56" s="9"/>
      <c r="D56" s="10" t="s">
        <v>42</v>
      </c>
      <c r="E56" s="15" t="s">
        <v>149</v>
      </c>
      <c r="F56" s="37">
        <v>9320488.1499999985</v>
      </c>
      <c r="G56" s="37">
        <v>9319750.0299999993</v>
      </c>
      <c r="H56" s="37">
        <v>1356629.75</v>
      </c>
      <c r="I56" s="31">
        <f t="shared" si="1"/>
        <v>0.1455650361472195</v>
      </c>
      <c r="J56" s="31"/>
      <c r="K56" s="45">
        <v>814699.62</v>
      </c>
      <c r="L56" s="31">
        <v>8.4574369265247515E-2</v>
      </c>
    </row>
    <row r="57" spans="2:12" x14ac:dyDescent="0.25">
      <c r="B57" s="27"/>
      <c r="C57" s="9"/>
      <c r="D57" s="10" t="s">
        <v>43</v>
      </c>
      <c r="E57" s="15" t="s">
        <v>150</v>
      </c>
      <c r="F57" s="37">
        <v>9159186.4499999993</v>
      </c>
      <c r="G57" s="37">
        <v>9204016.620000001</v>
      </c>
      <c r="H57" s="37">
        <v>1512359.78</v>
      </c>
      <c r="I57" s="31">
        <f t="shared" si="1"/>
        <v>0.16431519438086367</v>
      </c>
      <c r="J57" s="31"/>
      <c r="K57" s="45">
        <v>938919.87999999989</v>
      </c>
      <c r="L57" s="31">
        <v>0.103547625682317</v>
      </c>
    </row>
    <row r="58" spans="2:12" x14ac:dyDescent="0.25">
      <c r="B58" s="27"/>
      <c r="C58" s="9"/>
      <c r="D58" s="10" t="s">
        <v>44</v>
      </c>
      <c r="E58" s="15" t="s">
        <v>151</v>
      </c>
      <c r="F58" s="37">
        <v>1651669.69</v>
      </c>
      <c r="G58" s="37">
        <v>1749999.79</v>
      </c>
      <c r="H58" s="37">
        <v>766076.01</v>
      </c>
      <c r="I58" s="31">
        <f t="shared" si="1"/>
        <v>0.43775777253093268</v>
      </c>
      <c r="J58" s="31"/>
      <c r="K58" s="45">
        <v>84060.920000000013</v>
      </c>
      <c r="L58" s="31">
        <v>4.7981923832845913E-2</v>
      </c>
    </row>
    <row r="59" spans="2:12" x14ac:dyDescent="0.25">
      <c r="B59" s="27"/>
      <c r="C59" s="9"/>
      <c r="D59" s="10" t="s">
        <v>45</v>
      </c>
      <c r="E59" s="15" t="s">
        <v>152</v>
      </c>
      <c r="F59" s="37">
        <v>5195231.28</v>
      </c>
      <c r="G59" s="37">
        <v>5195231.28</v>
      </c>
      <c r="H59" s="37">
        <v>0</v>
      </c>
      <c r="I59" s="31">
        <f t="shared" si="1"/>
        <v>0</v>
      </c>
      <c r="J59" s="31"/>
      <c r="K59" s="45">
        <v>0</v>
      </c>
      <c r="L59" s="31">
        <v>0</v>
      </c>
    </row>
    <row r="60" spans="2:12" x14ac:dyDescent="0.25">
      <c r="B60" s="27"/>
      <c r="C60" s="9"/>
      <c r="D60" s="10" t="s">
        <v>46</v>
      </c>
      <c r="E60" s="15" t="s">
        <v>153</v>
      </c>
      <c r="F60" s="37">
        <v>8804407.6400000006</v>
      </c>
      <c r="G60" s="37">
        <v>8587433.1400000006</v>
      </c>
      <c r="H60" s="37">
        <v>1070330.42</v>
      </c>
      <c r="I60" s="31">
        <f t="shared" si="1"/>
        <v>0.12463915614253036</v>
      </c>
      <c r="J60" s="31"/>
      <c r="K60" s="45">
        <v>868111.18000000017</v>
      </c>
      <c r="L60" s="31">
        <v>9.7767943241958657E-2</v>
      </c>
    </row>
    <row r="61" spans="2:12" x14ac:dyDescent="0.25">
      <c r="B61" s="27"/>
      <c r="C61" s="9"/>
      <c r="D61" s="10" t="s">
        <v>47</v>
      </c>
      <c r="E61" s="15" t="s">
        <v>154</v>
      </c>
      <c r="F61" s="37">
        <v>7090902.919999999</v>
      </c>
      <c r="G61" s="37">
        <v>7419045.4900000002</v>
      </c>
      <c r="H61" s="37">
        <v>1256816.77</v>
      </c>
      <c r="I61" s="31">
        <f t="shared" si="1"/>
        <v>0.16940410618778939</v>
      </c>
      <c r="J61" s="31"/>
      <c r="K61" s="45">
        <v>991366.03999999992</v>
      </c>
      <c r="L61" s="31">
        <v>0.13905666737176919</v>
      </c>
    </row>
    <row r="62" spans="2:12" x14ac:dyDescent="0.25">
      <c r="B62" s="27"/>
      <c r="C62" s="9"/>
      <c r="D62" s="10" t="s">
        <v>48</v>
      </c>
      <c r="E62" s="15" t="s">
        <v>155</v>
      </c>
      <c r="F62" s="37">
        <v>7679403.3499999996</v>
      </c>
      <c r="G62" s="37">
        <v>7519864.7999999998</v>
      </c>
      <c r="H62" s="37">
        <v>790184.04</v>
      </c>
      <c r="I62" s="31">
        <f t="shared" si="1"/>
        <v>0.10507955408985545</v>
      </c>
      <c r="J62" s="31"/>
      <c r="K62" s="45">
        <v>1156813.75</v>
      </c>
      <c r="L62" s="31">
        <v>0.15588016021287779</v>
      </c>
    </row>
    <row r="63" spans="2:12" x14ac:dyDescent="0.25">
      <c r="B63" s="27"/>
      <c r="C63" s="9"/>
      <c r="D63" s="10" t="s">
        <v>49</v>
      </c>
      <c r="E63" s="15" t="s">
        <v>156</v>
      </c>
      <c r="F63" s="37">
        <v>1641302.52</v>
      </c>
      <c r="G63" s="37">
        <v>1612246.3099999998</v>
      </c>
      <c r="H63" s="37">
        <v>217317.08000000002</v>
      </c>
      <c r="I63" s="31">
        <f t="shared" si="1"/>
        <v>0.13479148852882164</v>
      </c>
      <c r="J63" s="31"/>
      <c r="K63" s="45">
        <v>219257.56</v>
      </c>
      <c r="L63" s="31">
        <v>0.11958541762483961</v>
      </c>
    </row>
    <row r="64" spans="2:12" x14ac:dyDescent="0.25">
      <c r="B64" s="27"/>
      <c r="C64" s="9"/>
      <c r="D64" s="10" t="s">
        <v>50</v>
      </c>
      <c r="E64" s="15" t="s">
        <v>157</v>
      </c>
      <c r="F64" s="37">
        <v>3176385.51</v>
      </c>
      <c r="G64" s="37">
        <v>2947301.4699999997</v>
      </c>
      <c r="H64" s="37">
        <v>167509.17000000001</v>
      </c>
      <c r="I64" s="31">
        <f t="shared" si="1"/>
        <v>5.6834759424864684E-2</v>
      </c>
      <c r="J64" s="31"/>
      <c r="K64" s="45">
        <v>167109.74</v>
      </c>
      <c r="L64" s="31">
        <v>5.3422317429529548E-2</v>
      </c>
    </row>
    <row r="65" spans="2:12" x14ac:dyDescent="0.25">
      <c r="B65" s="27"/>
      <c r="C65" s="9"/>
      <c r="D65" s="10" t="s">
        <v>51</v>
      </c>
      <c r="E65" s="15" t="s">
        <v>158</v>
      </c>
      <c r="F65" s="37">
        <v>3124990.51</v>
      </c>
      <c r="G65" s="37">
        <v>3161526.1899999995</v>
      </c>
      <c r="H65" s="37">
        <v>442013.18</v>
      </c>
      <c r="I65" s="31">
        <f t="shared" si="1"/>
        <v>0.13981006432845652</v>
      </c>
      <c r="J65" s="31"/>
      <c r="K65" s="45">
        <v>367720.89999999997</v>
      </c>
      <c r="L65" s="31">
        <v>0.10936862975837584</v>
      </c>
    </row>
    <row r="66" spans="2:12" x14ac:dyDescent="0.25">
      <c r="B66" s="27"/>
      <c r="C66" s="9"/>
      <c r="D66" s="10" t="s">
        <v>52</v>
      </c>
      <c r="E66" s="15" t="s">
        <v>159</v>
      </c>
      <c r="F66" s="37">
        <v>1740679.1800000002</v>
      </c>
      <c r="G66" s="37">
        <v>1664402.7200000002</v>
      </c>
      <c r="H66" s="37">
        <v>0</v>
      </c>
      <c r="I66" s="31">
        <f t="shared" si="1"/>
        <v>0</v>
      </c>
      <c r="J66" s="31"/>
      <c r="K66" s="45">
        <v>0</v>
      </c>
      <c r="L66" s="31">
        <v>0</v>
      </c>
    </row>
    <row r="67" spans="2:12" x14ac:dyDescent="0.25">
      <c r="B67" s="27"/>
      <c r="C67" s="9"/>
      <c r="D67" s="10">
        <v>2328</v>
      </c>
      <c r="E67" s="15" t="s">
        <v>160</v>
      </c>
      <c r="F67" s="37">
        <v>505107.79000000004</v>
      </c>
      <c r="G67" s="37">
        <v>568921.19999999995</v>
      </c>
      <c r="H67" s="37">
        <v>219980.2</v>
      </c>
      <c r="I67" s="31">
        <f t="shared" si="1"/>
        <v>0.38666198412012071</v>
      </c>
      <c r="J67" s="31"/>
      <c r="K67" s="45">
        <v>122928.15999999999</v>
      </c>
      <c r="L67" s="31">
        <v>0.26375795201468777</v>
      </c>
    </row>
    <row r="68" spans="2:12" x14ac:dyDescent="0.25">
      <c r="B68" s="27"/>
      <c r="C68" s="9"/>
      <c r="D68" s="10" t="s">
        <v>53</v>
      </c>
      <c r="E68" s="15" t="s">
        <v>161</v>
      </c>
      <c r="F68" s="37">
        <v>10383735.74</v>
      </c>
      <c r="G68" s="37">
        <v>10386260.74</v>
      </c>
      <c r="H68" s="37">
        <v>0</v>
      </c>
      <c r="I68" s="31">
        <f t="shared" si="1"/>
        <v>0</v>
      </c>
      <c r="J68" s="31"/>
      <c r="K68" s="45">
        <v>5827.41</v>
      </c>
      <c r="L68" s="31">
        <v>5.5976691366461809E-4</v>
      </c>
    </row>
    <row r="69" spans="2:12" x14ac:dyDescent="0.25">
      <c r="B69" s="27"/>
      <c r="C69" s="9"/>
      <c r="D69" s="10" t="s">
        <v>54</v>
      </c>
      <c r="E69" s="15" t="s">
        <v>162</v>
      </c>
      <c r="F69" s="37">
        <v>10554730.879999999</v>
      </c>
      <c r="G69" s="37">
        <v>10613770.949999999</v>
      </c>
      <c r="H69" s="37">
        <v>3450975</v>
      </c>
      <c r="I69" s="31">
        <f t="shared" si="1"/>
        <v>0.32514127318717012</v>
      </c>
      <c r="J69" s="31"/>
      <c r="K69" s="45">
        <v>2701070.3</v>
      </c>
      <c r="L69" s="31">
        <v>0.24863994452408203</v>
      </c>
    </row>
    <row r="70" spans="2:12" x14ac:dyDescent="0.25">
      <c r="B70" s="25" t="s">
        <v>55</v>
      </c>
      <c r="C70" s="11"/>
      <c r="D70" s="12"/>
      <c r="E70" s="13"/>
      <c r="F70" s="35">
        <f>SUM(F49:F69)</f>
        <v>361603794.35999995</v>
      </c>
      <c r="G70" s="35">
        <f>SUM(G49:G69)</f>
        <v>387573846.23000002</v>
      </c>
      <c r="H70" s="35">
        <f>SUM(H49:H69)</f>
        <v>129746946.99000001</v>
      </c>
      <c r="I70" s="32">
        <f t="shared" ref="I70:I130" si="5">H70/G70</f>
        <v>0.33476703408156078</v>
      </c>
      <c r="J70" s="31"/>
      <c r="K70" s="46">
        <v>88266937.730000004</v>
      </c>
      <c r="L70" s="32">
        <v>0.25512433013155261</v>
      </c>
    </row>
    <row r="71" spans="2:12" x14ac:dyDescent="0.25">
      <c r="B71" s="26" t="s">
        <v>56</v>
      </c>
      <c r="C71" s="9" t="s">
        <v>163</v>
      </c>
      <c r="D71" s="10" t="s">
        <v>235</v>
      </c>
      <c r="E71" s="15" t="s">
        <v>165</v>
      </c>
      <c r="F71" s="37">
        <v>22084539.34</v>
      </c>
      <c r="G71" s="37">
        <v>22084539.34</v>
      </c>
      <c r="H71" s="37">
        <v>93644.909999999989</v>
      </c>
      <c r="I71" s="31">
        <f t="shared" si="5"/>
        <v>4.2402926571526115E-3</v>
      </c>
      <c r="J71" s="31"/>
      <c r="K71" s="45">
        <v>5798436.7700000005</v>
      </c>
      <c r="L71" s="31">
        <v>0.23919601283005054</v>
      </c>
    </row>
    <row r="72" spans="2:12" x14ac:dyDescent="0.25">
      <c r="B72" s="28"/>
      <c r="C72" s="9"/>
      <c r="D72" s="10" t="s">
        <v>57</v>
      </c>
      <c r="E72" s="22" t="s">
        <v>164</v>
      </c>
      <c r="F72" s="37">
        <v>540729.18999999994</v>
      </c>
      <c r="G72" s="37">
        <v>4945729.1899999995</v>
      </c>
      <c r="H72" s="37">
        <v>0</v>
      </c>
      <c r="I72" s="31">
        <f t="shared" si="5"/>
        <v>0</v>
      </c>
      <c r="J72" s="31"/>
      <c r="K72" s="47">
        <v>0</v>
      </c>
      <c r="L72" s="31">
        <v>0</v>
      </c>
    </row>
    <row r="73" spans="2:12" x14ac:dyDescent="0.25">
      <c r="B73" s="27"/>
      <c r="C73" s="9"/>
      <c r="D73" s="10">
        <v>3131</v>
      </c>
      <c r="E73" s="49" t="s">
        <v>278</v>
      </c>
      <c r="F73" s="37">
        <v>5500</v>
      </c>
      <c r="G73" s="37">
        <v>5500</v>
      </c>
      <c r="H73" s="37">
        <v>0</v>
      </c>
      <c r="I73" s="31">
        <f t="shared" si="5"/>
        <v>0</v>
      </c>
      <c r="J73" s="31"/>
      <c r="K73" s="47">
        <v>0</v>
      </c>
      <c r="L73" s="31">
        <v>0</v>
      </c>
    </row>
    <row r="74" spans="2:12" x14ac:dyDescent="0.25">
      <c r="B74" s="25" t="s">
        <v>58</v>
      </c>
      <c r="C74" s="11"/>
      <c r="D74" s="12"/>
      <c r="E74" s="13"/>
      <c r="F74" s="35">
        <f>SUM(F71:F73)</f>
        <v>22630768.530000001</v>
      </c>
      <c r="G74" s="35">
        <f t="shared" ref="G74" si="6">SUM(G71:G73)</f>
        <v>27035768.530000001</v>
      </c>
      <c r="H74" s="35">
        <f>SUM(H71:H73)</f>
        <v>93644.909999999989</v>
      </c>
      <c r="I74" s="32">
        <f t="shared" si="5"/>
        <v>3.4637413726962391E-3</v>
      </c>
      <c r="J74" s="31"/>
      <c r="K74" s="46">
        <v>5798436.7700000005</v>
      </c>
      <c r="L74" s="32">
        <v>0.23063585741175865</v>
      </c>
    </row>
    <row r="75" spans="2:12" x14ac:dyDescent="0.25">
      <c r="B75" s="26" t="s">
        <v>59</v>
      </c>
      <c r="C75" s="9" t="s">
        <v>166</v>
      </c>
      <c r="D75" s="10">
        <v>3201</v>
      </c>
      <c r="E75" s="15" t="s">
        <v>167</v>
      </c>
      <c r="F75" s="37">
        <v>12400883.870000001</v>
      </c>
      <c r="G75" s="37">
        <v>11818483.18</v>
      </c>
      <c r="H75" s="37">
        <v>4500000</v>
      </c>
      <c r="I75" s="31">
        <f t="shared" si="5"/>
        <v>0.38075952146001196</v>
      </c>
      <c r="J75" s="31"/>
      <c r="K75" s="45">
        <v>0</v>
      </c>
      <c r="L75" s="31">
        <v>0</v>
      </c>
    </row>
    <row r="76" spans="2:12" x14ac:dyDescent="0.25">
      <c r="B76" s="27"/>
      <c r="C76" s="9"/>
      <c r="D76" s="10" t="s">
        <v>236</v>
      </c>
      <c r="E76" s="39" t="s">
        <v>275</v>
      </c>
      <c r="F76" s="37">
        <v>55710051.640000001</v>
      </c>
      <c r="G76" s="37">
        <v>59698051.640000001</v>
      </c>
      <c r="H76" s="37">
        <v>23200000</v>
      </c>
      <c r="I76" s="31">
        <f t="shared" si="5"/>
        <v>0.38862239826358258</v>
      </c>
      <c r="J76" s="31"/>
      <c r="K76" s="45">
        <v>23120700</v>
      </c>
      <c r="L76" s="31">
        <v>0.5445152248817392</v>
      </c>
    </row>
    <row r="77" spans="2:12" x14ac:dyDescent="0.25">
      <c r="B77" s="27"/>
      <c r="C77" s="9"/>
      <c r="D77" s="10" t="s">
        <v>237</v>
      </c>
      <c r="E77" s="22" t="s">
        <v>265</v>
      </c>
      <c r="F77" s="37">
        <v>1633713.47</v>
      </c>
      <c r="G77" s="37">
        <v>1633713.47</v>
      </c>
      <c r="H77" s="37">
        <v>0</v>
      </c>
      <c r="I77" s="31">
        <f t="shared" si="5"/>
        <v>0</v>
      </c>
      <c r="J77" s="31"/>
      <c r="K77" s="48">
        <v>0</v>
      </c>
      <c r="L77" s="31">
        <v>0</v>
      </c>
    </row>
    <row r="78" spans="2:12" x14ac:dyDescent="0.25">
      <c r="B78" s="27"/>
      <c r="C78" s="9"/>
      <c r="D78" s="10" t="s">
        <v>60</v>
      </c>
      <c r="E78" s="22" t="s">
        <v>266</v>
      </c>
      <c r="F78" s="37">
        <v>8573115.9399999995</v>
      </c>
      <c r="G78" s="37">
        <v>8545180.9199999999</v>
      </c>
      <c r="H78" s="37">
        <v>87452</v>
      </c>
      <c r="I78" s="31">
        <f t="shared" si="5"/>
        <v>1.0234072375848538E-2</v>
      </c>
      <c r="J78" s="31"/>
      <c r="K78" s="45">
        <v>0</v>
      </c>
      <c r="L78" s="31">
        <v>0</v>
      </c>
    </row>
    <row r="79" spans="2:12" x14ac:dyDescent="0.25">
      <c r="B79" s="27"/>
      <c r="C79" s="9"/>
      <c r="D79" s="10" t="s">
        <v>238</v>
      </c>
      <c r="E79" s="22" t="s">
        <v>169</v>
      </c>
      <c r="F79" s="37">
        <v>8808142.1799999997</v>
      </c>
      <c r="G79" s="37">
        <v>8789792.7799999993</v>
      </c>
      <c r="H79" s="37">
        <v>11214.76</v>
      </c>
      <c r="I79" s="31">
        <f t="shared" si="5"/>
        <v>1.275884458336457E-3</v>
      </c>
      <c r="J79" s="31"/>
      <c r="K79" s="45">
        <v>15504.970000000001</v>
      </c>
      <c r="L79" s="31">
        <v>1.7277830860361698E-3</v>
      </c>
    </row>
    <row r="80" spans="2:12" x14ac:dyDescent="0.25">
      <c r="B80" s="27"/>
      <c r="C80" s="9"/>
      <c r="D80" s="10" t="s">
        <v>239</v>
      </c>
      <c r="E80" s="15" t="s">
        <v>168</v>
      </c>
      <c r="F80" s="37">
        <v>10595310.129999999</v>
      </c>
      <c r="G80" s="37">
        <v>10802910.82</v>
      </c>
      <c r="H80" s="37">
        <v>192875.73</v>
      </c>
      <c r="I80" s="31">
        <f t="shared" si="5"/>
        <v>1.785405185821945E-2</v>
      </c>
      <c r="J80" s="31"/>
      <c r="K80" s="45">
        <v>0</v>
      </c>
      <c r="L80" s="31">
        <v>0</v>
      </c>
    </row>
    <row r="81" spans="2:12" x14ac:dyDescent="0.25">
      <c r="B81" s="27"/>
      <c r="C81" s="9"/>
      <c r="D81" s="10" t="s">
        <v>240</v>
      </c>
      <c r="E81" s="15" t="s">
        <v>170</v>
      </c>
      <c r="F81" s="37">
        <v>5444983</v>
      </c>
      <c r="G81" s="37">
        <v>5444983</v>
      </c>
      <c r="H81" s="37">
        <v>0</v>
      </c>
      <c r="I81" s="31">
        <f t="shared" si="5"/>
        <v>0</v>
      </c>
      <c r="J81" s="31"/>
      <c r="K81" s="45">
        <v>0</v>
      </c>
      <c r="L81" s="31">
        <v>0</v>
      </c>
    </row>
    <row r="82" spans="2:12" x14ac:dyDescent="0.25">
      <c r="B82" s="27"/>
      <c r="C82" s="9"/>
      <c r="D82" s="10" t="s">
        <v>241</v>
      </c>
      <c r="E82" s="15" t="s">
        <v>171</v>
      </c>
      <c r="F82" s="37">
        <v>3128311.82</v>
      </c>
      <c r="G82" s="37">
        <v>3128311.82</v>
      </c>
      <c r="H82" s="37">
        <v>0</v>
      </c>
      <c r="I82" s="31">
        <f t="shared" si="5"/>
        <v>0</v>
      </c>
      <c r="J82" s="31"/>
      <c r="K82" s="45">
        <v>0</v>
      </c>
      <c r="L82" s="31">
        <v>0</v>
      </c>
    </row>
    <row r="83" spans="2:12" x14ac:dyDescent="0.25">
      <c r="B83" s="27"/>
      <c r="C83" s="9"/>
      <c r="D83" s="10" t="s">
        <v>242</v>
      </c>
      <c r="E83" s="22" t="s">
        <v>264</v>
      </c>
      <c r="F83" s="37">
        <v>1374713.47</v>
      </c>
      <c r="G83" s="37">
        <v>1374713.47</v>
      </c>
      <c r="H83" s="43">
        <v>0</v>
      </c>
      <c r="I83" s="31">
        <f t="shared" si="5"/>
        <v>0</v>
      </c>
      <c r="J83" s="31"/>
      <c r="K83" s="48">
        <v>0</v>
      </c>
      <c r="L83" s="31">
        <v>0</v>
      </c>
    </row>
    <row r="84" spans="2:12" x14ac:dyDescent="0.25">
      <c r="B84" s="28"/>
      <c r="C84" s="9"/>
      <c r="D84" s="10" t="s">
        <v>243</v>
      </c>
      <c r="E84" s="22" t="s">
        <v>263</v>
      </c>
      <c r="F84" s="37">
        <v>41744509.560000002</v>
      </c>
      <c r="G84" s="37">
        <v>41744509.560000002</v>
      </c>
      <c r="H84" s="37">
        <v>11500000</v>
      </c>
      <c r="I84" s="31">
        <f t="shared" si="5"/>
        <v>0.27548533019583998</v>
      </c>
      <c r="J84" s="31"/>
      <c r="K84" s="45">
        <v>12400000</v>
      </c>
      <c r="L84" s="31">
        <v>0.30130251673526148</v>
      </c>
    </row>
    <row r="85" spans="2:12" x14ac:dyDescent="0.25">
      <c r="B85" s="25" t="s">
        <v>61</v>
      </c>
      <c r="C85" s="11"/>
      <c r="D85" s="12"/>
      <c r="E85" s="13"/>
      <c r="F85" s="35">
        <f>SUM(F75:F84)</f>
        <v>149413735.07999998</v>
      </c>
      <c r="G85" s="35">
        <f t="shared" ref="G85:H85" si="7">SUM(G75:G84)</f>
        <v>152980650.66</v>
      </c>
      <c r="H85" s="35">
        <f t="shared" si="7"/>
        <v>39491542.490000002</v>
      </c>
      <c r="I85" s="32">
        <f t="shared" si="5"/>
        <v>0.25814730372516254</v>
      </c>
      <c r="J85" s="31"/>
      <c r="K85" s="46">
        <v>35536204.969999999</v>
      </c>
      <c r="L85" s="32">
        <v>0.26574708325961077</v>
      </c>
    </row>
    <row r="86" spans="2:12" x14ac:dyDescent="0.25">
      <c r="B86" s="26" t="s">
        <v>62</v>
      </c>
      <c r="C86" s="9" t="s">
        <v>63</v>
      </c>
      <c r="D86" s="10" t="s">
        <v>64</v>
      </c>
      <c r="E86" s="15" t="s">
        <v>172</v>
      </c>
      <c r="F86" s="37">
        <v>36782811.469999999</v>
      </c>
      <c r="G86" s="37">
        <v>28034811.469999999</v>
      </c>
      <c r="H86" s="37">
        <v>374800</v>
      </c>
      <c r="I86" s="31">
        <f t="shared" si="5"/>
        <v>1.3369092936511194E-2</v>
      </c>
      <c r="J86" s="31"/>
      <c r="K86" s="45">
        <v>5000000</v>
      </c>
      <c r="L86" s="31">
        <v>0.47561013941613289</v>
      </c>
    </row>
    <row r="87" spans="2:12" x14ac:dyDescent="0.25">
      <c r="B87" s="27"/>
      <c r="C87" s="9"/>
      <c r="D87" s="10" t="s">
        <v>65</v>
      </c>
      <c r="E87" s="15" t="s">
        <v>173</v>
      </c>
      <c r="F87" s="37">
        <v>15390980.42</v>
      </c>
      <c r="G87" s="37">
        <v>15336890.42</v>
      </c>
      <c r="H87" s="37">
        <v>11951.880000000001</v>
      </c>
      <c r="I87" s="31">
        <f t="shared" si="5"/>
        <v>7.7928965211971572E-4</v>
      </c>
      <c r="J87" s="31"/>
      <c r="K87" s="45">
        <v>4106.42</v>
      </c>
      <c r="L87" s="31">
        <v>2.7150313335298532E-4</v>
      </c>
    </row>
    <row r="88" spans="2:12" x14ac:dyDescent="0.25">
      <c r="B88" s="27"/>
      <c r="C88" s="9"/>
      <c r="D88" s="10" t="s">
        <v>66</v>
      </c>
      <c r="E88" s="15" t="s">
        <v>174</v>
      </c>
      <c r="F88" s="37">
        <v>58323367.090000004</v>
      </c>
      <c r="G88" s="37">
        <v>59233167.090000004</v>
      </c>
      <c r="H88" s="37">
        <v>30112156.850000001</v>
      </c>
      <c r="I88" s="31">
        <f t="shared" si="5"/>
        <v>0.5083664833292979</v>
      </c>
      <c r="J88" s="31"/>
      <c r="K88" s="45">
        <v>30002083.620000001</v>
      </c>
      <c r="L88" s="31">
        <v>0.55340316213947438</v>
      </c>
    </row>
    <row r="89" spans="2:12" x14ac:dyDescent="0.25">
      <c r="B89" s="27"/>
      <c r="C89" s="9"/>
      <c r="D89" s="10" t="s">
        <v>244</v>
      </c>
      <c r="E89" s="22" t="s">
        <v>177</v>
      </c>
      <c r="F89" s="37">
        <v>18183650.899999999</v>
      </c>
      <c r="G89" s="37">
        <v>18183650.899999999</v>
      </c>
      <c r="H89" s="37">
        <v>9000000</v>
      </c>
      <c r="I89" s="31">
        <f t="shared" si="5"/>
        <v>0.49495010927646005</v>
      </c>
      <c r="J89" s="31"/>
      <c r="K89" s="47">
        <v>1958081.14</v>
      </c>
      <c r="L89" s="31">
        <v>9.4221248400480129E-2</v>
      </c>
    </row>
    <row r="90" spans="2:12" x14ac:dyDescent="0.25">
      <c r="B90" s="27"/>
      <c r="C90" s="9"/>
      <c r="D90" s="10" t="s">
        <v>67</v>
      </c>
      <c r="E90" s="15" t="s">
        <v>175</v>
      </c>
      <c r="F90" s="37">
        <v>21892637.73</v>
      </c>
      <c r="G90" s="37">
        <v>21799093.880000003</v>
      </c>
      <c r="H90" s="37">
        <v>374655.30000000005</v>
      </c>
      <c r="I90" s="31">
        <f t="shared" si="5"/>
        <v>1.7186737304881041E-2</v>
      </c>
      <c r="J90" s="31"/>
      <c r="K90" s="45">
        <v>448813.89</v>
      </c>
      <c r="L90" s="31">
        <v>2.0484515622711953E-2</v>
      </c>
    </row>
    <row r="91" spans="2:12" x14ac:dyDescent="0.25">
      <c r="B91" s="27"/>
      <c r="C91" s="9"/>
      <c r="D91" s="10" t="s">
        <v>68</v>
      </c>
      <c r="E91" s="15" t="s">
        <v>178</v>
      </c>
      <c r="F91" s="37">
        <v>211486.6</v>
      </c>
      <c r="G91" s="37">
        <v>211486.6</v>
      </c>
      <c r="H91" s="37">
        <v>0</v>
      </c>
      <c r="I91" s="31">
        <f t="shared" si="5"/>
        <v>0</v>
      </c>
      <c r="J91" s="31"/>
      <c r="K91" s="45">
        <v>0</v>
      </c>
      <c r="L91" s="31">
        <v>0</v>
      </c>
    </row>
    <row r="92" spans="2:12" x14ac:dyDescent="0.25">
      <c r="B92" s="27"/>
      <c r="C92" s="9"/>
      <c r="D92" s="10" t="s">
        <v>245</v>
      </c>
      <c r="E92" s="15" t="s">
        <v>176</v>
      </c>
      <c r="F92" s="37">
        <v>19868269.170000006</v>
      </c>
      <c r="G92" s="37">
        <v>19832063.520000007</v>
      </c>
      <c r="H92" s="37">
        <v>5398734.9199999999</v>
      </c>
      <c r="I92" s="31">
        <f t="shared" si="5"/>
        <v>0.27222255084830416</v>
      </c>
      <c r="J92" s="31"/>
      <c r="K92" s="45">
        <v>4368126.42</v>
      </c>
      <c r="L92" s="31">
        <v>0.21706718264799019</v>
      </c>
    </row>
    <row r="93" spans="2:12" x14ac:dyDescent="0.25">
      <c r="B93" s="28"/>
      <c r="C93" s="9"/>
      <c r="D93" s="10" t="s">
        <v>69</v>
      </c>
      <c r="E93" s="15" t="s">
        <v>179</v>
      </c>
      <c r="F93" s="37">
        <v>9520740.5999999996</v>
      </c>
      <c r="G93" s="37">
        <v>9302114.8699999992</v>
      </c>
      <c r="H93" s="37">
        <v>238303.55999999997</v>
      </c>
      <c r="I93" s="31">
        <f t="shared" si="5"/>
        <v>2.5618212990311095E-2</v>
      </c>
      <c r="J93" s="31"/>
      <c r="K93" s="45">
        <v>504122.2699999999</v>
      </c>
      <c r="L93" s="31">
        <v>5.0461127314185221E-2</v>
      </c>
    </row>
    <row r="94" spans="2:12" x14ac:dyDescent="0.25">
      <c r="B94" s="25" t="s">
        <v>70</v>
      </c>
      <c r="C94" s="11"/>
      <c r="D94" s="12"/>
      <c r="E94" s="13"/>
      <c r="F94" s="35">
        <f>SUM(F86:F93)</f>
        <v>180173943.97999999</v>
      </c>
      <c r="G94" s="35">
        <f t="shared" ref="G94:H94" si="8">SUM(G86:G93)</f>
        <v>171933278.75</v>
      </c>
      <c r="H94" s="35">
        <f t="shared" si="8"/>
        <v>45510602.510000005</v>
      </c>
      <c r="I94" s="32">
        <f t="shared" si="5"/>
        <v>0.26469920681367803</v>
      </c>
      <c r="J94" s="31"/>
      <c r="K94" s="46">
        <v>42285333.760000005</v>
      </c>
      <c r="L94" s="32">
        <v>0.27659956278506992</v>
      </c>
    </row>
    <row r="95" spans="2:12" x14ac:dyDescent="0.25">
      <c r="B95" s="26" t="s">
        <v>71</v>
      </c>
      <c r="C95" s="9" t="s">
        <v>180</v>
      </c>
      <c r="D95" s="10" t="s">
        <v>72</v>
      </c>
      <c r="E95" s="15" t="s">
        <v>181</v>
      </c>
      <c r="F95" s="37">
        <v>22849606.870000001</v>
      </c>
      <c r="G95" s="37">
        <v>23489298.900000002</v>
      </c>
      <c r="H95" s="37">
        <v>5107571.96</v>
      </c>
      <c r="I95" s="31">
        <f t="shared" si="5"/>
        <v>0.21744250357340378</v>
      </c>
      <c r="J95" s="31"/>
      <c r="K95" s="45">
        <v>5271647.59</v>
      </c>
      <c r="L95" s="31">
        <v>0.22455938469327971</v>
      </c>
    </row>
    <row r="96" spans="2:12" x14ac:dyDescent="0.25">
      <c r="B96" s="27"/>
      <c r="C96" s="9"/>
      <c r="D96" s="10" t="s">
        <v>73</v>
      </c>
      <c r="E96" s="15" t="s">
        <v>182</v>
      </c>
      <c r="F96" s="37">
        <v>2773165.27</v>
      </c>
      <c r="G96" s="37">
        <v>2771875.82</v>
      </c>
      <c r="H96" s="37">
        <v>382029.29000000004</v>
      </c>
      <c r="I96" s="31">
        <f t="shared" si="5"/>
        <v>0.13782337839362518</v>
      </c>
      <c r="J96" s="31"/>
      <c r="K96" s="45">
        <v>73964.240000000005</v>
      </c>
      <c r="L96" s="31">
        <v>0.27870962879784161</v>
      </c>
    </row>
    <row r="97" spans="2:12" x14ac:dyDescent="0.25">
      <c r="B97" s="28"/>
      <c r="C97" s="9"/>
      <c r="D97" s="10" t="s">
        <v>74</v>
      </c>
      <c r="E97" s="15" t="s">
        <v>183</v>
      </c>
      <c r="F97" s="37">
        <v>1149500</v>
      </c>
      <c r="G97" s="37">
        <v>1149500</v>
      </c>
      <c r="H97" s="37">
        <v>0</v>
      </c>
      <c r="I97" s="31">
        <f t="shared" si="5"/>
        <v>0</v>
      </c>
      <c r="J97" s="31"/>
      <c r="K97" s="47">
        <v>0</v>
      </c>
      <c r="L97" s="31">
        <v>0</v>
      </c>
    </row>
    <row r="98" spans="2:12" x14ac:dyDescent="0.25">
      <c r="B98" s="25" t="s">
        <v>75</v>
      </c>
      <c r="C98" s="11"/>
      <c r="D98" s="12"/>
      <c r="E98" s="13"/>
      <c r="F98" s="35">
        <f>SUM(F95:F97)</f>
        <v>26772272.140000001</v>
      </c>
      <c r="G98" s="35">
        <f t="shared" ref="G98:H98" si="9">SUM(G95:G97)</f>
        <v>27410674.720000003</v>
      </c>
      <c r="H98" s="35">
        <f t="shared" si="9"/>
        <v>5489601.25</v>
      </c>
      <c r="I98" s="32">
        <f t="shared" si="5"/>
        <v>0.20027238680099149</v>
      </c>
      <c r="J98" s="31"/>
      <c r="K98" s="46">
        <v>5345611.83</v>
      </c>
      <c r="L98" s="32">
        <v>0.21476602704924558</v>
      </c>
    </row>
    <row r="99" spans="2:12" x14ac:dyDescent="0.25">
      <c r="B99" s="26" t="s">
        <v>76</v>
      </c>
      <c r="C99" s="9" t="s">
        <v>184</v>
      </c>
      <c r="D99" s="10" t="s">
        <v>77</v>
      </c>
      <c r="E99" s="15" t="s">
        <v>185</v>
      </c>
      <c r="F99" s="37">
        <v>4248691.42</v>
      </c>
      <c r="G99" s="37">
        <v>14527544.75</v>
      </c>
      <c r="H99" s="37">
        <v>321688.24</v>
      </c>
      <c r="I99" s="31">
        <f t="shared" si="5"/>
        <v>2.214333154953799E-2</v>
      </c>
      <c r="J99" s="31"/>
      <c r="K99" s="45">
        <v>436475.64999999991</v>
      </c>
      <c r="L99" s="31">
        <v>0.12544184937800329</v>
      </c>
    </row>
    <row r="100" spans="2:12" x14ac:dyDescent="0.25">
      <c r="B100" s="27"/>
      <c r="C100" s="9"/>
      <c r="D100" s="10" t="s">
        <v>78</v>
      </c>
      <c r="E100" s="22" t="s">
        <v>267</v>
      </c>
      <c r="F100" s="37">
        <v>14905000</v>
      </c>
      <c r="G100" s="37">
        <v>16905000</v>
      </c>
      <c r="H100" s="37">
        <v>882607.26</v>
      </c>
      <c r="I100" s="31">
        <f t="shared" si="5"/>
        <v>5.2209834960070985E-2</v>
      </c>
      <c r="J100" s="31"/>
      <c r="K100" s="45">
        <v>541272.5</v>
      </c>
      <c r="L100" s="31">
        <v>5.1495969313304787E-2</v>
      </c>
    </row>
    <row r="101" spans="2:12" x14ac:dyDescent="0.25">
      <c r="B101" s="27"/>
      <c r="C101" s="9"/>
      <c r="D101" s="10" t="s">
        <v>246</v>
      </c>
      <c r="E101" s="22" t="s">
        <v>186</v>
      </c>
      <c r="F101" s="37">
        <v>6156700</v>
      </c>
      <c r="G101" s="37">
        <v>6426711.3600000003</v>
      </c>
      <c r="H101" s="37">
        <v>318905.05</v>
      </c>
      <c r="I101" s="31">
        <f t="shared" si="5"/>
        <v>4.962180999521347E-2</v>
      </c>
      <c r="J101" s="31"/>
      <c r="K101" s="45">
        <v>100397.91</v>
      </c>
      <c r="L101" s="31">
        <v>1.5512809291393386E-2</v>
      </c>
    </row>
    <row r="102" spans="2:12" x14ac:dyDescent="0.25">
      <c r="B102" s="27"/>
      <c r="C102" s="9"/>
      <c r="D102" s="10" t="s">
        <v>79</v>
      </c>
      <c r="E102" s="15" t="s">
        <v>187</v>
      </c>
      <c r="F102" s="37">
        <v>12992455.92</v>
      </c>
      <c r="G102" s="37">
        <v>15934467.499999998</v>
      </c>
      <c r="H102" s="37">
        <v>768989.3</v>
      </c>
      <c r="I102" s="31">
        <f t="shared" si="5"/>
        <v>4.8259491570709856E-2</v>
      </c>
      <c r="J102" s="31"/>
      <c r="K102" s="45">
        <v>346573.36</v>
      </c>
      <c r="L102" s="31">
        <v>1.7323777566887976E-2</v>
      </c>
    </row>
    <row r="103" spans="2:12" x14ac:dyDescent="0.25">
      <c r="B103" s="27"/>
      <c r="C103" s="9"/>
      <c r="D103" s="10" t="s">
        <v>80</v>
      </c>
      <c r="E103" s="34" t="s">
        <v>273</v>
      </c>
      <c r="F103" s="37">
        <v>38415657</v>
      </c>
      <c r="G103" s="37">
        <v>56037403.32</v>
      </c>
      <c r="H103" s="37">
        <v>8215833.3399999999</v>
      </c>
      <c r="I103" s="31">
        <f t="shared" si="5"/>
        <v>0.14661338415493161</v>
      </c>
      <c r="J103" s="31"/>
      <c r="K103" s="45">
        <v>16012197.609999999</v>
      </c>
      <c r="L103" s="31">
        <v>0.36093768918873853</v>
      </c>
    </row>
    <row r="104" spans="2:12" x14ac:dyDescent="0.25">
      <c r="B104" s="27"/>
      <c r="C104" s="9"/>
      <c r="D104" s="10" t="s">
        <v>81</v>
      </c>
      <c r="E104" s="15" t="s">
        <v>188</v>
      </c>
      <c r="F104" s="37">
        <v>1363780</v>
      </c>
      <c r="G104" s="37">
        <v>1363780</v>
      </c>
      <c r="H104" s="43">
        <v>66695.039999999994</v>
      </c>
      <c r="I104" s="31">
        <f t="shared" si="5"/>
        <v>4.8904544721289356E-2</v>
      </c>
      <c r="J104" s="31"/>
      <c r="K104" s="45">
        <v>1084.9099999999999</v>
      </c>
      <c r="L104" s="31">
        <v>6.9234070455499047E-4</v>
      </c>
    </row>
    <row r="105" spans="2:12" x14ac:dyDescent="0.25">
      <c r="B105" s="27"/>
      <c r="C105" s="9"/>
      <c r="D105" s="10" t="s">
        <v>82</v>
      </c>
      <c r="E105" s="15" t="s">
        <v>189</v>
      </c>
      <c r="F105" s="37">
        <v>10706556.67</v>
      </c>
      <c r="G105" s="37">
        <v>12045506.459999999</v>
      </c>
      <c r="H105" s="37">
        <v>5253210</v>
      </c>
      <c r="I105" s="31">
        <f t="shared" si="5"/>
        <v>0.4361136675692755</v>
      </c>
      <c r="J105" s="31"/>
      <c r="K105" s="45">
        <v>7000</v>
      </c>
      <c r="L105" s="31">
        <v>7.2302671177978755E-4</v>
      </c>
    </row>
    <row r="106" spans="2:12" x14ac:dyDescent="0.25">
      <c r="B106" s="27"/>
      <c r="C106" s="9"/>
      <c r="D106" s="10" t="s">
        <v>247</v>
      </c>
      <c r="E106" s="17" t="s">
        <v>221</v>
      </c>
      <c r="F106" s="37">
        <v>998257.79</v>
      </c>
      <c r="G106" s="37">
        <v>1047843.39</v>
      </c>
      <c r="H106" s="37">
        <v>63937.72</v>
      </c>
      <c r="I106" s="31">
        <f t="shared" si="5"/>
        <v>6.101839321618472E-2</v>
      </c>
      <c r="J106" s="31"/>
      <c r="K106" s="45">
        <v>62729.09</v>
      </c>
      <c r="L106" s="31">
        <v>6.7356969834302338E-2</v>
      </c>
    </row>
    <row r="107" spans="2:12" x14ac:dyDescent="0.25">
      <c r="B107" s="27"/>
      <c r="C107" s="9"/>
      <c r="D107" s="10">
        <v>4335</v>
      </c>
      <c r="E107" s="39" t="s">
        <v>274</v>
      </c>
      <c r="F107" s="37">
        <v>4734354.42</v>
      </c>
      <c r="G107" s="37">
        <v>4829354.419999999</v>
      </c>
      <c r="H107" s="37">
        <v>23226.04</v>
      </c>
      <c r="I107" s="31">
        <f t="shared" si="5"/>
        <v>4.8093467532250422E-3</v>
      </c>
      <c r="J107" s="31"/>
      <c r="K107" s="45">
        <v>22646.300000000003</v>
      </c>
      <c r="L107" s="31">
        <v>5.2468196761055047E-3</v>
      </c>
    </row>
    <row r="108" spans="2:12" x14ac:dyDescent="0.25">
      <c r="B108" s="25" t="s">
        <v>83</v>
      </c>
      <c r="C108" s="11"/>
      <c r="D108" s="12"/>
      <c r="E108" s="13"/>
      <c r="F108" s="35">
        <f>SUM(F99:F107)</f>
        <v>94521453.220000014</v>
      </c>
      <c r="G108" s="35">
        <f t="shared" ref="G108:H108" si="10">SUM(G99:G107)</f>
        <v>129117611.2</v>
      </c>
      <c r="H108" s="35">
        <f t="shared" si="10"/>
        <v>15915091.989999998</v>
      </c>
      <c r="I108" s="32">
        <f t="shared" si="5"/>
        <v>0.12326042777656343</v>
      </c>
      <c r="J108" s="31"/>
      <c r="K108" s="46">
        <v>17530377.330000002</v>
      </c>
      <c r="L108" s="32">
        <v>0.1730081947942595</v>
      </c>
    </row>
    <row r="109" spans="2:12" x14ac:dyDescent="0.25">
      <c r="B109" s="26" t="s">
        <v>84</v>
      </c>
      <c r="C109" s="9" t="s">
        <v>190</v>
      </c>
      <c r="D109" s="23" t="s">
        <v>85</v>
      </c>
      <c r="E109" s="22" t="s">
        <v>268</v>
      </c>
      <c r="F109" s="37">
        <v>189454912.63</v>
      </c>
      <c r="G109" s="37">
        <v>189984500.63999999</v>
      </c>
      <c r="H109" s="37">
        <v>29910.52</v>
      </c>
      <c r="I109" s="31">
        <f t="shared" si="5"/>
        <v>1.5743663245812453E-4</v>
      </c>
      <c r="J109" s="31"/>
      <c r="K109" s="45">
        <v>48028.58</v>
      </c>
      <c r="L109" s="31">
        <v>2.8897264449110325E-4</v>
      </c>
    </row>
    <row r="110" spans="2:12" x14ac:dyDescent="0.25">
      <c r="B110" s="27"/>
      <c r="C110" s="9"/>
      <c r="D110" s="23" t="s">
        <v>248</v>
      </c>
      <c r="E110" s="22" t="s">
        <v>269</v>
      </c>
      <c r="F110" s="37">
        <v>13468301.74</v>
      </c>
      <c r="G110" s="37">
        <v>13468301.74</v>
      </c>
      <c r="H110" s="37">
        <v>2213854.4300000002</v>
      </c>
      <c r="I110" s="31">
        <f t="shared" si="5"/>
        <v>0.16437517310924163</v>
      </c>
      <c r="J110" s="31"/>
      <c r="K110" s="45">
        <v>1888793.59</v>
      </c>
      <c r="L110" s="31">
        <v>0.14023992233485558</v>
      </c>
    </row>
    <row r="111" spans="2:12" x14ac:dyDescent="0.25">
      <c r="B111" s="25" t="s">
        <v>86</v>
      </c>
      <c r="C111" s="11"/>
      <c r="D111" s="12"/>
      <c r="E111" s="13"/>
      <c r="F111" s="35">
        <f>SUM(F109:F110)</f>
        <v>202923214.37</v>
      </c>
      <c r="G111" s="35">
        <f t="shared" ref="G111:H111" si="11">SUM(G109:G110)</f>
        <v>203452802.38</v>
      </c>
      <c r="H111" s="35">
        <f t="shared" si="11"/>
        <v>2243764.9500000002</v>
      </c>
      <c r="I111" s="32">
        <f t="shared" si="5"/>
        <v>1.1028429806580874E-2</v>
      </c>
      <c r="J111" s="31"/>
      <c r="K111" s="46">
        <v>1936822.1700000002</v>
      </c>
      <c r="L111" s="32">
        <v>1.07797127739772E-2</v>
      </c>
    </row>
    <row r="112" spans="2:12" x14ac:dyDescent="0.25">
      <c r="B112" s="27">
        <v>46</v>
      </c>
      <c r="C112" s="9" t="s">
        <v>280</v>
      </c>
      <c r="D112" s="23">
        <v>4631</v>
      </c>
      <c r="E112" s="57" t="s">
        <v>281</v>
      </c>
      <c r="F112" s="37">
        <v>1568194.36</v>
      </c>
      <c r="G112" s="37">
        <v>1603294.36</v>
      </c>
      <c r="H112" s="37">
        <v>1193194.3600000001</v>
      </c>
      <c r="I112" s="31">
        <f t="shared" si="5"/>
        <v>0.74421415665679758</v>
      </c>
      <c r="J112" s="31"/>
      <c r="K112" s="59">
        <v>0</v>
      </c>
      <c r="L112" s="31">
        <v>0</v>
      </c>
    </row>
    <row r="113" spans="2:12" x14ac:dyDescent="0.25">
      <c r="B113" s="58" t="s">
        <v>282</v>
      </c>
      <c r="C113" s="50"/>
      <c r="D113" s="51"/>
      <c r="E113" s="52"/>
      <c r="F113" s="53">
        <f>SUM(F112)</f>
        <v>1568194.36</v>
      </c>
      <c r="G113" s="53">
        <f t="shared" ref="G113:H113" si="12">SUM(G112)</f>
        <v>1603294.36</v>
      </c>
      <c r="H113" s="53">
        <f t="shared" si="12"/>
        <v>1193194.3600000001</v>
      </c>
      <c r="I113" s="54">
        <f t="shared" si="5"/>
        <v>0.74421415665679758</v>
      </c>
      <c r="J113" s="31"/>
      <c r="K113" s="55">
        <v>0</v>
      </c>
      <c r="L113" s="54">
        <v>0</v>
      </c>
    </row>
    <row r="114" spans="2:12" x14ac:dyDescent="0.25">
      <c r="B114" s="26" t="s">
        <v>87</v>
      </c>
      <c r="C114" s="9" t="s">
        <v>191</v>
      </c>
      <c r="D114" s="10">
        <v>4911</v>
      </c>
      <c r="E114" s="16" t="s">
        <v>220</v>
      </c>
      <c r="F114" s="37">
        <v>42138468.629999995</v>
      </c>
      <c r="G114" s="37">
        <v>39287906.359999999</v>
      </c>
      <c r="H114" s="37">
        <v>6024200</v>
      </c>
      <c r="I114" s="31">
        <f t="shared" si="5"/>
        <v>0.1533347169177075</v>
      </c>
      <c r="J114" s="31"/>
      <c r="K114" s="45">
        <v>5100000</v>
      </c>
      <c r="L114" s="31">
        <v>0.14928594604461851</v>
      </c>
    </row>
    <row r="115" spans="2:12" x14ac:dyDescent="0.25">
      <c r="B115" s="27"/>
      <c r="C115" s="9"/>
      <c r="D115" s="10" t="s">
        <v>88</v>
      </c>
      <c r="E115" s="15" t="s">
        <v>192</v>
      </c>
      <c r="F115" s="37">
        <v>2326497.88</v>
      </c>
      <c r="G115" s="37">
        <v>3494220.19</v>
      </c>
      <c r="H115" s="37">
        <v>237702.24000000002</v>
      </c>
      <c r="I115" s="31">
        <f t="shared" si="5"/>
        <v>6.8027264189095091E-2</v>
      </c>
      <c r="J115" s="31"/>
      <c r="K115" s="45">
        <v>214484.08000000002</v>
      </c>
      <c r="L115" s="31">
        <v>0.11763755291340465</v>
      </c>
    </row>
    <row r="116" spans="2:12" x14ac:dyDescent="0.25">
      <c r="B116" s="25" t="s">
        <v>89</v>
      </c>
      <c r="C116" s="11"/>
      <c r="D116" s="12"/>
      <c r="E116" s="13"/>
      <c r="F116" s="35">
        <f>SUM(F114:F115)</f>
        <v>44464966.509999998</v>
      </c>
      <c r="G116" s="35">
        <f>SUM(G114:G115)</f>
        <v>42782126.549999997</v>
      </c>
      <c r="H116" s="35">
        <f>SUM(H114:H115)</f>
        <v>6261902.2400000002</v>
      </c>
      <c r="I116" s="32">
        <f t="shared" si="5"/>
        <v>0.14636725064803963</v>
      </c>
      <c r="J116" s="31"/>
      <c r="K116" s="46">
        <v>5314484.08</v>
      </c>
      <c r="L116" s="32">
        <v>0.14768244769738198</v>
      </c>
    </row>
    <row r="117" spans="2:12" x14ac:dyDescent="0.25">
      <c r="B117" s="26" t="s">
        <v>90</v>
      </c>
      <c r="C117" s="9" t="s">
        <v>193</v>
      </c>
      <c r="D117" s="10" t="s">
        <v>91</v>
      </c>
      <c r="E117" s="15" t="s">
        <v>193</v>
      </c>
      <c r="F117" s="37">
        <v>25181710.779999997</v>
      </c>
      <c r="G117" s="37">
        <v>25033444.189999994</v>
      </c>
      <c r="H117" s="37">
        <v>5453494.0200000005</v>
      </c>
      <c r="I117" s="31">
        <f t="shared" si="5"/>
        <v>0.2178483303619278</v>
      </c>
      <c r="J117" s="31"/>
      <c r="K117" s="45">
        <v>5405866.4799999977</v>
      </c>
      <c r="L117" s="31">
        <v>0.21947636603675746</v>
      </c>
    </row>
    <row r="118" spans="2:12" x14ac:dyDescent="0.25">
      <c r="B118" s="28"/>
      <c r="C118" s="9"/>
      <c r="D118" s="10" t="s">
        <v>92</v>
      </c>
      <c r="E118" s="15" t="s">
        <v>194</v>
      </c>
      <c r="F118" s="37">
        <v>8584777.0800000001</v>
      </c>
      <c r="G118" s="37">
        <v>9732340.9100000001</v>
      </c>
      <c r="H118" s="37">
        <v>2103582.06</v>
      </c>
      <c r="I118" s="31">
        <f t="shared" si="5"/>
        <v>0.21614348279133597</v>
      </c>
      <c r="J118" s="31"/>
      <c r="K118" s="45">
        <v>1998956.85</v>
      </c>
      <c r="L118" s="31">
        <v>0.24739126039466708</v>
      </c>
    </row>
    <row r="119" spans="2:12" x14ac:dyDescent="0.25">
      <c r="B119" s="25" t="s">
        <v>93</v>
      </c>
      <c r="C119" s="11"/>
      <c r="D119" s="12"/>
      <c r="E119" s="13"/>
      <c r="F119" s="35">
        <f>SUM(F117:F118)</f>
        <v>33766487.859999999</v>
      </c>
      <c r="G119" s="35">
        <f t="shared" ref="G119:H119" si="13">SUM(G117:G118)</f>
        <v>34765785.099999994</v>
      </c>
      <c r="H119" s="35">
        <f t="shared" si="13"/>
        <v>7557076.0800000001</v>
      </c>
      <c r="I119" s="32">
        <f t="shared" si="5"/>
        <v>0.21737107498832239</v>
      </c>
      <c r="J119" s="31"/>
      <c r="K119" s="46">
        <v>7404823.3299999982</v>
      </c>
      <c r="L119" s="32">
        <v>0.22637181758990238</v>
      </c>
    </row>
    <row r="120" spans="2:12" x14ac:dyDescent="0.25">
      <c r="B120" s="26" t="s">
        <v>94</v>
      </c>
      <c r="C120" s="9" t="s">
        <v>195</v>
      </c>
      <c r="D120" s="10" t="s">
        <v>95</v>
      </c>
      <c r="E120" s="15" t="s">
        <v>196</v>
      </c>
      <c r="F120" s="37">
        <v>97169527.99999997</v>
      </c>
      <c r="G120" s="37">
        <v>122421189.26999997</v>
      </c>
      <c r="H120" s="37">
        <v>11422760.729999989</v>
      </c>
      <c r="I120" s="31">
        <f t="shared" si="5"/>
        <v>9.3307055732052127E-2</v>
      </c>
      <c r="J120" s="31"/>
      <c r="K120" s="45">
        <v>10069673.66</v>
      </c>
      <c r="L120" s="31">
        <v>0.16561428989782789</v>
      </c>
    </row>
    <row r="121" spans="2:12" x14ac:dyDescent="0.25">
      <c r="B121" s="27"/>
      <c r="C121" s="9"/>
      <c r="D121" s="10" t="s">
        <v>96</v>
      </c>
      <c r="E121" s="15" t="s">
        <v>197</v>
      </c>
      <c r="F121" s="37">
        <v>974643.75</v>
      </c>
      <c r="G121" s="37">
        <v>974009.1</v>
      </c>
      <c r="H121" s="37">
        <v>197430.30000000002</v>
      </c>
      <c r="I121" s="31">
        <f t="shared" si="5"/>
        <v>0.20269861955088511</v>
      </c>
      <c r="J121" s="31"/>
      <c r="K121" s="45">
        <v>210658.58</v>
      </c>
      <c r="L121" s="31">
        <v>0.20544918378749041</v>
      </c>
    </row>
    <row r="122" spans="2:12" x14ac:dyDescent="0.25">
      <c r="B122" s="27"/>
      <c r="C122" s="9"/>
      <c r="D122" s="10" t="s">
        <v>97</v>
      </c>
      <c r="E122" s="15" t="s">
        <v>198</v>
      </c>
      <c r="F122" s="37">
        <v>5750909.8999999994</v>
      </c>
      <c r="G122" s="37">
        <v>5757302.9000000013</v>
      </c>
      <c r="H122" s="37">
        <v>898750.38</v>
      </c>
      <c r="I122" s="31">
        <f t="shared" si="5"/>
        <v>0.15610614824521388</v>
      </c>
      <c r="J122" s="31"/>
      <c r="K122" s="45">
        <v>920918.11000000034</v>
      </c>
      <c r="L122" s="31">
        <v>0.17425339861570974</v>
      </c>
    </row>
    <row r="123" spans="2:12" x14ac:dyDescent="0.25">
      <c r="B123" s="27"/>
      <c r="C123" s="9"/>
      <c r="D123" s="10" t="s">
        <v>98</v>
      </c>
      <c r="E123" s="15" t="s">
        <v>219</v>
      </c>
      <c r="F123" s="37">
        <v>8389050.1799999997</v>
      </c>
      <c r="G123" s="37">
        <v>9080148.0399999991</v>
      </c>
      <c r="H123" s="37">
        <v>1719285.7999999998</v>
      </c>
      <c r="I123" s="31">
        <f t="shared" si="5"/>
        <v>0.18934556930417623</v>
      </c>
      <c r="J123" s="31"/>
      <c r="K123" s="45">
        <v>1844153.34</v>
      </c>
      <c r="L123" s="31">
        <v>0.21519449276637834</v>
      </c>
    </row>
    <row r="124" spans="2:12" x14ac:dyDescent="0.25">
      <c r="B124" s="27"/>
      <c r="C124" s="9"/>
      <c r="D124" s="10" t="s">
        <v>99</v>
      </c>
      <c r="E124" s="22" t="s">
        <v>270</v>
      </c>
      <c r="F124" s="37">
        <v>1129253.01</v>
      </c>
      <c r="G124" s="43">
        <v>1129253.01</v>
      </c>
      <c r="H124" s="43">
        <v>0</v>
      </c>
      <c r="I124" s="31">
        <f t="shared" si="5"/>
        <v>0</v>
      </c>
      <c r="J124" s="31"/>
      <c r="K124" s="45">
        <v>0</v>
      </c>
      <c r="L124" s="31">
        <v>0</v>
      </c>
    </row>
    <row r="125" spans="2:12" x14ac:dyDescent="0.25">
      <c r="B125" s="27"/>
      <c r="C125" s="9"/>
      <c r="D125" s="10" t="s">
        <v>249</v>
      </c>
      <c r="E125" s="15" t="s">
        <v>199</v>
      </c>
      <c r="F125" s="37">
        <v>2866151.94</v>
      </c>
      <c r="G125" s="37">
        <v>2866349.4600000004</v>
      </c>
      <c r="H125" s="37">
        <v>450717.02999999997</v>
      </c>
      <c r="I125" s="31">
        <f t="shared" si="5"/>
        <v>0.1572442705572962</v>
      </c>
      <c r="J125" s="31"/>
      <c r="K125" s="45">
        <v>454456.77999999997</v>
      </c>
      <c r="L125" s="31">
        <v>0.1654351171530534</v>
      </c>
    </row>
    <row r="126" spans="2:12" x14ac:dyDescent="0.25">
      <c r="B126" s="27"/>
      <c r="C126" s="9"/>
      <c r="D126" s="10" t="s">
        <v>100</v>
      </c>
      <c r="E126" s="15" t="s">
        <v>200</v>
      </c>
      <c r="F126" s="37">
        <v>15009833.450000001</v>
      </c>
      <c r="G126" s="37">
        <v>15651464.640000002</v>
      </c>
      <c r="H126" s="37">
        <v>2860673.8100000005</v>
      </c>
      <c r="I126" s="31">
        <f t="shared" si="5"/>
        <v>0.18277355351709756</v>
      </c>
      <c r="J126" s="31"/>
      <c r="K126" s="45">
        <v>2596794.38</v>
      </c>
      <c r="L126" s="31">
        <v>0.17270455779168301</v>
      </c>
    </row>
    <row r="127" spans="2:12" x14ac:dyDescent="0.25">
      <c r="B127" s="27"/>
      <c r="C127" s="9"/>
      <c r="D127" s="10">
        <v>9249</v>
      </c>
      <c r="E127" s="39" t="s">
        <v>276</v>
      </c>
      <c r="F127" s="37">
        <v>996803.8</v>
      </c>
      <c r="G127" s="37">
        <v>996803.8</v>
      </c>
      <c r="H127" s="37">
        <v>0</v>
      </c>
      <c r="I127" s="31">
        <f t="shared" si="5"/>
        <v>0</v>
      </c>
      <c r="J127" s="31"/>
      <c r="K127" s="45">
        <v>0</v>
      </c>
      <c r="L127" s="31">
        <v>0</v>
      </c>
    </row>
    <row r="128" spans="2:12" x14ac:dyDescent="0.25">
      <c r="B128" s="27"/>
      <c r="C128" s="9"/>
      <c r="D128" s="10" t="s">
        <v>101</v>
      </c>
      <c r="E128" s="39" t="s">
        <v>201</v>
      </c>
      <c r="F128" s="37">
        <v>21947791.949999996</v>
      </c>
      <c r="G128" s="37">
        <v>21726280.939999998</v>
      </c>
      <c r="H128" s="37">
        <v>3185728.6899999995</v>
      </c>
      <c r="I128" s="31">
        <f t="shared" si="5"/>
        <v>0.14663018943729078</v>
      </c>
      <c r="J128" s="31"/>
      <c r="K128" s="45">
        <v>2746084.41</v>
      </c>
      <c r="L128" s="31">
        <v>0.11104067429161646</v>
      </c>
    </row>
    <row r="129" spans="2:12" x14ac:dyDescent="0.25">
      <c r="B129" s="27"/>
      <c r="C129" s="9"/>
      <c r="D129" s="10" t="s">
        <v>102</v>
      </c>
      <c r="E129" s="15" t="s">
        <v>202</v>
      </c>
      <c r="F129" s="37">
        <v>23186099.619999997</v>
      </c>
      <c r="G129" s="37">
        <v>23102687.110000003</v>
      </c>
      <c r="H129" s="37">
        <v>2796717.6300000004</v>
      </c>
      <c r="I129" s="31">
        <f t="shared" si="5"/>
        <v>0.12105594542677421</v>
      </c>
      <c r="J129" s="31"/>
      <c r="K129" s="45">
        <v>3459515.8399999994</v>
      </c>
      <c r="L129" s="31">
        <v>0.14409708100328641</v>
      </c>
    </row>
    <row r="130" spans="2:12" x14ac:dyDescent="0.25">
      <c r="B130" s="27"/>
      <c r="C130" s="9"/>
      <c r="D130" s="10" t="s">
        <v>103</v>
      </c>
      <c r="E130" s="15" t="s">
        <v>203</v>
      </c>
      <c r="F130" s="37">
        <v>52536446.309999995</v>
      </c>
      <c r="G130" s="37">
        <v>55745609.289999999</v>
      </c>
      <c r="H130" s="37">
        <v>15711615.83</v>
      </c>
      <c r="I130" s="31">
        <f t="shared" si="5"/>
        <v>0.2818449027665117</v>
      </c>
      <c r="J130" s="31"/>
      <c r="K130" s="45">
        <v>11059445.869999999</v>
      </c>
      <c r="L130" s="31">
        <v>0.21840574775236829</v>
      </c>
    </row>
    <row r="131" spans="2:12" x14ac:dyDescent="0.25">
      <c r="B131" s="27"/>
      <c r="C131" s="9"/>
      <c r="D131" s="10" t="s">
        <v>104</v>
      </c>
      <c r="E131" s="15" t="s">
        <v>204</v>
      </c>
      <c r="F131" s="37">
        <v>87176456.290000007</v>
      </c>
      <c r="G131" s="37">
        <v>32978425.43</v>
      </c>
      <c r="H131" s="43">
        <v>0</v>
      </c>
      <c r="I131" s="31">
        <f t="shared" ref="I131:I141" si="14">H131/G131</f>
        <v>0</v>
      </c>
      <c r="J131" s="31"/>
      <c r="K131" s="45">
        <v>0</v>
      </c>
      <c r="L131" s="31">
        <v>0</v>
      </c>
    </row>
    <row r="132" spans="2:12" x14ac:dyDescent="0.25">
      <c r="B132" s="28"/>
      <c r="C132" s="9"/>
      <c r="D132" s="10" t="s">
        <v>105</v>
      </c>
      <c r="E132" s="15" t="s">
        <v>205</v>
      </c>
      <c r="F132" s="37">
        <v>37847960.569999993</v>
      </c>
      <c r="G132" s="37">
        <v>17954318.790000003</v>
      </c>
      <c r="H132" s="37">
        <v>42754.47</v>
      </c>
      <c r="I132" s="31">
        <f t="shared" si="14"/>
        <v>2.3812916825233666E-3</v>
      </c>
      <c r="J132" s="31"/>
      <c r="K132" s="45">
        <v>28920.739999999998</v>
      </c>
      <c r="L132" s="31">
        <v>3.586809195822075E-3</v>
      </c>
    </row>
    <row r="133" spans="2:12" x14ac:dyDescent="0.25">
      <c r="B133" s="25" t="s">
        <v>106</v>
      </c>
      <c r="C133" s="11"/>
      <c r="D133" s="12"/>
      <c r="E133" s="13"/>
      <c r="F133" s="35">
        <f>SUM(F120:F132)</f>
        <v>354980928.76999998</v>
      </c>
      <c r="G133" s="35">
        <f t="shared" ref="G133:H133" si="15">SUM(G120:G132)</f>
        <v>310383841.78000003</v>
      </c>
      <c r="H133" s="35">
        <f t="shared" si="15"/>
        <v>39286434.669999987</v>
      </c>
      <c r="I133" s="32">
        <f t="shared" si="14"/>
        <v>0.12657371094029501</v>
      </c>
      <c r="J133" s="31"/>
      <c r="K133" s="46">
        <v>33390621.709999997</v>
      </c>
      <c r="L133" s="32">
        <v>0.12660580488567333</v>
      </c>
    </row>
    <row r="134" spans="2:12" x14ac:dyDescent="0.25">
      <c r="B134" s="26" t="s">
        <v>107</v>
      </c>
      <c r="C134" s="9" t="s">
        <v>206</v>
      </c>
      <c r="D134" s="10" t="s">
        <v>108</v>
      </c>
      <c r="E134" s="15" t="s">
        <v>207</v>
      </c>
      <c r="F134" s="37">
        <v>4968832.8599999975</v>
      </c>
      <c r="G134" s="37">
        <v>5076342.6499999976</v>
      </c>
      <c r="H134" s="37">
        <v>997655.33</v>
      </c>
      <c r="I134" s="31">
        <f t="shared" si="14"/>
        <v>0.19653033665881486</v>
      </c>
      <c r="J134" s="31"/>
      <c r="K134" s="45">
        <v>1066832.73</v>
      </c>
      <c r="L134" s="31">
        <v>0.18770533368875203</v>
      </c>
    </row>
    <row r="135" spans="2:12" x14ac:dyDescent="0.25">
      <c r="B135" s="27"/>
      <c r="C135" s="9"/>
      <c r="D135" s="10" t="s">
        <v>109</v>
      </c>
      <c r="E135" s="15" t="s">
        <v>208</v>
      </c>
      <c r="F135" s="37">
        <v>73003595.159999996</v>
      </c>
      <c r="G135" s="37">
        <v>73011080.710000008</v>
      </c>
      <c r="H135" s="37">
        <v>8033452.5200000005</v>
      </c>
      <c r="I135" s="31">
        <f t="shared" si="14"/>
        <v>0.11003059319048943</v>
      </c>
      <c r="J135" s="31"/>
      <c r="K135" s="45">
        <v>7090213.5099999988</v>
      </c>
      <c r="L135" s="31">
        <v>0.17743402121723612</v>
      </c>
    </row>
    <row r="136" spans="2:12" x14ac:dyDescent="0.25">
      <c r="B136" s="27"/>
      <c r="C136" s="9"/>
      <c r="D136" s="10" t="s">
        <v>110</v>
      </c>
      <c r="E136" s="15" t="s">
        <v>209</v>
      </c>
      <c r="F136" s="37">
        <v>140337299.22999999</v>
      </c>
      <c r="G136" s="37">
        <v>112026544.34999998</v>
      </c>
      <c r="H136" s="37">
        <v>15083248.250000004</v>
      </c>
      <c r="I136" s="31">
        <f t="shared" si="14"/>
        <v>0.13463994928626938</v>
      </c>
      <c r="J136" s="31"/>
      <c r="K136" s="45">
        <v>15960130.659999996</v>
      </c>
      <c r="L136" s="31">
        <v>0.10964265000103307</v>
      </c>
    </row>
    <row r="137" spans="2:12" x14ac:dyDescent="0.25">
      <c r="B137" s="28"/>
      <c r="C137" s="9"/>
      <c r="D137" s="10" t="s">
        <v>111</v>
      </c>
      <c r="E137" s="15" t="s">
        <v>210</v>
      </c>
      <c r="F137" s="37">
        <v>868194.79999999993</v>
      </c>
      <c r="G137" s="37">
        <v>868622.53</v>
      </c>
      <c r="H137" s="37">
        <v>175964.77000000005</v>
      </c>
      <c r="I137" s="31">
        <f t="shared" si="14"/>
        <v>0.2025790995773504</v>
      </c>
      <c r="J137" s="31"/>
      <c r="K137" s="45">
        <v>184395.45</v>
      </c>
      <c r="L137" s="31">
        <v>0.22093732865776552</v>
      </c>
    </row>
    <row r="138" spans="2:12" x14ac:dyDescent="0.25">
      <c r="B138" s="25" t="s">
        <v>112</v>
      </c>
      <c r="C138" s="11"/>
      <c r="D138" s="12"/>
      <c r="E138" s="13"/>
      <c r="F138" s="35">
        <f>SUM(F134:F137)</f>
        <v>219177922.05000001</v>
      </c>
      <c r="G138" s="35">
        <f t="shared" ref="G138:H138" si="16">SUM(G134:G137)</f>
        <v>190982590.23999998</v>
      </c>
      <c r="H138" s="35">
        <f t="shared" si="16"/>
        <v>24290320.870000001</v>
      </c>
      <c r="I138" s="32">
        <f t="shared" si="14"/>
        <v>0.12718604789826837</v>
      </c>
      <c r="J138" s="31"/>
      <c r="K138" s="46">
        <v>24301572.349999994</v>
      </c>
      <c r="L138" s="32">
        <v>0.12654244228168343</v>
      </c>
    </row>
    <row r="139" spans="2:12" x14ac:dyDescent="0.25">
      <c r="B139" s="24" t="s">
        <v>113</v>
      </c>
      <c r="C139" s="9" t="s">
        <v>211</v>
      </c>
      <c r="D139" s="10" t="s">
        <v>250</v>
      </c>
      <c r="E139" s="22" t="s">
        <v>262</v>
      </c>
      <c r="F139" s="37">
        <v>117888738.04000001</v>
      </c>
      <c r="G139" s="37">
        <v>117888738.04000001</v>
      </c>
      <c r="H139" s="37">
        <v>28972719.559999999</v>
      </c>
      <c r="I139" s="31">
        <f t="shared" si="14"/>
        <v>0.24576325136476962</v>
      </c>
      <c r="J139" s="31"/>
      <c r="K139" s="45">
        <v>18652784.91</v>
      </c>
      <c r="L139" s="31">
        <v>0.18097005534432459</v>
      </c>
    </row>
    <row r="140" spans="2:12" x14ac:dyDescent="0.25">
      <c r="B140" s="25" t="s">
        <v>114</v>
      </c>
      <c r="C140" s="11"/>
      <c r="D140" s="12"/>
      <c r="E140" s="13"/>
      <c r="F140" s="35">
        <f>SUM(F139)</f>
        <v>117888738.04000001</v>
      </c>
      <c r="G140" s="35">
        <f t="shared" ref="G140:H140" si="17">SUM(G139)</f>
        <v>117888738.04000001</v>
      </c>
      <c r="H140" s="35">
        <f t="shared" si="17"/>
        <v>28972719.559999999</v>
      </c>
      <c r="I140" s="32">
        <f t="shared" si="14"/>
        <v>0.24576325136476962</v>
      </c>
      <c r="J140" s="31"/>
      <c r="K140" s="46">
        <v>18652784.91</v>
      </c>
      <c r="L140" s="32">
        <v>0.18097005534432459</v>
      </c>
    </row>
    <row r="141" spans="2:12" ht="15.75" x14ac:dyDescent="0.25">
      <c r="B141" s="29" t="s">
        <v>115</v>
      </c>
      <c r="C141" s="18"/>
      <c r="D141" s="19"/>
      <c r="E141" s="20"/>
      <c r="F141" s="36">
        <f>F8+F16+F32+F41+F46+F48+F70+F74+F85+F94+F98+F108+F111+F116+F119+F133+F138+F140+F113</f>
        <v>3253262361.3999996</v>
      </c>
      <c r="G141" s="36">
        <f>G8+G16+G32+G41+G46+G48+G70+G74+G85+G94+G98+G108+G111+G116+G119+G133+G138+G140+G113</f>
        <v>3264228153.6199999</v>
      </c>
      <c r="H141" s="36">
        <f>H8+H16+H32+H41+H46+H48+H70+H74+H85+H94+H98+H108+H111+H116+H119+H133+H138+H140+H113</f>
        <v>517195123.45999998</v>
      </c>
      <c r="I141" s="38">
        <f t="shared" si="14"/>
        <v>0.15844331312639259</v>
      </c>
      <c r="J141" s="31"/>
      <c r="K141" s="62">
        <v>491007907.79000002</v>
      </c>
      <c r="L141" s="38">
        <v>0.16136135393163861</v>
      </c>
    </row>
  </sheetData>
  <mergeCells count="2">
    <mergeCell ref="B6:C6"/>
    <mergeCell ref="D6:E6"/>
  </mergeCells>
  <conditionalFormatting sqref="K7:K8 K16:K25 K90:K96 K72:K88 K98:K111 K131:K141 K114:K129 K27:K70">
    <cfRule type="cellIs" dxfId="25" priority="45" operator="equal">
      <formula>0.7</formula>
    </cfRule>
    <cfRule type="cellIs" dxfId="24" priority="46" operator="equal">
      <formula>"0.7"</formula>
    </cfRule>
  </conditionalFormatting>
  <conditionalFormatting sqref="K71">
    <cfRule type="cellIs" dxfId="23" priority="43" operator="equal">
      <formula>0.7</formula>
    </cfRule>
    <cfRule type="cellIs" dxfId="22" priority="44" operator="equal">
      <formula>"0.7"</formula>
    </cfRule>
  </conditionalFormatting>
  <conditionalFormatting sqref="L82">
    <cfRule type="cellIs" dxfId="21" priority="41" operator="equal">
      <formula>0.7</formula>
    </cfRule>
    <cfRule type="cellIs" dxfId="20" priority="42" operator="equal">
      <formula>"0.7"</formula>
    </cfRule>
  </conditionalFormatting>
  <conditionalFormatting sqref="H12">
    <cfRule type="cellIs" dxfId="19" priority="39" operator="equal">
      <formula>0.7</formula>
    </cfRule>
    <cfRule type="cellIs" dxfId="18" priority="40" operator="equal">
      <formula>"0.7"</formula>
    </cfRule>
  </conditionalFormatting>
  <conditionalFormatting sqref="H104">
    <cfRule type="cellIs" dxfId="17" priority="35" operator="equal">
      <formula>0.7</formula>
    </cfRule>
    <cfRule type="cellIs" dxfId="16" priority="36" operator="equal">
      <formula>"0.7"</formula>
    </cfRule>
  </conditionalFormatting>
  <conditionalFormatting sqref="I82">
    <cfRule type="cellIs" dxfId="15" priority="33" operator="equal">
      <formula>0.7</formula>
    </cfRule>
    <cfRule type="cellIs" dxfId="14" priority="34" operator="equal">
      <formula>"0.7"</formula>
    </cfRule>
  </conditionalFormatting>
  <conditionalFormatting sqref="I83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I104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26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30">
    <cfRule type="cellIs" dxfId="7" priority="21" operator="equal">
      <formula>0.7</formula>
    </cfRule>
    <cfRule type="cellIs" dxfId="6" priority="22" operator="equal">
      <formula>"0.7"</formula>
    </cfRule>
  </conditionalFormatting>
  <conditionalFormatting sqref="K10 K14">
    <cfRule type="cellIs" dxfId="5" priority="15" operator="equal">
      <formula>0.7</formula>
    </cfRule>
    <cfRule type="cellIs" dxfId="4" priority="16" operator="equal">
      <formula>"0.7"</formula>
    </cfRule>
  </conditionalFormatting>
  <conditionalFormatting sqref="K113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2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47244094488188981" top="0.74803149606299213" bottom="0.74803149606299213" header="0.31496062992125984" footer="0.31496062992125984"/>
  <pageSetup paperSize="9" scale="45" fitToHeight="3" orientation="portrait" r:id="rId1"/>
  <rowBreaks count="1" manualBreakCount="1">
    <brk id="85" min="1" max="11" man="1"/>
  </rowBreaks>
  <customProperties>
    <customPr name="EpmWorksheetKeyString_GUID" r:id="rId2"/>
  </customProperties>
  <ignoredErrors>
    <ignoredError sqref="B7:D53 B76:D111 B75:C75 B54:D74 B112:D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Ejecución por políticas y prog.</vt:lpstr>
      <vt:lpstr>'Ejecución por políticas y prog.'!Àrea_d'impressió</vt:lpstr>
      <vt:lpstr>'Ejecución por políticas y prog.'!Print_Area</vt:lpstr>
      <vt:lpstr>'Ejecución por políticas y prog.'!Print_Titles</vt:lpstr>
      <vt:lpstr>'Ejecución por políticas y prog.'!Títols_per_imprimir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2021-04-28T19:53:43Z</cp:lastPrinted>
  <dcterms:created xsi:type="dcterms:W3CDTF">2013-11-06T08:08:23Z</dcterms:created>
  <dcterms:modified xsi:type="dcterms:W3CDTF">2021-04-28T19:53:55Z</dcterms:modified>
</cp:coreProperties>
</file>