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10" yWindow="60" windowWidth="19290" windowHeight="10890"/>
  </bookViews>
  <sheets>
    <sheet name="Ejecución clasif. económica" sheetId="1" r:id="rId1"/>
  </sheets>
  <definedNames>
    <definedName name="__FPMExcelClient_CellBasedFunctionStatus" localSheetId="0" hidden="1">"2_2_2_2_2"</definedName>
    <definedName name="Print_Area" localSheetId="0">'Ejecución clasif. económica'!$B$2:$K$59</definedName>
  </definedNames>
  <calcPr calcId="145621"/>
</workbook>
</file>

<file path=xl/calcChain.xml><?xml version="1.0" encoding="utf-8"?>
<calcChain xmlns="http://schemas.openxmlformats.org/spreadsheetml/2006/main">
  <c r="H25" i="1" l="1"/>
  <c r="H46" i="1" l="1"/>
  <c r="E48" i="1"/>
  <c r="F48" i="1"/>
  <c r="G48" i="1"/>
  <c r="E54" i="1" l="1"/>
  <c r="G23" i="1"/>
  <c r="F23" i="1"/>
  <c r="E23" i="1"/>
  <c r="E19" i="1"/>
  <c r="F14" i="1" l="1"/>
  <c r="G14" i="1"/>
  <c r="H8" i="1" l="1"/>
  <c r="H9" i="1"/>
  <c r="H10" i="1"/>
  <c r="H11" i="1"/>
  <c r="H12" i="1"/>
  <c r="H13" i="1"/>
  <c r="E14" i="1"/>
  <c r="H14" i="1"/>
  <c r="H15" i="1"/>
  <c r="H16" i="1"/>
  <c r="H17" i="1"/>
  <c r="H18" i="1"/>
  <c r="F19" i="1"/>
  <c r="G19" i="1"/>
  <c r="H20" i="1"/>
  <c r="H21" i="1"/>
  <c r="H22" i="1"/>
  <c r="H23" i="1"/>
  <c r="H24" i="1"/>
  <c r="H26" i="1"/>
  <c r="H27" i="1"/>
  <c r="H28" i="1"/>
  <c r="H29" i="1"/>
  <c r="H30" i="1"/>
  <c r="H31" i="1"/>
  <c r="E32" i="1"/>
  <c r="F32" i="1"/>
  <c r="G32" i="1"/>
  <c r="H33" i="1"/>
  <c r="E34" i="1"/>
  <c r="F34" i="1"/>
  <c r="G34" i="1"/>
  <c r="H36" i="1"/>
  <c r="H37" i="1"/>
  <c r="H38" i="1"/>
  <c r="H39" i="1"/>
  <c r="H40" i="1"/>
  <c r="E41" i="1"/>
  <c r="F41" i="1"/>
  <c r="G41" i="1"/>
  <c r="G49" i="1" s="1"/>
  <c r="H42" i="1"/>
  <c r="H43" i="1"/>
  <c r="H44" i="1"/>
  <c r="H45" i="1"/>
  <c r="H47" i="1"/>
  <c r="H51" i="1"/>
  <c r="H52" i="1"/>
  <c r="F54" i="1"/>
  <c r="G54" i="1"/>
  <c r="H55" i="1"/>
  <c r="H56" i="1"/>
  <c r="E57" i="1"/>
  <c r="F57" i="1"/>
  <c r="G57" i="1"/>
  <c r="H32" i="1" l="1"/>
  <c r="H48" i="1"/>
  <c r="H19" i="1"/>
  <c r="H57" i="1"/>
  <c r="H54" i="1"/>
  <c r="H41" i="1"/>
  <c r="H34" i="1"/>
  <c r="G35" i="1"/>
  <c r="F49" i="1"/>
  <c r="E49" i="1"/>
  <c r="F35" i="1"/>
  <c r="E35" i="1"/>
  <c r="E58" i="1"/>
  <c r="F58" i="1"/>
  <c r="F50" i="1" l="1"/>
  <c r="H49" i="1"/>
  <c r="E50" i="1"/>
  <c r="H35" i="1"/>
  <c r="G50" i="1"/>
  <c r="F59" i="1"/>
  <c r="E59" i="1"/>
  <c r="H50" i="1" l="1"/>
  <c r="G58" i="1"/>
  <c r="H58" i="1" l="1"/>
  <c r="G59" i="1"/>
  <c r="H59" i="1" s="1"/>
</calcChain>
</file>

<file path=xl/sharedStrings.xml><?xml version="1.0" encoding="utf-8"?>
<sst xmlns="http://schemas.openxmlformats.org/spreadsheetml/2006/main" count="103" uniqueCount="98">
  <si>
    <t>10</t>
  </si>
  <si>
    <t>11</t>
  </si>
  <si>
    <t>Personal eventual</t>
  </si>
  <si>
    <t>12</t>
  </si>
  <si>
    <t>13</t>
  </si>
  <si>
    <t>Personal laboral</t>
  </si>
  <si>
    <t>15</t>
  </si>
  <si>
    <t>16</t>
  </si>
  <si>
    <t>1 Total</t>
  </si>
  <si>
    <t>20</t>
  </si>
  <si>
    <t>21</t>
  </si>
  <si>
    <t>22</t>
  </si>
  <si>
    <t>23</t>
  </si>
  <si>
    <t>2 Total</t>
  </si>
  <si>
    <t>31</t>
  </si>
  <si>
    <t>35</t>
  </si>
  <si>
    <t>3 Total</t>
  </si>
  <si>
    <t>41</t>
  </si>
  <si>
    <t>44</t>
  </si>
  <si>
    <t>46</t>
  </si>
  <si>
    <t>47</t>
  </si>
  <si>
    <t>48</t>
  </si>
  <si>
    <t>49</t>
  </si>
  <si>
    <t>4 Total</t>
  </si>
  <si>
    <t>60</t>
  </si>
  <si>
    <t>61</t>
  </si>
  <si>
    <t>62</t>
  </si>
  <si>
    <t>63</t>
  </si>
  <si>
    <t>64</t>
  </si>
  <si>
    <t>6 Total</t>
  </si>
  <si>
    <t>71</t>
  </si>
  <si>
    <t>74</t>
  </si>
  <si>
    <t>76</t>
  </si>
  <si>
    <t>78</t>
  </si>
  <si>
    <t>7 Total</t>
  </si>
  <si>
    <t>85</t>
  </si>
  <si>
    <t>8 Total</t>
  </si>
  <si>
    <t>91</t>
  </si>
  <si>
    <t>94</t>
  </si>
  <si>
    <t>9 Total</t>
  </si>
  <si>
    <t>Total general</t>
  </si>
  <si>
    <t>GASTOS TOTALES (CAPÍTULOS 1 A 9) POR CLASIFICACIÓN ECONÓMICA (CAPÍTULOS Y ARTÍCULOS)</t>
  </si>
  <si>
    <t>Importes en millones de euros</t>
  </si>
  <si>
    <t>Capítulo</t>
  </si>
  <si>
    <t>Artículo</t>
  </si>
  <si>
    <t>Presupuesto inicial
(PI)</t>
  </si>
  <si>
    <t>Presupuesto definitivo
(PD)</t>
  </si>
  <si>
    <t>Presupuesto ejecutado
(PL)</t>
  </si>
  <si>
    <t>% ejecución (PL/PD)</t>
  </si>
  <si>
    <t>1 Gastos de personal</t>
  </si>
  <si>
    <t>Órganos de gobierno y personal directivo</t>
  </si>
  <si>
    <t>Personal funcionario</t>
  </si>
  <si>
    <t>Incentivos al rendimiento</t>
  </si>
  <si>
    <t>Cuotas, prestaciones y gastos sociales</t>
  </si>
  <si>
    <t>2 Gastos en bienes y servicios corrientes</t>
  </si>
  <si>
    <t>Arrendamientos y cánones</t>
  </si>
  <si>
    <t xml:space="preserve">Material, suministros y otros </t>
  </si>
  <si>
    <t>Indemnizaciones por motivos del servicio</t>
  </si>
  <si>
    <t>3 Gastos financieros (intereses)</t>
  </si>
  <si>
    <t>De préstamos y otras operaciones financieras</t>
  </si>
  <si>
    <t>Intereses de demora y otros gastos financieros</t>
  </si>
  <si>
    <t>4 Transferencias corrientes</t>
  </si>
  <si>
    <t>A organismos autónomos locales del Ayuntamiento</t>
  </si>
  <si>
    <t>A EPEs y sociedades mercantiles del Ayuntamiento</t>
  </si>
  <si>
    <t>A entidades locales</t>
  </si>
  <si>
    <t>A empresas privadas</t>
  </si>
  <si>
    <t>A familias e instituciones sin ánimo de lucro</t>
  </si>
  <si>
    <t>Al exterior</t>
  </si>
  <si>
    <t>6 Inversiones reales</t>
  </si>
  <si>
    <t>Inversión nueva en infraestructuras y bienes de uso general</t>
  </si>
  <si>
    <t>Inversión de reposición en infraestructuras y bienes de uso general</t>
  </si>
  <si>
    <t>Inversión nueva por funcionamiento operativo de servicios</t>
  </si>
  <si>
    <t>Inversión de reposición por funcionamiento operativo de servicios</t>
  </si>
  <si>
    <t>Gasto en inversiones de carácter inmaterial</t>
  </si>
  <si>
    <t>7 Transferencias de capital</t>
  </si>
  <si>
    <t>A entes públicos y sociedades mercantiles locales</t>
  </si>
  <si>
    <t>Total gastos de capital (capítulos 6 y 7)</t>
  </si>
  <si>
    <t>Adquisición de acciones y participaciones del sector público</t>
  </si>
  <si>
    <t>9 Pasivos financieros</t>
  </si>
  <si>
    <t>Amortización de préstamos y operaciones en euros</t>
  </si>
  <si>
    <t>Depósitos y fianzas</t>
  </si>
  <si>
    <t>Reparaciones, mantenimiento y conservación</t>
  </si>
  <si>
    <t>5 Total</t>
  </si>
  <si>
    <t>A comunidades autónomas</t>
  </si>
  <si>
    <t>Total gastos corrientes (capítulos 1 a 5)</t>
  </si>
  <si>
    <t>Fondo de contingencia LO 2/2012</t>
  </si>
  <si>
    <t>Presupuesto ejecutado año anterior
(PL)</t>
  </si>
  <si>
    <t>% ejecución año anterior</t>
  </si>
  <si>
    <t>Aportación patrimonial</t>
  </si>
  <si>
    <t>-</t>
  </si>
  <si>
    <t>Adquisición de acciones y participaciones fuera del sector público</t>
  </si>
  <si>
    <t>Total gastos no financieros (capítulos 1 a 7)</t>
  </si>
  <si>
    <t>Total gastos financieros (capítulos 8 y 9)</t>
  </si>
  <si>
    <t>De deuda pública</t>
  </si>
  <si>
    <t>PRESUPUESTO  2021</t>
  </si>
  <si>
    <t>8 Activos financieros</t>
  </si>
  <si>
    <t>IMPORTES ACUMULADOS HASTA JULIO</t>
  </si>
  <si>
    <t>A la administración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</si>
</sst>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/>
      <diagonal/>
    </border>
    <border>
      <left style="thin">
        <color theme="3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3"/>
      </left>
      <right style="thin">
        <color theme="3"/>
      </right>
      <top style="thin">
        <color theme="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3">
    <xf numFmtId="0" fontId="0" fillId="0" borderId="0" xfId="0"/>
    <xf numFmtId="0" fontId="12" fillId="0" borderId="0" xfId="0" applyFont="1"/>
    <xf numFmtId="0" fontId="0" fillId="0" borderId="0" xfId="0" applyAlignment="1">
      <alignment horizontal="center"/>
    </xf>
    <xf numFmtId="0" fontId="13" fillId="0" borderId="0" xfId="0" applyFont="1"/>
    <xf numFmtId="0" fontId="14" fillId="0" borderId="0" xfId="0" applyFont="1"/>
    <xf numFmtId="0" fontId="15" fillId="2" borderId="1" xfId="0" applyFont="1" applyFill="1" applyBorder="1" applyAlignment="1">
      <alignment horizontal="center" vertical="center"/>
    </xf>
    <xf numFmtId="0" fontId="16" fillId="0" borderId="0" xfId="0" applyFont="1"/>
    <xf numFmtId="0" fontId="17" fillId="0" borderId="1" xfId="0" applyFont="1" applyBorder="1"/>
    <xf numFmtId="0" fontId="14" fillId="0" borderId="4" xfId="0" applyFont="1" applyBorder="1" applyAlignment="1">
      <alignment horizontal="center"/>
    </xf>
    <xf numFmtId="0" fontId="19" fillId="0" borderId="6" xfId="0" applyFont="1" applyBorder="1"/>
    <xf numFmtId="0" fontId="14" fillId="0" borderId="7" xfId="0" applyFont="1" applyBorder="1" applyAlignment="1">
      <alignment horizontal="center"/>
    </xf>
    <xf numFmtId="0" fontId="13" fillId="0" borderId="8" xfId="0" applyFont="1" applyBorder="1"/>
    <xf numFmtId="164" fontId="18" fillId="0" borderId="6" xfId="0" applyNumberFormat="1" applyFont="1" applyBorder="1" applyAlignment="1">
      <alignment horizontal="right"/>
    </xf>
    <xf numFmtId="0" fontId="19" fillId="0" borderId="9" xfId="0" applyFont="1" applyBorder="1"/>
    <xf numFmtId="0" fontId="20" fillId="3" borderId="10" xfId="0" applyFont="1" applyFill="1" applyBorder="1"/>
    <xf numFmtId="0" fontId="20" fillId="3" borderId="11" xfId="0" applyFont="1" applyFill="1" applyBorder="1" applyAlignment="1">
      <alignment horizontal="center"/>
    </xf>
    <xf numFmtId="0" fontId="17" fillId="3" borderId="12" xfId="0" applyFont="1" applyFill="1" applyBorder="1"/>
    <xf numFmtId="0" fontId="21" fillId="0" borderId="0" xfId="0" applyFont="1"/>
    <xf numFmtId="0" fontId="17" fillId="0" borderId="6" xfId="0" applyFont="1" applyBorder="1"/>
    <xf numFmtId="0" fontId="22" fillId="4" borderId="13" xfId="0" applyFont="1" applyFill="1" applyBorder="1"/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/>
    <xf numFmtId="0" fontId="23" fillId="0" borderId="0" xfId="0" applyFont="1"/>
    <xf numFmtId="0" fontId="24" fillId="5" borderId="13" xfId="0" applyFont="1" applyFill="1" applyBorder="1"/>
    <xf numFmtId="0" fontId="24" fillId="5" borderId="14" xfId="0" applyFont="1" applyFill="1" applyBorder="1" applyAlignment="1">
      <alignment horizontal="center"/>
    </xf>
    <xf numFmtId="0" fontId="24" fillId="5" borderId="15" xfId="0" applyFont="1" applyFill="1" applyBorder="1"/>
    <xf numFmtId="0" fontId="25" fillId="0" borderId="0" xfId="0" applyFont="1"/>
    <xf numFmtId="0" fontId="10" fillId="0" borderId="0" xfId="0" applyFont="1"/>
    <xf numFmtId="0" fontId="10" fillId="0" borderId="5" xfId="0" applyFont="1" applyBorder="1"/>
    <xf numFmtId="0" fontId="10" fillId="0" borderId="8" xfId="0" applyFont="1" applyBorder="1"/>
    <xf numFmtId="0" fontId="9" fillId="0" borderId="8" xfId="0" applyFont="1" applyBorder="1"/>
    <xf numFmtId="0" fontId="8" fillId="0" borderId="8" xfId="0" applyFont="1" applyBorder="1"/>
    <xf numFmtId="164" fontId="0" fillId="0" borderId="0" xfId="0" applyNumberFormat="1"/>
    <xf numFmtId="164" fontId="17" fillId="3" borderId="10" xfId="0" applyNumberFormat="1" applyFont="1" applyFill="1" applyBorder="1" applyAlignment="1">
      <alignment horizontal="right"/>
    </xf>
    <xf numFmtId="164" fontId="22" fillId="4" borderId="13" xfId="0" applyNumberFormat="1" applyFont="1" applyFill="1" applyBorder="1" applyAlignment="1">
      <alignment horizontal="right"/>
    </xf>
    <xf numFmtId="164" fontId="24" fillId="5" borderId="13" xfId="0" applyNumberFormat="1" applyFont="1" applyFill="1" applyBorder="1" applyAlignment="1">
      <alignment horizontal="right"/>
    </xf>
    <xf numFmtId="0" fontId="19" fillId="0" borderId="16" xfId="0" applyFont="1" applyBorder="1"/>
    <xf numFmtId="164" fontId="15" fillId="2" borderId="17" xfId="1" applyNumberFormat="1" applyFont="1" applyFill="1" applyBorder="1" applyAlignment="1">
      <alignment horizontal="center" vertical="center" wrapText="1"/>
    </xf>
    <xf numFmtId="164" fontId="15" fillId="2" borderId="18" xfId="1" applyNumberFormat="1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0" xfId="0" applyAlignment="1">
      <alignment horizontal="right"/>
    </xf>
    <xf numFmtId="165" fontId="17" fillId="3" borderId="10" xfId="0" applyNumberFormat="1" applyFont="1" applyFill="1" applyBorder="1" applyAlignment="1">
      <alignment horizontal="right"/>
    </xf>
    <xf numFmtId="164" fontId="18" fillId="0" borderId="6" xfId="0" quotePrefix="1" applyNumberFormat="1" applyFont="1" applyBorder="1" applyAlignment="1">
      <alignment horizontal="right"/>
    </xf>
    <xf numFmtId="165" fontId="22" fillId="4" borderId="13" xfId="0" applyNumberFormat="1" applyFont="1" applyFill="1" applyBorder="1" applyAlignment="1">
      <alignment horizontal="right"/>
    </xf>
    <xf numFmtId="165" fontId="24" fillId="5" borderId="13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Border="1"/>
    <xf numFmtId="165" fontId="7" fillId="0" borderId="6" xfId="0" applyNumberFormat="1" applyFont="1" applyBorder="1" applyAlignment="1">
      <alignment horizontal="right"/>
    </xf>
    <xf numFmtId="165" fontId="7" fillId="0" borderId="6" xfId="0" applyNumberFormat="1" applyFont="1" applyBorder="1"/>
    <xf numFmtId="165" fontId="17" fillId="3" borderId="10" xfId="0" applyNumberFormat="1" applyFont="1" applyFill="1" applyBorder="1"/>
    <xf numFmtId="165" fontId="22" fillId="4" borderId="13" xfId="0" applyNumberFormat="1" applyFont="1" applyFill="1" applyBorder="1"/>
    <xf numFmtId="165" fontId="15" fillId="2" borderId="17" xfId="0" applyNumberFormat="1" applyFont="1" applyFill="1" applyBorder="1" applyAlignment="1">
      <alignment horizontal="center" vertical="center" wrapText="1"/>
    </xf>
    <xf numFmtId="165" fontId="15" fillId="2" borderId="3" xfId="0" applyNumberFormat="1" applyFont="1" applyFill="1" applyBorder="1" applyAlignment="1">
      <alignment horizontal="center" vertical="center" wrapText="1"/>
    </xf>
    <xf numFmtId="165" fontId="15" fillId="2" borderId="18" xfId="1" applyNumberFormat="1" applyFont="1" applyFill="1" applyBorder="1" applyAlignment="1">
      <alignment horizontal="center" vertical="center" wrapText="1"/>
    </xf>
    <xf numFmtId="165" fontId="0" fillId="0" borderId="0" xfId="0" applyNumberFormat="1" applyFont="1"/>
    <xf numFmtId="165" fontId="7" fillId="0" borderId="6" xfId="0" quotePrefix="1" applyNumberFormat="1" applyFont="1" applyBorder="1" applyAlignment="1">
      <alignment horizontal="right"/>
    </xf>
    <xf numFmtId="165" fontId="0" fillId="0" borderId="19" xfId="0" applyNumberFormat="1" applyFont="1" applyBorder="1"/>
    <xf numFmtId="0" fontId="7" fillId="0" borderId="8" xfId="0" applyFont="1" applyBorder="1"/>
    <xf numFmtId="0" fontId="22" fillId="4" borderId="6" xfId="0" applyFont="1" applyFill="1" applyBorder="1"/>
    <xf numFmtId="0" fontId="22" fillId="4" borderId="7" xfId="0" applyFont="1" applyFill="1" applyBorder="1" applyAlignment="1">
      <alignment horizontal="center"/>
    </xf>
    <xf numFmtId="0" fontId="22" fillId="4" borderId="8" xfId="0" applyFont="1" applyFill="1" applyBorder="1"/>
    <xf numFmtId="165" fontId="22" fillId="4" borderId="6" xfId="0" applyNumberFormat="1" applyFont="1" applyFill="1" applyBorder="1" applyAlignment="1">
      <alignment horizontal="right"/>
    </xf>
    <xf numFmtId="164" fontId="22" fillId="4" borderId="6" xfId="0" applyNumberFormat="1" applyFont="1" applyFill="1" applyBorder="1" applyAlignment="1">
      <alignment horizontal="right"/>
    </xf>
    <xf numFmtId="165" fontId="22" fillId="4" borderId="6" xfId="0" applyNumberFormat="1" applyFont="1" applyFill="1" applyBorder="1"/>
    <xf numFmtId="0" fontId="22" fillId="4" borderId="20" xfId="0" applyFont="1" applyFill="1" applyBorder="1"/>
    <xf numFmtId="0" fontId="22" fillId="4" borderId="21" xfId="0" applyFont="1" applyFill="1" applyBorder="1" applyAlignment="1">
      <alignment horizontal="center"/>
    </xf>
    <xf numFmtId="0" fontId="22" fillId="4" borderId="22" xfId="0" applyFont="1" applyFill="1" applyBorder="1"/>
    <xf numFmtId="165" fontId="22" fillId="4" borderId="20" xfId="0" applyNumberFormat="1" applyFont="1" applyFill="1" applyBorder="1" applyAlignment="1">
      <alignment horizontal="right"/>
    </xf>
    <xf numFmtId="164" fontId="22" fillId="4" borderId="2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165" fontId="22" fillId="4" borderId="20" xfId="0" applyNumberFormat="1" applyFont="1" applyFill="1" applyBorder="1"/>
    <xf numFmtId="164" fontId="17" fillId="3" borderId="24" xfId="0" applyNumberFormat="1" applyFont="1" applyFill="1" applyBorder="1" applyAlignment="1">
      <alignment horizontal="right"/>
    </xf>
    <xf numFmtId="164" fontId="17" fillId="3" borderId="10" xfId="1" applyNumberFormat="1" applyFont="1" applyFill="1" applyBorder="1" applyAlignment="1">
      <alignment horizontal="right"/>
    </xf>
    <xf numFmtId="0" fontId="6" fillId="0" borderId="8" xfId="0" applyFont="1" applyBorder="1"/>
    <xf numFmtId="165" fontId="6" fillId="0" borderId="6" xfId="0" applyNumberFormat="1" applyFont="1" applyBorder="1" applyAlignment="1">
      <alignment horizontal="right"/>
    </xf>
    <xf numFmtId="0" fontId="5" fillId="0" borderId="8" xfId="0" applyFont="1" applyBorder="1"/>
    <xf numFmtId="0" fontId="4" fillId="0" borderId="8" xfId="0" applyFont="1" applyBorder="1"/>
    <xf numFmtId="165" fontId="3" fillId="0" borderId="6" xfId="0" applyNumberFormat="1" applyFont="1" applyBorder="1" applyAlignment="1">
      <alignment horizontal="right"/>
    </xf>
    <xf numFmtId="0" fontId="2" fillId="0" borderId="8" xfId="0" applyFont="1" applyBorder="1"/>
    <xf numFmtId="0" fontId="1" fillId="0" borderId="0" xfId="0" applyFont="1"/>
    <xf numFmtId="0" fontId="1" fillId="0" borderId="8" xfId="0" applyFont="1" applyBorder="1"/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9"/>
  <sheetViews>
    <sheetView tabSelected="1" topLeftCell="C1" zoomScale="115" zoomScaleNormal="115" zoomScaleSheetLayoutView="80" workbookViewId="0">
      <selection activeCell="F5" sqref="F5"/>
    </sheetView>
  </sheetViews>
  <sheetFormatPr defaultColWidth="9.28515625" defaultRowHeight="12.75" x14ac:dyDescent="0.2"/>
  <cols>
    <col min="2" max="2" width="37" customWidth="1"/>
    <col min="3" max="3" width="3" style="2" bestFit="1" customWidth="1"/>
    <col min="4" max="4" width="61.7109375" bestFit="1" customWidth="1"/>
    <col min="5" max="7" width="13.5703125" style="54" customWidth="1"/>
    <col min="8" max="8" width="12.7109375" style="32" customWidth="1"/>
    <col min="9" max="9" width="3.5703125" customWidth="1"/>
    <col min="10" max="10" width="14" style="54" customWidth="1"/>
    <col min="11" max="11" width="12.7109375" customWidth="1"/>
  </cols>
  <sheetData>
    <row r="2" spans="2:11" ht="18.75" x14ac:dyDescent="0.3">
      <c r="B2" s="1" t="s">
        <v>94</v>
      </c>
    </row>
    <row r="3" spans="2:11" ht="15" x14ac:dyDescent="0.25">
      <c r="B3" s="27" t="s">
        <v>41</v>
      </c>
    </row>
    <row r="4" spans="2:11" ht="15" x14ac:dyDescent="0.25">
      <c r="B4" s="79" t="s">
        <v>96</v>
      </c>
    </row>
    <row r="5" spans="2:11" ht="15" x14ac:dyDescent="0.25">
      <c r="B5" s="3"/>
    </row>
    <row r="6" spans="2:11" x14ac:dyDescent="0.2">
      <c r="B6" s="4" t="s">
        <v>42</v>
      </c>
      <c r="J6" s="56"/>
      <c r="K6" s="39"/>
    </row>
    <row r="7" spans="2:11" s="6" customFormat="1" ht="66.75" customHeight="1" x14ac:dyDescent="0.2">
      <c r="B7" s="5" t="s">
        <v>43</v>
      </c>
      <c r="C7" s="81" t="s">
        <v>44</v>
      </c>
      <c r="D7" s="82"/>
      <c r="E7" s="51" t="s">
        <v>45</v>
      </c>
      <c r="F7" s="52" t="s">
        <v>46</v>
      </c>
      <c r="G7" s="51" t="s">
        <v>47</v>
      </c>
      <c r="H7" s="37" t="s">
        <v>48</v>
      </c>
      <c r="J7" s="53" t="s">
        <v>86</v>
      </c>
      <c r="K7" s="38" t="s">
        <v>87</v>
      </c>
    </row>
    <row r="8" spans="2:11" ht="15" x14ac:dyDescent="0.25">
      <c r="B8" s="7" t="s">
        <v>49</v>
      </c>
      <c r="C8" s="8" t="s">
        <v>0</v>
      </c>
      <c r="D8" s="28" t="s">
        <v>50</v>
      </c>
      <c r="E8" s="45">
        <v>19205305.340000004</v>
      </c>
      <c r="F8" s="45">
        <v>19048232.059999999</v>
      </c>
      <c r="G8" s="45">
        <v>11016853.860000001</v>
      </c>
      <c r="H8" s="12">
        <f>G8/F8</f>
        <v>0.57836621400337995</v>
      </c>
      <c r="I8" s="40"/>
      <c r="J8" s="46">
        <v>10864000.150000006</v>
      </c>
      <c r="K8" s="12">
        <v>0.5762213507146684</v>
      </c>
    </row>
    <row r="9" spans="2:11" ht="15" x14ac:dyDescent="0.25">
      <c r="B9" s="9"/>
      <c r="C9" s="10" t="s">
        <v>1</v>
      </c>
      <c r="D9" s="11" t="s">
        <v>2</v>
      </c>
      <c r="E9" s="47">
        <v>6971130.370000001</v>
      </c>
      <c r="F9" s="47">
        <v>6914638.1700000009</v>
      </c>
      <c r="G9" s="47">
        <v>4002973.9599999995</v>
      </c>
      <c r="H9" s="12">
        <f t="shared" ref="H9:H59" si="0">G9/F9</f>
        <v>0.57891300478561392</v>
      </c>
      <c r="I9" s="40"/>
      <c r="J9" s="48">
        <v>3809039.3199999994</v>
      </c>
      <c r="K9" s="12">
        <v>0.57007005311881553</v>
      </c>
    </row>
    <row r="10" spans="2:11" ht="15" x14ac:dyDescent="0.25">
      <c r="B10" s="9"/>
      <c r="C10" s="10" t="s">
        <v>3</v>
      </c>
      <c r="D10" s="29" t="s">
        <v>51</v>
      </c>
      <c r="E10" s="47">
        <v>263481352.91000009</v>
      </c>
      <c r="F10" s="47">
        <v>266729722.57999998</v>
      </c>
      <c r="G10" s="47">
        <v>149814234.56000009</v>
      </c>
      <c r="H10" s="12">
        <f t="shared" si="0"/>
        <v>0.56167056716023256</v>
      </c>
      <c r="I10" s="40"/>
      <c r="J10" s="48">
        <v>142560849.79000005</v>
      </c>
      <c r="K10" s="12">
        <v>0.56566197554610786</v>
      </c>
    </row>
    <row r="11" spans="2:11" ht="15" x14ac:dyDescent="0.25">
      <c r="B11" s="9"/>
      <c r="C11" s="10" t="s">
        <v>4</v>
      </c>
      <c r="D11" s="11" t="s">
        <v>5</v>
      </c>
      <c r="E11" s="47">
        <v>8442134.3100000024</v>
      </c>
      <c r="F11" s="47">
        <v>8293497.8100000024</v>
      </c>
      <c r="G11" s="47">
        <v>4742106.2600000026</v>
      </c>
      <c r="H11" s="12">
        <f t="shared" si="0"/>
        <v>0.57178603873050293</v>
      </c>
      <c r="I11" s="40"/>
      <c r="J11" s="48">
        <v>4785029.129999999</v>
      </c>
      <c r="K11" s="12">
        <v>0.57146249130423865</v>
      </c>
    </row>
    <row r="12" spans="2:11" ht="15" x14ac:dyDescent="0.25">
      <c r="B12" s="9"/>
      <c r="C12" s="10" t="s">
        <v>6</v>
      </c>
      <c r="D12" s="29" t="s">
        <v>52</v>
      </c>
      <c r="E12" s="47">
        <v>55342119.86999999</v>
      </c>
      <c r="F12" s="47">
        <v>50231125.440000005</v>
      </c>
      <c r="G12" s="47">
        <v>28402646.850000035</v>
      </c>
      <c r="H12" s="12">
        <f t="shared" si="0"/>
        <v>0.56543918937126714</v>
      </c>
      <c r="I12" s="40"/>
      <c r="J12" s="48">
        <v>25350233.930000026</v>
      </c>
      <c r="K12" s="12">
        <v>0.51349229190150703</v>
      </c>
    </row>
    <row r="13" spans="2:11" ht="15" x14ac:dyDescent="0.25">
      <c r="B13" s="13"/>
      <c r="C13" s="10" t="s">
        <v>7</v>
      </c>
      <c r="D13" s="29" t="s">
        <v>53</v>
      </c>
      <c r="E13" s="47">
        <v>102371952.80000027</v>
      </c>
      <c r="F13" s="47">
        <v>105942209.52000014</v>
      </c>
      <c r="G13" s="47">
        <v>61573862.240000069</v>
      </c>
      <c r="H13" s="12">
        <f t="shared" si="0"/>
        <v>0.58120236040929407</v>
      </c>
      <c r="I13" s="40"/>
      <c r="J13" s="48">
        <v>59248787.600000098</v>
      </c>
      <c r="K13" s="12">
        <v>0.57065717354169332</v>
      </c>
    </row>
    <row r="14" spans="2:11" s="17" customFormat="1" ht="15" x14ac:dyDescent="0.25">
      <c r="B14" s="14" t="s">
        <v>8</v>
      </c>
      <c r="C14" s="15"/>
      <c r="D14" s="16"/>
      <c r="E14" s="41">
        <f>SUM(E8:E13)</f>
        <v>455813995.60000032</v>
      </c>
      <c r="F14" s="41">
        <f t="shared" ref="F14:G14" si="1">SUM(F8:F13)</f>
        <v>457159425.58000016</v>
      </c>
      <c r="G14" s="41">
        <f t="shared" si="1"/>
        <v>259552677.73000017</v>
      </c>
      <c r="H14" s="33">
        <f t="shared" si="0"/>
        <v>0.56775090527927874</v>
      </c>
      <c r="I14" s="40"/>
      <c r="J14" s="49">
        <v>246617939.9200002</v>
      </c>
      <c r="K14" s="33">
        <v>0.56160895973363734</v>
      </c>
    </row>
    <row r="15" spans="2:11" ht="15" x14ac:dyDescent="0.25">
      <c r="B15" s="18" t="s">
        <v>54</v>
      </c>
      <c r="C15" s="10" t="s">
        <v>9</v>
      </c>
      <c r="D15" s="29" t="s">
        <v>55</v>
      </c>
      <c r="E15" s="47">
        <v>21726497.980000008</v>
      </c>
      <c r="F15" s="47">
        <v>23657125.199999999</v>
      </c>
      <c r="G15" s="47">
        <v>14046346.780000007</v>
      </c>
      <c r="H15" s="12">
        <f t="shared" si="0"/>
        <v>0.59374698579183272</v>
      </c>
      <c r="I15" s="40"/>
      <c r="J15" s="48">
        <v>11630260.290000001</v>
      </c>
      <c r="K15" s="12">
        <v>0.49819992316327033</v>
      </c>
    </row>
    <row r="16" spans="2:11" ht="15" x14ac:dyDescent="0.25">
      <c r="B16" s="9"/>
      <c r="C16" s="10" t="s">
        <v>10</v>
      </c>
      <c r="D16" s="30" t="s">
        <v>81</v>
      </c>
      <c r="E16" s="47">
        <v>20569632.199999992</v>
      </c>
      <c r="F16" s="47">
        <v>21941028.519999985</v>
      </c>
      <c r="G16" s="47">
        <v>7840246.9099999992</v>
      </c>
      <c r="H16" s="12">
        <f t="shared" si="0"/>
        <v>0.35733269763782272</v>
      </c>
      <c r="I16" s="40"/>
      <c r="J16" s="48">
        <v>6474596.3400000008</v>
      </c>
      <c r="K16" s="12">
        <v>0.29502855604725492</v>
      </c>
    </row>
    <row r="17" spans="2:11" ht="15" x14ac:dyDescent="0.25">
      <c r="B17" s="9"/>
      <c r="C17" s="10" t="s">
        <v>11</v>
      </c>
      <c r="D17" s="29" t="s">
        <v>56</v>
      </c>
      <c r="E17" s="47">
        <v>575942344.39999974</v>
      </c>
      <c r="F17" s="47">
        <v>582269344.25999987</v>
      </c>
      <c r="G17" s="47">
        <v>202827026.5200001</v>
      </c>
      <c r="H17" s="12">
        <f t="shared" si="0"/>
        <v>0.34833883754909145</v>
      </c>
      <c r="I17" s="40"/>
      <c r="J17" s="48">
        <v>198653018.07000014</v>
      </c>
      <c r="K17" s="12">
        <v>0.33689304957135519</v>
      </c>
    </row>
    <row r="18" spans="2:11" ht="15" x14ac:dyDescent="0.25">
      <c r="B18" s="9"/>
      <c r="C18" s="10" t="s">
        <v>12</v>
      </c>
      <c r="D18" s="29" t="s">
        <v>57</v>
      </c>
      <c r="E18" s="47">
        <v>2289667.0500000007</v>
      </c>
      <c r="F18" s="47">
        <v>2459461.2500000009</v>
      </c>
      <c r="G18" s="47">
        <v>855447.21000000031</v>
      </c>
      <c r="H18" s="12">
        <f t="shared" si="0"/>
        <v>0.34781894205489106</v>
      </c>
      <c r="I18" s="40"/>
      <c r="J18" s="48">
        <v>714553.93999999971</v>
      </c>
      <c r="K18" s="12">
        <v>0.27321191814971646</v>
      </c>
    </row>
    <row r="19" spans="2:11" s="17" customFormat="1" ht="15" x14ac:dyDescent="0.25">
      <c r="B19" s="14" t="s">
        <v>13</v>
      </c>
      <c r="C19" s="15"/>
      <c r="D19" s="16"/>
      <c r="E19" s="41">
        <f>SUM(E15:E18)</f>
        <v>620528141.62999964</v>
      </c>
      <c r="F19" s="41">
        <f>SUM(F15:F18)</f>
        <v>630326959.2299999</v>
      </c>
      <c r="G19" s="41">
        <f>SUM(G15:G18)</f>
        <v>225569067.42000011</v>
      </c>
      <c r="H19" s="33">
        <f t="shared" si="0"/>
        <v>0.35786041532406082</v>
      </c>
      <c r="I19" s="40"/>
      <c r="J19" s="49">
        <v>217472428.64000013</v>
      </c>
      <c r="K19" s="33">
        <v>0.34109706546562552</v>
      </c>
    </row>
    <row r="20" spans="2:11" ht="15" x14ac:dyDescent="0.25">
      <c r="B20" s="18" t="s">
        <v>58</v>
      </c>
      <c r="C20" s="10">
        <v>30</v>
      </c>
      <c r="D20" s="73" t="s">
        <v>93</v>
      </c>
      <c r="E20" s="47">
        <v>681350</v>
      </c>
      <c r="F20" s="47">
        <v>681350</v>
      </c>
      <c r="G20" s="47">
        <v>605</v>
      </c>
      <c r="H20" s="12">
        <f t="shared" si="0"/>
        <v>8.8794305423057162E-4</v>
      </c>
      <c r="I20" s="40"/>
      <c r="J20" s="74">
        <v>605</v>
      </c>
      <c r="K20" s="12">
        <v>8.8794305423057162E-4</v>
      </c>
    </row>
    <row r="21" spans="2:11" ht="15" x14ac:dyDescent="0.25">
      <c r="B21" s="9"/>
      <c r="C21" s="10" t="s">
        <v>14</v>
      </c>
      <c r="D21" s="29" t="s">
        <v>59</v>
      </c>
      <c r="E21" s="47">
        <v>14752229.58</v>
      </c>
      <c r="F21" s="47">
        <v>13752229.58</v>
      </c>
      <c r="G21" s="47">
        <v>4905045.82</v>
      </c>
      <c r="H21" s="12">
        <f t="shared" si="0"/>
        <v>0.35667277014728255</v>
      </c>
      <c r="I21" s="40"/>
      <c r="J21" s="48">
        <v>5249783.95</v>
      </c>
      <c r="K21" s="12">
        <v>0.35012259029964854</v>
      </c>
    </row>
    <row r="22" spans="2:11" ht="15" x14ac:dyDescent="0.25">
      <c r="B22" s="13"/>
      <c r="C22" s="10" t="s">
        <v>15</v>
      </c>
      <c r="D22" s="29" t="s">
        <v>60</v>
      </c>
      <c r="E22" s="47">
        <v>530000</v>
      </c>
      <c r="F22" s="47">
        <v>1530000</v>
      </c>
      <c r="G22" s="47">
        <v>514398.9</v>
      </c>
      <c r="H22" s="12">
        <f t="shared" si="0"/>
        <v>0.33620843137254902</v>
      </c>
      <c r="I22" s="40"/>
      <c r="J22" s="48">
        <v>2600753.8699999996</v>
      </c>
      <c r="K22" s="12">
        <v>0.85975166858352237</v>
      </c>
    </row>
    <row r="23" spans="2:11" s="17" customFormat="1" ht="15" x14ac:dyDescent="0.25">
      <c r="B23" s="14" t="s">
        <v>16</v>
      </c>
      <c r="C23" s="15"/>
      <c r="D23" s="16"/>
      <c r="E23" s="41">
        <f>SUM(E20:E22)</f>
        <v>15963579.58</v>
      </c>
      <c r="F23" s="41">
        <f>SUM(F20:F22)</f>
        <v>15963579.58</v>
      </c>
      <c r="G23" s="41">
        <f>SUM(G20:G22)</f>
        <v>5420049.7200000007</v>
      </c>
      <c r="H23" s="33">
        <f t="shared" si="0"/>
        <v>0.33952596238443411</v>
      </c>
      <c r="I23" s="40"/>
      <c r="J23" s="49">
        <v>7851142.8200000003</v>
      </c>
      <c r="K23" s="33">
        <v>0.41983628041169496</v>
      </c>
    </row>
    <row r="24" spans="2:11" ht="15" x14ac:dyDescent="0.25">
      <c r="B24" s="18" t="s">
        <v>61</v>
      </c>
      <c r="C24" s="10" t="s">
        <v>17</v>
      </c>
      <c r="D24" s="29" t="s">
        <v>62</v>
      </c>
      <c r="E24" s="47">
        <v>432694952.32999992</v>
      </c>
      <c r="F24" s="47">
        <v>461584095.10000002</v>
      </c>
      <c r="G24" s="47">
        <v>298848227.24000001</v>
      </c>
      <c r="H24" s="12">
        <f t="shared" si="0"/>
        <v>0.64744047815437822</v>
      </c>
      <c r="I24" s="40"/>
      <c r="J24" s="48">
        <v>283420741.71999997</v>
      </c>
      <c r="K24" s="12">
        <v>0.60135745668792628</v>
      </c>
    </row>
    <row r="25" spans="2:11" ht="15" x14ac:dyDescent="0.25">
      <c r="B25" s="18"/>
      <c r="C25" s="10">
        <v>42</v>
      </c>
      <c r="D25" s="80" t="s">
        <v>97</v>
      </c>
      <c r="E25" s="47">
        <v>0</v>
      </c>
      <c r="F25" s="47">
        <v>112167</v>
      </c>
      <c r="G25" s="47">
        <v>0</v>
      </c>
      <c r="H25" s="12">
        <f t="shared" si="0"/>
        <v>0</v>
      </c>
      <c r="I25" s="40"/>
      <c r="J25" s="48">
        <v>0</v>
      </c>
      <c r="K25" s="12">
        <v>0</v>
      </c>
    </row>
    <row r="26" spans="2:11" ht="14.25" customHeight="1" x14ac:dyDescent="0.25">
      <c r="B26" s="9"/>
      <c r="C26" s="10" t="s">
        <v>18</v>
      </c>
      <c r="D26" s="29" t="s">
        <v>63</v>
      </c>
      <c r="E26" s="47">
        <v>336824423.13999999</v>
      </c>
      <c r="F26" s="47">
        <v>362921482.39000005</v>
      </c>
      <c r="G26" s="47">
        <v>179686226.94999996</v>
      </c>
      <c r="H26" s="12">
        <f t="shared" si="0"/>
        <v>0.49511047339134046</v>
      </c>
      <c r="I26" s="40"/>
      <c r="J26" s="48">
        <v>191311686.69</v>
      </c>
      <c r="K26" s="12">
        <v>0.5553833698623194</v>
      </c>
    </row>
    <row r="27" spans="2:11" ht="15" x14ac:dyDescent="0.25">
      <c r="B27" s="9"/>
      <c r="C27" s="10">
        <v>45</v>
      </c>
      <c r="D27" s="31" t="s">
        <v>83</v>
      </c>
      <c r="E27" s="47">
        <v>1612500</v>
      </c>
      <c r="F27" s="47">
        <v>1312500</v>
      </c>
      <c r="G27" s="55">
        <v>243500</v>
      </c>
      <c r="H27" s="42">
        <f t="shared" si="0"/>
        <v>0.18552380952380954</v>
      </c>
      <c r="I27" s="40"/>
      <c r="J27" s="48">
        <v>271000</v>
      </c>
      <c r="K27" s="12">
        <v>0.79472140762463339</v>
      </c>
    </row>
    <row r="28" spans="2:11" ht="15" x14ac:dyDescent="0.25">
      <c r="B28" s="9"/>
      <c r="C28" s="10" t="s">
        <v>19</v>
      </c>
      <c r="D28" s="29" t="s">
        <v>64</v>
      </c>
      <c r="E28" s="47">
        <v>397464382.96999997</v>
      </c>
      <c r="F28" s="47">
        <v>402225881.77999997</v>
      </c>
      <c r="G28" s="47">
        <v>254030734.89000002</v>
      </c>
      <c r="H28" s="12">
        <f t="shared" si="0"/>
        <v>0.63156237924277525</v>
      </c>
      <c r="I28" s="40"/>
      <c r="J28" s="48">
        <v>271809496.81999999</v>
      </c>
      <c r="K28" s="12">
        <v>0.6770569317345948</v>
      </c>
    </row>
    <row r="29" spans="2:11" ht="15" x14ac:dyDescent="0.25">
      <c r="B29" s="9"/>
      <c r="C29" s="10" t="s">
        <v>20</v>
      </c>
      <c r="D29" s="29" t="s">
        <v>65</v>
      </c>
      <c r="E29" s="47">
        <v>499243.27</v>
      </c>
      <c r="F29" s="47">
        <v>1834028.49</v>
      </c>
      <c r="G29" s="47">
        <v>1079999.5</v>
      </c>
      <c r="H29" s="12">
        <f t="shared" si="0"/>
        <v>0.58886735178252325</v>
      </c>
      <c r="I29" s="40"/>
      <c r="J29" s="48">
        <v>231077.57</v>
      </c>
      <c r="K29" s="12">
        <v>7.7567569698666863E-2</v>
      </c>
    </row>
    <row r="30" spans="2:11" ht="15" x14ac:dyDescent="0.25">
      <c r="B30" s="9"/>
      <c r="C30" s="10" t="s">
        <v>21</v>
      </c>
      <c r="D30" s="29" t="s">
        <v>66</v>
      </c>
      <c r="E30" s="47">
        <v>88976345.75</v>
      </c>
      <c r="F30" s="47">
        <v>98280525.969999984</v>
      </c>
      <c r="G30" s="47">
        <v>34753269.799999997</v>
      </c>
      <c r="H30" s="12">
        <f t="shared" si="0"/>
        <v>0.35361298138156477</v>
      </c>
      <c r="I30" s="40"/>
      <c r="J30" s="48">
        <v>24028966.349999994</v>
      </c>
      <c r="K30" s="12">
        <v>0.29288797593441401</v>
      </c>
    </row>
    <row r="31" spans="2:11" ht="15" x14ac:dyDescent="0.25">
      <c r="B31" s="13"/>
      <c r="C31" s="10" t="s">
        <v>22</v>
      </c>
      <c r="D31" s="29" t="s">
        <v>67</v>
      </c>
      <c r="E31" s="47">
        <v>117154.37</v>
      </c>
      <c r="F31" s="47">
        <v>83654.37</v>
      </c>
      <c r="G31" s="47">
        <v>45753.279999999999</v>
      </c>
      <c r="H31" s="12">
        <f t="shared" si="0"/>
        <v>0.54693233599153279</v>
      </c>
      <c r="I31" s="40"/>
      <c r="J31" s="48">
        <v>220887.57</v>
      </c>
      <c r="K31" s="12">
        <v>0.79745960345579003</v>
      </c>
    </row>
    <row r="32" spans="2:11" s="17" customFormat="1" ht="15" x14ac:dyDescent="0.25">
      <c r="B32" s="14" t="s">
        <v>23</v>
      </c>
      <c r="C32" s="15"/>
      <c r="D32" s="16"/>
      <c r="E32" s="41">
        <f>SUM(E24:E31)</f>
        <v>1258189001.8299997</v>
      </c>
      <c r="F32" s="41">
        <f t="shared" ref="F32:G32" si="2">SUM(F24:F31)</f>
        <v>1328354335.0999999</v>
      </c>
      <c r="G32" s="41">
        <f t="shared" si="2"/>
        <v>768687711.65999985</v>
      </c>
      <c r="H32" s="33">
        <f t="shared" si="0"/>
        <v>0.57867670646938663</v>
      </c>
      <c r="I32" s="40"/>
      <c r="J32" s="49">
        <v>771293856.72000015</v>
      </c>
      <c r="K32" s="33">
        <v>0.5919981495108908</v>
      </c>
    </row>
    <row r="33" spans="2:11" ht="15" x14ac:dyDescent="0.25">
      <c r="B33" s="9"/>
      <c r="C33" s="10">
        <v>50</v>
      </c>
      <c r="D33" s="76" t="s">
        <v>85</v>
      </c>
      <c r="E33" s="47">
        <v>87176456.290000007</v>
      </c>
      <c r="F33" s="47">
        <v>32278425.43</v>
      </c>
      <c r="G33" s="55">
        <v>0</v>
      </c>
      <c r="H33" s="12">
        <f t="shared" si="0"/>
        <v>0</v>
      </c>
      <c r="I33" s="40"/>
      <c r="J33" s="48">
        <v>0</v>
      </c>
      <c r="K33" s="42">
        <v>0</v>
      </c>
    </row>
    <row r="34" spans="2:11" s="17" customFormat="1" ht="15" x14ac:dyDescent="0.25">
      <c r="B34" s="14" t="s">
        <v>82</v>
      </c>
      <c r="C34" s="15"/>
      <c r="D34" s="16"/>
      <c r="E34" s="41">
        <f>SUM(E33:E33)</f>
        <v>87176456.290000007</v>
      </c>
      <c r="F34" s="41">
        <f>SUM(F33:F33)</f>
        <v>32278425.43</v>
      </c>
      <c r="G34" s="41">
        <f>SUM(G33:G33)</f>
        <v>0</v>
      </c>
      <c r="H34" s="33">
        <f t="shared" si="0"/>
        <v>0</v>
      </c>
      <c r="I34" s="40"/>
      <c r="J34" s="41">
        <v>0</v>
      </c>
      <c r="K34" s="72">
        <v>0</v>
      </c>
    </row>
    <row r="35" spans="2:11" s="22" customFormat="1" ht="15" x14ac:dyDescent="0.25">
      <c r="B35" s="19" t="s">
        <v>84</v>
      </c>
      <c r="C35" s="20"/>
      <c r="D35" s="21"/>
      <c r="E35" s="43">
        <f>E14+E19+E23+E32+E34</f>
        <v>2437671174.9299994</v>
      </c>
      <c r="F35" s="43">
        <f>F14+F19+F23+F32+F34</f>
        <v>2464082724.9199996</v>
      </c>
      <c r="G35" s="43">
        <f>G14+G19+G23+G32+G34</f>
        <v>1259229506.5300002</v>
      </c>
      <c r="H35" s="34">
        <f t="shared" si="0"/>
        <v>0.51103377893730539</v>
      </c>
      <c r="I35" s="40"/>
      <c r="J35" s="50">
        <v>1243235368.1000004</v>
      </c>
      <c r="K35" s="34">
        <v>0.50166638330176094</v>
      </c>
    </row>
    <row r="36" spans="2:11" ht="15" x14ac:dyDescent="0.25">
      <c r="B36" s="7" t="s">
        <v>68</v>
      </c>
      <c r="C36" s="8" t="s">
        <v>24</v>
      </c>
      <c r="D36" s="28" t="s">
        <v>69</v>
      </c>
      <c r="E36" s="45">
        <v>599467696.31000006</v>
      </c>
      <c r="F36" s="45">
        <v>479700706.87</v>
      </c>
      <c r="G36" s="45">
        <v>75975967.049999982</v>
      </c>
      <c r="H36" s="12">
        <f t="shared" si="0"/>
        <v>0.15838202020950876</v>
      </c>
      <c r="I36" s="40"/>
      <c r="J36" s="48">
        <v>51503301.090000004</v>
      </c>
      <c r="K36" s="12">
        <v>0.13858928473040333</v>
      </c>
    </row>
    <row r="37" spans="2:11" ht="15" x14ac:dyDescent="0.25">
      <c r="B37" s="9"/>
      <c r="C37" s="10" t="s">
        <v>25</v>
      </c>
      <c r="D37" s="29" t="s">
        <v>70</v>
      </c>
      <c r="E37" s="47">
        <v>6694233.3499999996</v>
      </c>
      <c r="F37" s="47">
        <v>12729243.049999999</v>
      </c>
      <c r="G37" s="47">
        <v>1327018.1599999999</v>
      </c>
      <c r="H37" s="12">
        <f t="shared" si="0"/>
        <v>0.10424957358324619</v>
      </c>
      <c r="I37" s="40"/>
      <c r="J37" s="48">
        <v>2059817.8500000003</v>
      </c>
      <c r="K37" s="12">
        <v>0.19110166565228792</v>
      </c>
    </row>
    <row r="38" spans="2:11" ht="15" x14ac:dyDescent="0.25">
      <c r="B38" s="9"/>
      <c r="C38" s="10" t="s">
        <v>26</v>
      </c>
      <c r="D38" s="29" t="s">
        <v>71</v>
      </c>
      <c r="E38" s="47">
        <v>1138956</v>
      </c>
      <c r="F38" s="47">
        <v>60157934.970000006</v>
      </c>
      <c r="G38" s="47">
        <v>28947021.68</v>
      </c>
      <c r="H38" s="12">
        <f t="shared" si="0"/>
        <v>0.4811837656069064</v>
      </c>
      <c r="I38" s="40"/>
      <c r="J38" s="48">
        <v>343831.67</v>
      </c>
      <c r="K38" s="12">
        <v>0.22805897950791609</v>
      </c>
    </row>
    <row r="39" spans="2:11" ht="15" x14ac:dyDescent="0.25">
      <c r="B39" s="9"/>
      <c r="C39" s="10" t="s">
        <v>27</v>
      </c>
      <c r="D39" s="29" t="s">
        <v>72</v>
      </c>
      <c r="E39" s="47">
        <v>16782155.18</v>
      </c>
      <c r="F39" s="47">
        <v>20976962.09</v>
      </c>
      <c r="G39" s="47">
        <v>1642096.6000000003</v>
      </c>
      <c r="H39" s="12">
        <f t="shared" si="0"/>
        <v>7.8280953788957358E-2</v>
      </c>
      <c r="I39" s="40"/>
      <c r="J39" s="48">
        <v>1487771.99</v>
      </c>
      <c r="K39" s="12">
        <v>0.10214553534317164</v>
      </c>
    </row>
    <row r="40" spans="2:11" ht="15" x14ac:dyDescent="0.25">
      <c r="B40" s="13"/>
      <c r="C40" s="10" t="s">
        <v>28</v>
      </c>
      <c r="D40" s="29" t="s">
        <v>73</v>
      </c>
      <c r="E40" s="47">
        <v>500000</v>
      </c>
      <c r="F40" s="47">
        <v>704660.88</v>
      </c>
      <c r="G40" s="47">
        <v>3146</v>
      </c>
      <c r="H40" s="12">
        <f t="shared" si="0"/>
        <v>4.464558895337002E-3</v>
      </c>
      <c r="I40" s="40"/>
      <c r="J40" s="48">
        <v>0</v>
      </c>
      <c r="K40" s="12">
        <v>0</v>
      </c>
    </row>
    <row r="41" spans="2:11" s="17" customFormat="1" ht="15" x14ac:dyDescent="0.25">
      <c r="B41" s="14" t="s">
        <v>29</v>
      </c>
      <c r="C41" s="15"/>
      <c r="D41" s="16"/>
      <c r="E41" s="41">
        <f>SUM(E36:E40)</f>
        <v>624583040.84000003</v>
      </c>
      <c r="F41" s="41">
        <f t="shared" ref="F41:G41" si="3">SUM(F36:F40)</f>
        <v>574269507.86000001</v>
      </c>
      <c r="G41" s="41">
        <f t="shared" si="3"/>
        <v>107895249.48999998</v>
      </c>
      <c r="H41" s="33">
        <f t="shared" si="0"/>
        <v>0.18788260218110611</v>
      </c>
      <c r="I41" s="40"/>
      <c r="J41" s="49">
        <v>55394722.600000009</v>
      </c>
      <c r="K41" s="33">
        <v>0.13847776541824977</v>
      </c>
    </row>
    <row r="42" spans="2:11" ht="15" x14ac:dyDescent="0.25">
      <c r="B42" s="18" t="s">
        <v>74</v>
      </c>
      <c r="C42" s="10" t="s">
        <v>30</v>
      </c>
      <c r="D42" s="29" t="s">
        <v>62</v>
      </c>
      <c r="E42" s="77">
        <v>490000</v>
      </c>
      <c r="F42" s="47">
        <v>585000</v>
      </c>
      <c r="G42" s="47">
        <v>95000</v>
      </c>
      <c r="H42" s="12">
        <f t="shared" si="0"/>
        <v>0.1623931623931624</v>
      </c>
      <c r="I42" s="40"/>
      <c r="J42" s="48">
        <v>6930000</v>
      </c>
      <c r="K42" s="12">
        <v>0.9589625496452352</v>
      </c>
    </row>
    <row r="43" spans="2:11" ht="15" x14ac:dyDescent="0.25">
      <c r="B43" s="9"/>
      <c r="C43" s="10" t="s">
        <v>31</v>
      </c>
      <c r="D43" s="29" t="s">
        <v>75</v>
      </c>
      <c r="E43" s="77">
        <v>6895000</v>
      </c>
      <c r="F43" s="47">
        <v>15608371.93</v>
      </c>
      <c r="G43" s="47">
        <v>6644741.8400000008</v>
      </c>
      <c r="H43" s="12">
        <f t="shared" si="0"/>
        <v>0.42571652378609104</v>
      </c>
      <c r="I43" s="40"/>
      <c r="J43" s="48">
        <v>7520439.1399999997</v>
      </c>
      <c r="K43" s="12">
        <v>0.48975332892876733</v>
      </c>
    </row>
    <row r="44" spans="2:11" ht="15" x14ac:dyDescent="0.25">
      <c r="B44" s="9"/>
      <c r="C44" s="10">
        <v>75</v>
      </c>
      <c r="D44" s="29" t="s">
        <v>83</v>
      </c>
      <c r="E44" s="47">
        <v>1315009.8799999999</v>
      </c>
      <c r="F44" s="47">
        <v>1315009.8799999999</v>
      </c>
      <c r="G44" s="47">
        <v>0</v>
      </c>
      <c r="H44" s="12">
        <f t="shared" si="0"/>
        <v>0</v>
      </c>
      <c r="I44" s="40"/>
      <c r="J44" s="48">
        <v>0</v>
      </c>
      <c r="K44" s="12">
        <v>0</v>
      </c>
    </row>
    <row r="45" spans="2:11" ht="15" x14ac:dyDescent="0.25">
      <c r="B45" s="9"/>
      <c r="C45" s="10" t="s">
        <v>32</v>
      </c>
      <c r="D45" s="75" t="s">
        <v>64</v>
      </c>
      <c r="E45" s="47">
        <v>1356949.28</v>
      </c>
      <c r="F45" s="47">
        <v>28957411.629999999</v>
      </c>
      <c r="G45" s="47">
        <v>23627911.629999999</v>
      </c>
      <c r="H45" s="12">
        <f t="shared" si="0"/>
        <v>0.81595385429826828</v>
      </c>
      <c r="I45" s="40"/>
      <c r="J45" s="48">
        <v>2985797.4</v>
      </c>
      <c r="K45" s="12">
        <v>0.68307432543743596</v>
      </c>
    </row>
    <row r="46" spans="2:11" ht="15" x14ac:dyDescent="0.25">
      <c r="B46" s="9"/>
      <c r="C46" s="10">
        <v>77</v>
      </c>
      <c r="D46" s="78" t="s">
        <v>65</v>
      </c>
      <c r="E46" s="47">
        <v>0</v>
      </c>
      <c r="F46" s="47">
        <v>20000000</v>
      </c>
      <c r="G46" s="47">
        <v>0</v>
      </c>
      <c r="H46" s="12">
        <f t="shared" si="0"/>
        <v>0</v>
      </c>
      <c r="I46" s="40"/>
      <c r="J46" s="48">
        <v>0</v>
      </c>
      <c r="K46" s="12">
        <v>0</v>
      </c>
    </row>
    <row r="47" spans="2:11" ht="15" x14ac:dyDescent="0.25">
      <c r="B47" s="9"/>
      <c r="C47" s="10" t="s">
        <v>33</v>
      </c>
      <c r="D47" s="29" t="s">
        <v>66</v>
      </c>
      <c r="E47" s="47">
        <v>37000000</v>
      </c>
      <c r="F47" s="47">
        <v>17960166.039999999</v>
      </c>
      <c r="G47" s="47">
        <v>0</v>
      </c>
      <c r="H47" s="12">
        <f t="shared" si="0"/>
        <v>0</v>
      </c>
      <c r="I47" s="40"/>
      <c r="J47" s="48">
        <v>0</v>
      </c>
      <c r="K47" s="12">
        <v>0</v>
      </c>
    </row>
    <row r="48" spans="2:11" s="17" customFormat="1" ht="15" x14ac:dyDescent="0.25">
      <c r="B48" s="14" t="s">
        <v>34</v>
      </c>
      <c r="C48" s="15"/>
      <c r="D48" s="16"/>
      <c r="E48" s="41">
        <f>SUM(E42:E47)</f>
        <v>47056959.159999996</v>
      </c>
      <c r="F48" s="41">
        <f>SUM(F42:F47)</f>
        <v>84425959.479999989</v>
      </c>
      <c r="G48" s="41">
        <f>SUM(G42:G47)</f>
        <v>30367653.469999999</v>
      </c>
      <c r="H48" s="71">
        <f t="shared" si="0"/>
        <v>0.35969568669449253</v>
      </c>
      <c r="I48" s="40"/>
      <c r="J48" s="49">
        <v>17436236.539999999</v>
      </c>
      <c r="K48" s="33">
        <v>0.54815970220847854</v>
      </c>
    </row>
    <row r="49" spans="2:11" s="22" customFormat="1" ht="15" x14ac:dyDescent="0.25">
      <c r="B49" s="58" t="s">
        <v>76</v>
      </c>
      <c r="C49" s="59"/>
      <c r="D49" s="60"/>
      <c r="E49" s="61">
        <f>E41+E48</f>
        <v>671640000</v>
      </c>
      <c r="F49" s="61">
        <f>F41+F48</f>
        <v>658695467.34000003</v>
      </c>
      <c r="G49" s="61">
        <f>G41+G48</f>
        <v>138262902.95999998</v>
      </c>
      <c r="H49" s="62">
        <f t="shared" si="0"/>
        <v>0.20990413600133756</v>
      </c>
      <c r="I49" s="40"/>
      <c r="J49" s="63">
        <v>72830959.140000015</v>
      </c>
      <c r="K49" s="62">
        <v>0.16865467971494461</v>
      </c>
    </row>
    <row r="50" spans="2:11" s="22" customFormat="1" ht="15" x14ac:dyDescent="0.25">
      <c r="B50" s="64" t="s">
        <v>91</v>
      </c>
      <c r="C50" s="65"/>
      <c r="D50" s="66"/>
      <c r="E50" s="67">
        <f>E35+E49</f>
        <v>3109311174.9299994</v>
      </c>
      <c r="F50" s="67">
        <f>F35+F49</f>
        <v>3122778192.2599998</v>
      </c>
      <c r="G50" s="67">
        <f>G35+G49</f>
        <v>1397492409.4900002</v>
      </c>
      <c r="H50" s="68">
        <f t="shared" si="0"/>
        <v>0.44751574509959502</v>
      </c>
      <c r="I50" s="69"/>
      <c r="J50" s="70">
        <v>1316066327.2400005</v>
      </c>
      <c r="K50" s="68">
        <v>0.4522492849093574</v>
      </c>
    </row>
    <row r="51" spans="2:11" ht="15" x14ac:dyDescent="0.25">
      <c r="B51" s="7" t="s">
        <v>95</v>
      </c>
      <c r="C51" s="10" t="s">
        <v>35</v>
      </c>
      <c r="D51" s="29" t="s">
        <v>77</v>
      </c>
      <c r="E51" s="47">
        <v>15285053.99</v>
      </c>
      <c r="F51" s="47">
        <v>15285053.99</v>
      </c>
      <c r="G51" s="47">
        <v>15285053.99</v>
      </c>
      <c r="H51" s="12">
        <f t="shared" si="0"/>
        <v>1</v>
      </c>
      <c r="I51" s="40"/>
      <c r="J51" s="48">
        <v>8221971.1100000003</v>
      </c>
      <c r="K51" s="12">
        <v>1</v>
      </c>
    </row>
    <row r="52" spans="2:11" ht="15" x14ac:dyDescent="0.25">
      <c r="B52" s="9"/>
      <c r="C52" s="10">
        <v>86</v>
      </c>
      <c r="D52" s="29" t="s">
        <v>90</v>
      </c>
      <c r="E52" s="47">
        <v>32000000</v>
      </c>
      <c r="F52" s="47">
        <v>32000000</v>
      </c>
      <c r="G52" s="47">
        <v>2293249</v>
      </c>
      <c r="H52" s="12">
        <f t="shared" si="0"/>
        <v>7.1664031249999996E-2</v>
      </c>
      <c r="I52" s="40"/>
      <c r="J52" s="48">
        <v>0</v>
      </c>
      <c r="K52" s="42">
        <v>0</v>
      </c>
    </row>
    <row r="53" spans="2:11" ht="15" x14ac:dyDescent="0.25">
      <c r="B53" s="36"/>
      <c r="C53" s="10">
        <v>87</v>
      </c>
      <c r="D53" s="57" t="s">
        <v>88</v>
      </c>
      <c r="E53" s="55">
        <v>0</v>
      </c>
      <c r="F53" s="55">
        <v>0</v>
      </c>
      <c r="G53" s="55">
        <v>0</v>
      </c>
      <c r="H53" s="42" t="s">
        <v>89</v>
      </c>
      <c r="I53" s="40"/>
      <c r="J53" s="48">
        <v>5172364.3</v>
      </c>
      <c r="K53" s="42">
        <v>0.40154815723182941</v>
      </c>
    </row>
    <row r="54" spans="2:11" s="17" customFormat="1" ht="15" x14ac:dyDescent="0.25">
      <c r="B54" s="14" t="s">
        <v>36</v>
      </c>
      <c r="C54" s="15"/>
      <c r="D54" s="16"/>
      <c r="E54" s="41">
        <f>SUM(E51:E53)</f>
        <v>47285053.990000002</v>
      </c>
      <c r="F54" s="41">
        <f>SUM(F51:F53)</f>
        <v>47285053.990000002</v>
      </c>
      <c r="G54" s="41">
        <f>SUM(G51:G53)</f>
        <v>17578302.990000002</v>
      </c>
      <c r="H54" s="33">
        <f t="shared" si="0"/>
        <v>0.37175178003851955</v>
      </c>
      <c r="I54" s="40"/>
      <c r="J54" s="49">
        <v>13394335.41</v>
      </c>
      <c r="K54" s="33">
        <v>0.27401869802148365</v>
      </c>
    </row>
    <row r="55" spans="2:11" ht="15" x14ac:dyDescent="0.25">
      <c r="B55" s="18" t="s">
        <v>78</v>
      </c>
      <c r="C55" s="10" t="s">
        <v>37</v>
      </c>
      <c r="D55" s="29" t="s">
        <v>79</v>
      </c>
      <c r="E55" s="47">
        <v>93166132.479999989</v>
      </c>
      <c r="F55" s="47">
        <v>93166132.479999989</v>
      </c>
      <c r="G55" s="47">
        <v>31885817.309999995</v>
      </c>
      <c r="H55" s="12">
        <f t="shared" si="0"/>
        <v>0.34224687084488492</v>
      </c>
      <c r="I55" s="40"/>
      <c r="J55" s="48">
        <v>69073317.280000001</v>
      </c>
      <c r="K55" s="12">
        <v>0.84809792421605446</v>
      </c>
    </row>
    <row r="56" spans="2:11" ht="15" x14ac:dyDescent="0.25">
      <c r="B56" s="13"/>
      <c r="C56" s="10" t="s">
        <v>38</v>
      </c>
      <c r="D56" s="29" t="s">
        <v>80</v>
      </c>
      <c r="E56" s="47">
        <v>3500000</v>
      </c>
      <c r="F56" s="47">
        <v>3500000</v>
      </c>
      <c r="G56" s="47">
        <v>937461.97</v>
      </c>
      <c r="H56" s="12">
        <f t="shared" si="0"/>
        <v>0.26784627714285714</v>
      </c>
      <c r="I56" s="40"/>
      <c r="J56" s="48">
        <v>1175179.6400000001</v>
      </c>
      <c r="K56" s="12">
        <v>0.33576561142857148</v>
      </c>
    </row>
    <row r="57" spans="2:11" s="17" customFormat="1" ht="15" x14ac:dyDescent="0.25">
      <c r="B57" s="14" t="s">
        <v>39</v>
      </c>
      <c r="C57" s="15"/>
      <c r="D57" s="16"/>
      <c r="E57" s="41">
        <f>SUM(E55:E56)</f>
        <v>96666132.479999989</v>
      </c>
      <c r="F57" s="41">
        <f>SUM(F55:F56)</f>
        <v>96666132.479999989</v>
      </c>
      <c r="G57" s="41">
        <f>SUM(G55:G56)</f>
        <v>32823279.279999994</v>
      </c>
      <c r="H57" s="33">
        <f t="shared" si="0"/>
        <v>0.33955304135904124</v>
      </c>
      <c r="I57" s="40"/>
      <c r="J57" s="49">
        <v>70248496.920000002</v>
      </c>
      <c r="K57" s="33">
        <v>0.82698822327173893</v>
      </c>
    </row>
    <row r="58" spans="2:11" s="22" customFormat="1" ht="15" x14ac:dyDescent="0.25">
      <c r="B58" s="19" t="s">
        <v>92</v>
      </c>
      <c r="C58" s="20"/>
      <c r="D58" s="21"/>
      <c r="E58" s="43">
        <f>E54+E57</f>
        <v>143951186.47</v>
      </c>
      <c r="F58" s="43">
        <f t="shared" ref="F58:G58" si="4">F54+F57</f>
        <v>143951186.47</v>
      </c>
      <c r="G58" s="43">
        <f t="shared" si="4"/>
        <v>50401582.269999996</v>
      </c>
      <c r="H58" s="34">
        <f t="shared" si="0"/>
        <v>0.35012967594055838</v>
      </c>
      <c r="I58" s="40"/>
      <c r="J58" s="50">
        <v>83642832.329999998</v>
      </c>
      <c r="K58" s="34">
        <v>0.62501145623121357</v>
      </c>
    </row>
    <row r="59" spans="2:11" s="26" customFormat="1" ht="15.75" x14ac:dyDescent="0.25">
      <c r="B59" s="23" t="s">
        <v>40</v>
      </c>
      <c r="C59" s="24"/>
      <c r="D59" s="25"/>
      <c r="E59" s="44">
        <f>E35+E49+E58</f>
        <v>3253262361.3999991</v>
      </c>
      <c r="F59" s="44">
        <f>F35+F49+F58</f>
        <v>3266729378.7299995</v>
      </c>
      <c r="G59" s="44">
        <f>G35+G49+G58</f>
        <v>1447893991.7600002</v>
      </c>
      <c r="H59" s="35">
        <f t="shared" si="0"/>
        <v>0.44322434578982339</v>
      </c>
      <c r="I59" s="40"/>
      <c r="J59" s="44">
        <v>1399709159.5700004</v>
      </c>
      <c r="K59" s="35">
        <v>0.45984490048704713</v>
      </c>
    </row>
  </sheetData>
  <mergeCells count="1">
    <mergeCell ref="C7:D7"/>
  </mergeCells>
  <pageMargins left="0.7" right="0.7" top="0.75" bottom="0.75" header="0.3" footer="0.3"/>
  <pageSetup paperSize="9" scale="45" fitToWidth="0" fitToHeight="0" orientation="portrait" r:id="rId1"/>
  <customProperties>
    <customPr name="EpmWorksheetKeyString_GUID" r:id="rId2"/>
    <customPr name="FPMExcelClientCellBasedFunctionStatus" r:id="rId3"/>
  </customProperties>
  <ignoredErrors>
    <ignoredError sqref="C47:C56 C26:C45 C8:C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Ejecución clasif. económica</vt:lpstr>
      <vt:lpstr>'Ejecución clasif. económica'!Print_Area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2021-09-09T07:03:52Z</cp:lastPrinted>
  <dcterms:created xsi:type="dcterms:W3CDTF">2013-11-06T08:13:49Z</dcterms:created>
  <dcterms:modified xsi:type="dcterms:W3CDTF">2021-09-09T07:04:07Z</dcterms:modified>
</cp:coreProperties>
</file>