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AquestLlibreDeTreball" defaultThemeVersion="124226"/>
  <bookViews>
    <workbookView xWindow="7428" yWindow="252" windowWidth="19068" windowHeight="9348"/>
  </bookViews>
  <sheets>
    <sheet name="Ejecución unidades orgánica " sheetId="2" r:id="rId1"/>
  </sheets>
  <definedNames>
    <definedName name="__FPMExcelClient_CellBasedFunctionStatus" localSheetId="0" hidden="1">"2_2_2_2_2"</definedName>
    <definedName name="_xlnm.Print_Area" localSheetId="0">'Ejecución unidades orgánica '!$B$1:$I$46</definedName>
    <definedName name="Print_Area" localSheetId="0">'Ejecución unidades orgánica '!$B$2:$I$45</definedName>
  </definedNames>
  <calcPr calcId="145621"/>
</workbook>
</file>

<file path=xl/calcChain.xml><?xml version="1.0" encoding="utf-8"?>
<calcChain xmlns="http://schemas.openxmlformats.org/spreadsheetml/2006/main">
  <c r="C31" i="2" l="1"/>
  <c r="D31" i="2"/>
  <c r="E31" i="2"/>
  <c r="C25" i="2" l="1"/>
  <c r="D25" i="2"/>
  <c r="E25" i="2"/>
  <c r="F34" i="2" l="1"/>
  <c r="F35" i="2"/>
  <c r="F36" i="2"/>
  <c r="F37" i="2"/>
  <c r="F38" i="2"/>
  <c r="F39" i="2"/>
  <c r="F40" i="2"/>
  <c r="F41" i="2"/>
  <c r="F42" i="2"/>
  <c r="F43" i="2"/>
  <c r="C44" i="2"/>
  <c r="D44" i="2"/>
  <c r="E44" i="2"/>
  <c r="F44" i="2" l="1"/>
  <c r="C8" i="2"/>
  <c r="D8" i="2"/>
  <c r="E8" i="2"/>
  <c r="F25" i="2" l="1"/>
  <c r="D19" i="2"/>
  <c r="E19" i="2"/>
  <c r="C19" i="2"/>
  <c r="D17" i="2"/>
  <c r="E17" i="2"/>
  <c r="C17" i="2"/>
  <c r="D14" i="2"/>
  <c r="E14" i="2"/>
  <c r="C14" i="2"/>
  <c r="D11" i="2"/>
  <c r="E11" i="2"/>
  <c r="C11" i="2"/>
  <c r="F8" i="2"/>
  <c r="F11" i="2" l="1"/>
  <c r="D33" i="2"/>
  <c r="D45" i="2" s="1"/>
  <c r="C33" i="2"/>
  <c r="C45" i="2" s="1"/>
  <c r="E33" i="2"/>
  <c r="E45" i="2" s="1"/>
  <c r="F14" i="2"/>
  <c r="F31" i="2"/>
  <c r="F19" i="2"/>
  <c r="F17" i="2"/>
  <c r="F20" i="2"/>
  <c r="F45" i="2" l="1"/>
  <c r="F16" i="2"/>
  <c r="F15" i="2"/>
  <c r="F13" i="2"/>
  <c r="F26" i="2"/>
  <c r="F10" i="2"/>
  <c r="F29" i="2" l="1"/>
  <c r="F32" i="2"/>
  <c r="F28" i="2"/>
  <c r="F27" i="2"/>
  <c r="F23" i="2"/>
  <c r="F22" i="2"/>
  <c r="F21" i="2"/>
  <c r="F24" i="2"/>
  <c r="F18" i="2"/>
  <c r="F12" i="2"/>
  <c r="F9" i="2"/>
  <c r="F30" i="2"/>
  <c r="F33" i="2" l="1"/>
</calcChain>
</file>

<file path=xl/sharedStrings.xml><?xml version="1.0" encoding="utf-8"?>
<sst xmlns="http://schemas.openxmlformats.org/spreadsheetml/2006/main" count="49" uniqueCount="49">
  <si>
    <t>TOTAL</t>
  </si>
  <si>
    <t>GASTOS TOTALES (CAPÍTULOS 1 A 9) POR UNIDADES ORGÁNICAS</t>
  </si>
  <si>
    <t>Importes en millones de euros</t>
  </si>
  <si>
    <t>% ejecución (PL/PD)</t>
  </si>
  <si>
    <t>Total Distritos</t>
  </si>
  <si>
    <t>Presupuesto inicial
(PI)</t>
  </si>
  <si>
    <t>Presupuesto definitivo
(PD)</t>
  </si>
  <si>
    <t>Presupuesto ejecutado
(PL)</t>
  </si>
  <si>
    <t>0502 Gerencia Medio Ambiente y Servicios Urbanos</t>
  </si>
  <si>
    <t>0503 Gerencia de Urbanismo</t>
  </si>
  <si>
    <t>0703 Servicios Centrales</t>
  </si>
  <si>
    <t>Total Sectores</t>
  </si>
  <si>
    <t>0601 Distrito de Ciutat Vella</t>
  </si>
  <si>
    <t>0602 Distrito del Eixample</t>
  </si>
  <si>
    <t>0603 Distrito de Sants-Montjuïc</t>
  </si>
  <si>
    <t>0604 Distrito de Les Corts</t>
  </si>
  <si>
    <t>0605 Distrito de Sarrià Sant Gervasi</t>
  </si>
  <si>
    <t>0606 Distrito de Gràcia</t>
  </si>
  <si>
    <t>0607 Distrito de Horta-Guinardó</t>
  </si>
  <si>
    <t>0608 Distrito de Nou Barris</t>
  </si>
  <si>
    <t>0609 Distrito de Sant Andreu</t>
  </si>
  <si>
    <t>0610 Distrito de Sant Martí</t>
  </si>
  <si>
    <t>Presupuesto ejecutado año anterior
(PL)</t>
  </si>
  <si>
    <t>% ejecución año anterior</t>
  </si>
  <si>
    <t>0504 Gerencia de Mobilidad y Infraestructuras</t>
  </si>
  <si>
    <t>0106 Gerencia de coordinación territorial y proximidad</t>
  </si>
  <si>
    <t>0701 Gerencia de Presupuestos y Hacienda</t>
  </si>
  <si>
    <t>0705 Gerencia de Recursos</t>
  </si>
  <si>
    <t>0200  Gerencia de Área de Derechos Sociales, Justícia Global, Feminismos y LGTBI</t>
  </si>
  <si>
    <t>0202 Gerencia de vivienda</t>
  </si>
  <si>
    <t>0400 Gerencia de Área  Seguridad y Prevención</t>
  </si>
  <si>
    <t>0500 Gerencia de Área  de Ecologia Urbana</t>
  </si>
  <si>
    <t>0800 Gerencia de Área de  Cultura, Educación, Ciencia y Comunidad</t>
  </si>
  <si>
    <t>0300 Gerencia de Área de Agenda 2030, Transición digital y deportes</t>
  </si>
  <si>
    <t>0301 Gerencia de Innovación y Transición Digital</t>
  </si>
  <si>
    <t xml:space="preserve">01 Gerencia Municipal y Coordinación Territorial y Proximidad </t>
  </si>
  <si>
    <t xml:space="preserve">02 Área Derechos Sociales, Just. Global, Feminis. y LGTBI </t>
  </si>
  <si>
    <t xml:space="preserve">03 Área Agenda 2030, Transición Digital y Deportes </t>
  </si>
  <si>
    <t xml:space="preserve">04 Área Seguridad y Prevención </t>
  </si>
  <si>
    <t xml:space="preserve">05 Área de Ecologia Urbana </t>
  </si>
  <si>
    <t xml:space="preserve">07 Área Economia, Recursos y Promoción Económica </t>
  </si>
  <si>
    <t>0700 Gerencia de Área de Economia, Recursos y Promoción Económica</t>
  </si>
  <si>
    <t>0505 Gerencia del Arquitecto Jefe</t>
  </si>
  <si>
    <t>0707 Gerencia de Personas y Desarrollo organizativo</t>
  </si>
  <si>
    <t xml:space="preserve">08 Área de Cultura, Educación, Ciencia y Comunidad </t>
  </si>
  <si>
    <t>Unidades orgánicas*
(Àreas sectoriales, Gerencias sectoriales y Distritos)</t>
  </si>
  <si>
    <t xml:space="preserve">0100 Gerencia Municipal </t>
  </si>
  <si>
    <t>PRESUPUESTO 2021</t>
  </si>
  <si>
    <t>IMPORTES ACUMULADOS HASTA 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</si>
</sst>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,,"/>
  </numFmts>
  <fonts count="2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i/>
      <sz val="9.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3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43"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0" xfId="0" applyFont="1"/>
    <xf numFmtId="0" fontId="11" fillId="0" borderId="0" xfId="0" applyFont="1"/>
    <xf numFmtId="0" fontId="5" fillId="0" borderId="0" xfId="0" applyFont="1"/>
    <xf numFmtId="0" fontId="8" fillId="0" borderId="3" xfId="0" applyFont="1" applyBorder="1"/>
    <xf numFmtId="164" fontId="15" fillId="0" borderId="0" xfId="0" applyNumberFormat="1" applyFont="1"/>
    <xf numFmtId="0" fontId="19" fillId="0" borderId="0" xfId="0" applyFont="1" applyAlignment="1">
      <alignment wrapText="1"/>
    </xf>
    <xf numFmtId="0" fontId="0" fillId="0" borderId="0" xfId="0" applyAlignment="1">
      <alignment wrapText="1"/>
    </xf>
    <xf numFmtId="0" fontId="10" fillId="2" borderId="4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4" fontId="16" fillId="3" borderId="4" xfId="1" applyNumberFormat="1" applyFont="1" applyFill="1" applyBorder="1" applyAlignment="1">
      <alignment horizontal="center" vertical="center" wrapText="1"/>
    </xf>
    <xf numFmtId="164" fontId="10" fillId="3" borderId="1" xfId="1" applyNumberFormat="1" applyFont="1" applyFill="1" applyBorder="1" applyAlignment="1">
      <alignment horizontal="center" vertical="center" wrapText="1"/>
    </xf>
    <xf numFmtId="164" fontId="10" fillId="3" borderId="4" xfId="1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164" fontId="10" fillId="0" borderId="2" xfId="1" applyNumberFormat="1" applyFont="1" applyFill="1" applyBorder="1" applyAlignment="1">
      <alignment horizontal="center" vertical="center" wrapText="1"/>
    </xf>
    <xf numFmtId="0" fontId="8" fillId="0" borderId="2" xfId="0" applyFont="1" applyFill="1" applyBorder="1"/>
    <xf numFmtId="165" fontId="8" fillId="0" borderId="2" xfId="0" applyNumberFormat="1" applyFont="1" applyBorder="1" applyAlignment="1">
      <alignment horizontal="right"/>
    </xf>
    <xf numFmtId="164" fontId="17" fillId="0" borderId="2" xfId="1" applyNumberFormat="1" applyFont="1" applyBorder="1" applyAlignment="1">
      <alignment horizontal="right"/>
    </xf>
    <xf numFmtId="0" fontId="0" fillId="0" borderId="2" xfId="0" applyBorder="1" applyAlignment="1">
      <alignment horizontal="right"/>
    </xf>
    <xf numFmtId="165" fontId="17" fillId="0" borderId="2" xfId="0" applyNumberFormat="1" applyFont="1" applyBorder="1"/>
    <xf numFmtId="0" fontId="4" fillId="0" borderId="2" xfId="0" applyFont="1" applyBorder="1" applyAlignment="1">
      <alignment horizontal="left" indent="1"/>
    </xf>
    <xf numFmtId="0" fontId="14" fillId="0" borderId="2" xfId="0" applyFont="1" applyBorder="1" applyAlignment="1">
      <alignment horizontal="left" wrapText="1" indent="1"/>
    </xf>
    <xf numFmtId="164" fontId="17" fillId="0" borderId="2" xfId="0" applyNumberFormat="1" applyFont="1" applyBorder="1" applyAlignment="1">
      <alignment horizontal="right"/>
    </xf>
    <xf numFmtId="165" fontId="8" fillId="0" borderId="2" xfId="0" applyNumberFormat="1" applyFont="1" applyBorder="1"/>
    <xf numFmtId="165" fontId="17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 wrapText="1" indent="1"/>
    </xf>
    <xf numFmtId="0" fontId="14" fillId="0" borderId="2" xfId="0" applyFont="1" applyBorder="1" applyAlignment="1">
      <alignment horizontal="left" indent="1"/>
    </xf>
    <xf numFmtId="0" fontId="3" fillId="0" borderId="2" xfId="0" applyFont="1" applyBorder="1" applyAlignment="1">
      <alignment horizontal="left" wrapText="1" indent="1"/>
    </xf>
    <xf numFmtId="165" fontId="11" fillId="0" borderId="2" xfId="0" applyNumberFormat="1" applyFont="1" applyBorder="1" applyAlignment="1">
      <alignment horizontal="right"/>
    </xf>
    <xf numFmtId="0" fontId="14" fillId="0" borderId="2" xfId="0" quotePrefix="1" applyFont="1" applyBorder="1" applyAlignment="1">
      <alignment horizontal="left" wrapText="1" indent="1"/>
    </xf>
    <xf numFmtId="0" fontId="12" fillId="4" borderId="2" xfId="0" applyFont="1" applyFill="1" applyBorder="1" applyAlignment="1">
      <alignment horizontal="left" indent="1"/>
    </xf>
    <xf numFmtId="165" fontId="18" fillId="4" borderId="2" xfId="0" applyNumberFormat="1" applyFont="1" applyFill="1" applyBorder="1" applyAlignment="1">
      <alignment horizontal="right"/>
    </xf>
    <xf numFmtId="164" fontId="18" fillId="4" borderId="2" xfId="0" applyNumberFormat="1" applyFont="1" applyFill="1" applyBorder="1" applyAlignment="1">
      <alignment horizontal="right"/>
    </xf>
    <xf numFmtId="0" fontId="0" fillId="0" borderId="2" xfId="0" applyFont="1" applyBorder="1" applyAlignment="1">
      <alignment horizontal="right"/>
    </xf>
    <xf numFmtId="165" fontId="18" fillId="4" borderId="2" xfId="0" applyNumberFormat="1" applyFont="1" applyFill="1" applyBorder="1"/>
    <xf numFmtId="0" fontId="13" fillId="5" borderId="2" xfId="0" applyFont="1" applyFill="1" applyBorder="1"/>
    <xf numFmtId="165" fontId="18" fillId="5" borderId="2" xfId="0" applyNumberFormat="1" applyFont="1" applyFill="1" applyBorder="1" applyAlignment="1">
      <alignment horizontal="right"/>
    </xf>
    <xf numFmtId="164" fontId="18" fillId="5" borderId="2" xfId="0" applyNumberFormat="1" applyFont="1" applyFill="1" applyBorder="1" applyAlignment="1">
      <alignment horizontal="right"/>
    </xf>
    <xf numFmtId="0" fontId="2" fillId="0" borderId="2" xfId="0" applyFont="1" applyBorder="1" applyAlignment="1">
      <alignment horizontal="left" indent="1"/>
    </xf>
    <xf numFmtId="0" fontId="1" fillId="0" borderId="0" xfId="0" applyFont="1"/>
  </cellXfs>
  <cellStyles count="2">
    <cellStyle name="Normal" xfId="0" builtinId="0"/>
    <cellStyle name="Percentat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>
    <pageSetUpPr fitToPage="1"/>
  </sheetPr>
  <dimension ref="B2:I45"/>
  <sheetViews>
    <sheetView tabSelected="1" zoomScale="90" zoomScaleNormal="90" zoomScaleSheetLayoutView="80" workbookViewId="0">
      <selection activeCell="B29" sqref="B29"/>
    </sheetView>
  </sheetViews>
  <sheetFormatPr defaultColWidth="9.33203125" defaultRowHeight="13.8" x14ac:dyDescent="0.3"/>
  <cols>
    <col min="1" max="1" width="9.33203125" style="2"/>
    <col min="2" max="2" width="56.44140625" style="2" customWidth="1"/>
    <col min="3" max="5" width="12.6640625" style="2" customWidth="1"/>
    <col min="6" max="6" width="12.6640625" style="7" customWidth="1"/>
    <col min="7" max="7" width="6.33203125" style="2" customWidth="1"/>
    <col min="8" max="8" width="12.6640625" style="2" customWidth="1"/>
    <col min="9" max="9" width="11.5546875" style="2" customWidth="1"/>
    <col min="10" max="16384" width="9.33203125" style="2"/>
  </cols>
  <sheetData>
    <row r="2" spans="2:9" ht="18" x14ac:dyDescent="0.35">
      <c r="B2" s="1" t="s">
        <v>47</v>
      </c>
    </row>
    <row r="3" spans="2:9" ht="14.4" x14ac:dyDescent="0.3">
      <c r="B3" s="5" t="s">
        <v>1</v>
      </c>
    </row>
    <row r="4" spans="2:9" ht="14.4" x14ac:dyDescent="0.3">
      <c r="B4" s="42" t="s">
        <v>48</v>
      </c>
    </row>
    <row r="5" spans="2:9" ht="15" customHeight="1" x14ac:dyDescent="0.3">
      <c r="B5" s="8"/>
      <c r="C5" s="9"/>
      <c r="D5" s="9"/>
      <c r="E5" s="9"/>
      <c r="F5" s="9"/>
      <c r="G5" s="9"/>
      <c r="H5" s="9"/>
      <c r="I5" s="9"/>
    </row>
    <row r="6" spans="2:9" x14ac:dyDescent="0.3">
      <c r="B6" s="2" t="s">
        <v>2</v>
      </c>
      <c r="H6" s="6"/>
      <c r="I6" s="6"/>
    </row>
    <row r="7" spans="2:9" ht="78" customHeight="1" x14ac:dyDescent="0.3">
      <c r="B7" s="10" t="s">
        <v>45</v>
      </c>
      <c r="C7" s="11" t="s">
        <v>5</v>
      </c>
      <c r="D7" s="11" t="s">
        <v>6</v>
      </c>
      <c r="E7" s="11" t="s">
        <v>7</v>
      </c>
      <c r="F7" s="12" t="s">
        <v>3</v>
      </c>
      <c r="H7" s="13" t="s">
        <v>22</v>
      </c>
      <c r="I7" s="14" t="s">
        <v>23</v>
      </c>
    </row>
    <row r="8" spans="2:9" ht="31.2" x14ac:dyDescent="0.3">
      <c r="B8" s="15" t="s">
        <v>35</v>
      </c>
      <c r="C8" s="16">
        <f>C9+C10</f>
        <v>54450179.890000001</v>
      </c>
      <c r="D8" s="16">
        <f t="shared" ref="D8:E8" si="0">D9+D10</f>
        <v>27256717.419999998</v>
      </c>
      <c r="E8" s="16">
        <f t="shared" si="0"/>
        <v>19452019.960000001</v>
      </c>
      <c r="F8" s="17">
        <f t="shared" ref="F8:F19" si="1">E8/D8</f>
        <v>0.71365967002786657</v>
      </c>
      <c r="G8" s="18"/>
      <c r="H8" s="16">
        <v>22243226.609999999</v>
      </c>
      <c r="I8" s="17">
        <v>0.84288521200048361</v>
      </c>
    </row>
    <row r="9" spans="2:9" s="4" customFormat="1" ht="14.4" x14ac:dyDescent="0.3">
      <c r="B9" s="41" t="s">
        <v>46</v>
      </c>
      <c r="C9" s="19">
        <v>52486023.230000004</v>
      </c>
      <c r="D9" s="19">
        <v>22449666.149999999</v>
      </c>
      <c r="E9" s="19">
        <v>15255050.469999999</v>
      </c>
      <c r="F9" s="20">
        <f t="shared" si="1"/>
        <v>0.67952237543630467</v>
      </c>
      <c r="G9" s="21"/>
      <c r="H9" s="22">
        <v>17689676.550000001</v>
      </c>
      <c r="I9" s="20">
        <v>0.85632943062087052</v>
      </c>
    </row>
    <row r="10" spans="2:9" s="4" customFormat="1" ht="15" customHeight="1" x14ac:dyDescent="0.3">
      <c r="B10" s="23" t="s">
        <v>25</v>
      </c>
      <c r="C10" s="19">
        <v>1964156.66</v>
      </c>
      <c r="D10" s="19">
        <v>4807051.2699999996</v>
      </c>
      <c r="E10" s="19">
        <v>4196969.49</v>
      </c>
      <c r="F10" s="20">
        <f t="shared" si="1"/>
        <v>0.87308606758421381</v>
      </c>
      <c r="G10" s="21"/>
      <c r="H10" s="22">
        <v>4553550.0600000005</v>
      </c>
      <c r="I10" s="20">
        <v>0.79443214408756524</v>
      </c>
    </row>
    <row r="11" spans="2:9" ht="15" customHeight="1" x14ac:dyDescent="0.3">
      <c r="B11" s="15" t="s">
        <v>36</v>
      </c>
      <c r="C11" s="16">
        <f>C12+C13</f>
        <v>281109119.50999999</v>
      </c>
      <c r="D11" s="16">
        <f t="shared" ref="D11:E11" si="2">D12+D13</f>
        <v>342991545.0200001</v>
      </c>
      <c r="E11" s="16">
        <f t="shared" si="2"/>
        <v>291622040.34000003</v>
      </c>
      <c r="F11" s="17">
        <f t="shared" si="1"/>
        <v>0.85023098841400102</v>
      </c>
      <c r="G11" s="18"/>
      <c r="H11" s="16">
        <v>255067455.18000001</v>
      </c>
      <c r="I11" s="17">
        <v>0.78201933334198981</v>
      </c>
    </row>
    <row r="12" spans="2:9" s="3" customFormat="1" ht="28.8" x14ac:dyDescent="0.3">
      <c r="B12" s="24" t="s">
        <v>28</v>
      </c>
      <c r="C12" s="19">
        <v>267613977.16999999</v>
      </c>
      <c r="D12" s="19">
        <v>318886932.80000007</v>
      </c>
      <c r="E12" s="19">
        <v>267566044.59</v>
      </c>
      <c r="F12" s="25">
        <f t="shared" si="1"/>
        <v>0.83906242955967225</v>
      </c>
      <c r="G12" s="21"/>
      <c r="H12" s="26">
        <v>241729231.35000002</v>
      </c>
      <c r="I12" s="25">
        <v>0.7730997235864121</v>
      </c>
    </row>
    <row r="13" spans="2:9" s="3" customFormat="1" ht="14.4" x14ac:dyDescent="0.3">
      <c r="B13" s="24" t="s">
        <v>29</v>
      </c>
      <c r="C13" s="27">
        <v>13495142.34</v>
      </c>
      <c r="D13" s="27">
        <v>24104612.219999999</v>
      </c>
      <c r="E13" s="27">
        <v>24055995.75</v>
      </c>
      <c r="F13" s="25">
        <f t="shared" si="1"/>
        <v>0.99798310507730714</v>
      </c>
      <c r="G13" s="21"/>
      <c r="H13" s="26">
        <v>13338223.829999998</v>
      </c>
      <c r="I13" s="25">
        <v>0.98876390167282058</v>
      </c>
    </row>
    <row r="14" spans="2:9" ht="15" customHeight="1" x14ac:dyDescent="0.3">
      <c r="B14" s="15" t="s">
        <v>37</v>
      </c>
      <c r="C14" s="16">
        <f>C15+C16</f>
        <v>110836316.32999998</v>
      </c>
      <c r="D14" s="16">
        <f t="shared" ref="D14:E14" si="3">D15+D16</f>
        <v>117261758.71000001</v>
      </c>
      <c r="E14" s="16">
        <f t="shared" si="3"/>
        <v>90061319.769999996</v>
      </c>
      <c r="F14" s="17">
        <f t="shared" si="1"/>
        <v>0.76803657697758565</v>
      </c>
      <c r="G14" s="18"/>
      <c r="H14" s="16">
        <v>96416785.599999994</v>
      </c>
      <c r="I14" s="17">
        <v>0.84084644262708597</v>
      </c>
    </row>
    <row r="15" spans="2:9" s="3" customFormat="1" ht="28.8" x14ac:dyDescent="0.3">
      <c r="B15" s="28" t="s">
        <v>33</v>
      </c>
      <c r="C15" s="19">
        <v>56207452.899999991</v>
      </c>
      <c r="D15" s="19">
        <v>59703659.649999999</v>
      </c>
      <c r="E15" s="19">
        <v>44149698.229999997</v>
      </c>
      <c r="F15" s="20">
        <f t="shared" si="1"/>
        <v>0.73948060284441874</v>
      </c>
      <c r="G15" s="21"/>
      <c r="H15" s="22">
        <v>49944999.000000007</v>
      </c>
      <c r="I15" s="20">
        <v>0.83232533766801797</v>
      </c>
    </row>
    <row r="16" spans="2:9" s="3" customFormat="1" ht="14.4" x14ac:dyDescent="0.3">
      <c r="B16" s="24" t="s">
        <v>34</v>
      </c>
      <c r="C16" s="27">
        <v>54628863.43</v>
      </c>
      <c r="D16" s="27">
        <v>57558099.060000002</v>
      </c>
      <c r="E16" s="27">
        <v>45911621.539999999</v>
      </c>
      <c r="F16" s="20">
        <f t="shared" si="1"/>
        <v>0.79765701595079741</v>
      </c>
      <c r="G16" s="21"/>
      <c r="H16" s="22">
        <v>46471786.599999994</v>
      </c>
      <c r="I16" s="20">
        <v>0.85020108291965946</v>
      </c>
    </row>
    <row r="17" spans="2:9" ht="15" customHeight="1" x14ac:dyDescent="0.3">
      <c r="B17" s="15" t="s">
        <v>38</v>
      </c>
      <c r="C17" s="16">
        <f>C18</f>
        <v>298299318.62</v>
      </c>
      <c r="D17" s="16">
        <f t="shared" ref="D17:E17" si="4">D18</f>
        <v>299828146.16000026</v>
      </c>
      <c r="E17" s="16">
        <f t="shared" si="4"/>
        <v>252570099.52000004</v>
      </c>
      <c r="F17" s="17">
        <f t="shared" si="1"/>
        <v>0.84238288751323087</v>
      </c>
      <c r="G17" s="18"/>
      <c r="H17" s="16">
        <v>236613873.63999993</v>
      </c>
      <c r="I17" s="17">
        <v>0.83228915844241702</v>
      </c>
    </row>
    <row r="18" spans="2:9" s="3" customFormat="1" ht="14.4" x14ac:dyDescent="0.3">
      <c r="B18" s="29" t="s">
        <v>30</v>
      </c>
      <c r="C18" s="19">
        <v>298299318.62</v>
      </c>
      <c r="D18" s="19">
        <v>299828146.16000026</v>
      </c>
      <c r="E18" s="19">
        <v>252570099.52000004</v>
      </c>
      <c r="F18" s="25">
        <f t="shared" ref="F18:F45" si="5">E18/D18</f>
        <v>0.84238288751323087</v>
      </c>
      <c r="G18" s="21"/>
      <c r="H18" s="26">
        <v>236613873.63999993</v>
      </c>
      <c r="I18" s="25">
        <v>0.83228915844241702</v>
      </c>
    </row>
    <row r="19" spans="2:9" ht="15" customHeight="1" x14ac:dyDescent="0.3">
      <c r="B19" s="15" t="s">
        <v>39</v>
      </c>
      <c r="C19" s="16">
        <f>C20+C21+C22+C23+C24</f>
        <v>562680047.80000007</v>
      </c>
      <c r="D19" s="16">
        <f t="shared" ref="D19:E19" si="6">D20+D21+D22+D23+D24</f>
        <v>601494379.34000015</v>
      </c>
      <c r="E19" s="16">
        <f t="shared" si="6"/>
        <v>437500104.07999998</v>
      </c>
      <c r="F19" s="17">
        <f t="shared" si="1"/>
        <v>0.72735526566358666</v>
      </c>
      <c r="G19" s="18"/>
      <c r="H19" s="16">
        <v>482147078.45000005</v>
      </c>
      <c r="I19" s="17">
        <v>0.78632321069074029</v>
      </c>
    </row>
    <row r="20" spans="2:9" s="3" customFormat="1" ht="14.4" x14ac:dyDescent="0.3">
      <c r="B20" s="29" t="s">
        <v>31</v>
      </c>
      <c r="C20" s="19">
        <v>35602386.600000009</v>
      </c>
      <c r="D20" s="19">
        <v>40779127.390000001</v>
      </c>
      <c r="E20" s="19">
        <v>27022594.349999994</v>
      </c>
      <c r="F20" s="25">
        <f t="shared" si="5"/>
        <v>0.66265749366247029</v>
      </c>
      <c r="G20" s="21"/>
      <c r="H20" s="26">
        <v>33287571.579999991</v>
      </c>
      <c r="I20" s="25">
        <v>0.74856831790582534</v>
      </c>
    </row>
    <row r="21" spans="2:9" s="4" customFormat="1" ht="14.4" x14ac:dyDescent="0.3">
      <c r="B21" s="29" t="s">
        <v>8</v>
      </c>
      <c r="C21" s="27">
        <v>298948829.87</v>
      </c>
      <c r="D21" s="27">
        <v>294935439.66000009</v>
      </c>
      <c r="E21" s="27">
        <v>215928447.26000002</v>
      </c>
      <c r="F21" s="20">
        <f t="shared" si="5"/>
        <v>0.73212106184635228</v>
      </c>
      <c r="G21" s="21"/>
      <c r="H21" s="22">
        <v>232839835.26999998</v>
      </c>
      <c r="I21" s="20">
        <v>0.77188031421617176</v>
      </c>
    </row>
    <row r="22" spans="2:9" s="4" customFormat="1" ht="14.4" x14ac:dyDescent="0.3">
      <c r="B22" s="29" t="s">
        <v>9</v>
      </c>
      <c r="C22" s="27">
        <v>19257262.239999998</v>
      </c>
      <c r="D22" s="27">
        <v>15485321.730000002</v>
      </c>
      <c r="E22" s="27">
        <v>12064155.920000002</v>
      </c>
      <c r="F22" s="20">
        <f t="shared" si="5"/>
        <v>0.7790704081160863</v>
      </c>
      <c r="G22" s="21"/>
      <c r="H22" s="22">
        <v>15636737.530000001</v>
      </c>
      <c r="I22" s="20">
        <v>0.73537778580290614</v>
      </c>
    </row>
    <row r="23" spans="2:9" s="4" customFormat="1" ht="14.4" x14ac:dyDescent="0.3">
      <c r="B23" s="29" t="s">
        <v>24</v>
      </c>
      <c r="C23" s="27">
        <v>203267026.88</v>
      </c>
      <c r="D23" s="27">
        <v>242437277.11000001</v>
      </c>
      <c r="E23" s="27">
        <v>176422564.08999994</v>
      </c>
      <c r="F23" s="20">
        <f t="shared" si="5"/>
        <v>0.72770394962797946</v>
      </c>
      <c r="G23" s="21"/>
      <c r="H23" s="22">
        <v>198113798.81000003</v>
      </c>
      <c r="I23" s="20">
        <v>0.81715603091387956</v>
      </c>
    </row>
    <row r="24" spans="2:9" s="4" customFormat="1" ht="14.4" x14ac:dyDescent="0.3">
      <c r="B24" s="29" t="s">
        <v>42</v>
      </c>
      <c r="C24" s="27">
        <v>5604542.21</v>
      </c>
      <c r="D24" s="27">
        <v>7857213.4500000011</v>
      </c>
      <c r="E24" s="27">
        <v>6062342.459999999</v>
      </c>
      <c r="F24" s="20">
        <f>E24/D24</f>
        <v>0.7715639263942865</v>
      </c>
      <c r="G24" s="21"/>
      <c r="H24" s="22">
        <v>2269135.2599999998</v>
      </c>
      <c r="I24" s="20">
        <v>0.67961413863325359</v>
      </c>
    </row>
    <row r="25" spans="2:9" ht="15" customHeight="1" x14ac:dyDescent="0.3">
      <c r="B25" s="15" t="s">
        <v>40</v>
      </c>
      <c r="C25" s="16">
        <f>C26+C27+C28+C29+C30</f>
        <v>1302937960.79</v>
      </c>
      <c r="D25" s="16">
        <f t="shared" ref="D25:E25" si="7">D26+D27+D28+D29+D30</f>
        <v>1214143826.1700001</v>
      </c>
      <c r="E25" s="16">
        <f t="shared" si="7"/>
        <v>643450054.87999988</v>
      </c>
      <c r="F25" s="17">
        <f t="shared" ref="F25" si="8">E25/D25</f>
        <v>0.52996197074094109</v>
      </c>
      <c r="G25" s="18"/>
      <c r="H25" s="16">
        <v>549837739.1500001</v>
      </c>
      <c r="I25" s="17">
        <v>0.54003027235210166</v>
      </c>
    </row>
    <row r="26" spans="2:9" s="4" customFormat="1" ht="28.8" x14ac:dyDescent="0.3">
      <c r="B26" s="30" t="s">
        <v>41</v>
      </c>
      <c r="C26" s="19">
        <v>80361799.390000001</v>
      </c>
      <c r="D26" s="19">
        <v>132377989.14</v>
      </c>
      <c r="E26" s="19">
        <v>78050972.069999978</v>
      </c>
      <c r="F26" s="20">
        <f>E26/D26</f>
        <v>0.58960687178481774</v>
      </c>
      <c r="G26" s="21"/>
      <c r="H26" s="26">
        <v>71704803.229999989</v>
      </c>
      <c r="I26" s="20">
        <v>0.68147242192960999</v>
      </c>
    </row>
    <row r="27" spans="2:9" s="4" customFormat="1" ht="14.4" x14ac:dyDescent="0.3">
      <c r="B27" s="24" t="s">
        <v>26</v>
      </c>
      <c r="C27" s="27">
        <v>63008192.589999996</v>
      </c>
      <c r="D27" s="27">
        <v>156717812.02999997</v>
      </c>
      <c r="E27" s="27">
        <v>109348234</v>
      </c>
      <c r="F27" s="20">
        <f>E27/D27</f>
        <v>0.6977396671353977</v>
      </c>
      <c r="G27" s="21"/>
      <c r="H27" s="22">
        <v>54382447.929999992</v>
      </c>
      <c r="I27" s="20">
        <v>0.69949177340311341</v>
      </c>
    </row>
    <row r="28" spans="2:9" s="3" customFormat="1" ht="14.4" x14ac:dyDescent="0.3">
      <c r="B28" s="24" t="s">
        <v>10</v>
      </c>
      <c r="C28" s="27">
        <v>1043449584.88</v>
      </c>
      <c r="D28" s="27">
        <v>808484608.05999994</v>
      </c>
      <c r="E28" s="27">
        <v>366367981.78999996</v>
      </c>
      <c r="F28" s="20">
        <f>E28/D28</f>
        <v>0.45315393532242826</v>
      </c>
      <c r="G28" s="31"/>
      <c r="H28" s="27">
        <v>327843949.11000007</v>
      </c>
      <c r="I28" s="20">
        <v>0.45947895454717624</v>
      </c>
    </row>
    <row r="29" spans="2:9" s="4" customFormat="1" ht="14.4" x14ac:dyDescent="0.3">
      <c r="B29" s="24" t="s">
        <v>27</v>
      </c>
      <c r="C29" s="27">
        <v>107622452.74999994</v>
      </c>
      <c r="D29" s="27">
        <v>106014684.27000001</v>
      </c>
      <c r="E29" s="27">
        <v>81656607.780000001</v>
      </c>
      <c r="F29" s="20">
        <f>E29/D29</f>
        <v>0.77023865460029628</v>
      </c>
      <c r="G29" s="21"/>
      <c r="H29" s="22">
        <v>88815148.310000047</v>
      </c>
      <c r="I29" s="20">
        <v>0.78925783592357313</v>
      </c>
    </row>
    <row r="30" spans="2:9" s="4" customFormat="1" ht="15" customHeight="1" x14ac:dyDescent="0.3">
      <c r="B30" s="24" t="s">
        <v>43</v>
      </c>
      <c r="C30" s="27">
        <v>8495931.1799999997</v>
      </c>
      <c r="D30" s="27">
        <v>10548732.67</v>
      </c>
      <c r="E30" s="27">
        <v>8026259.2399999993</v>
      </c>
      <c r="F30" s="20">
        <f>E30/D30</f>
        <v>0.76087426718341511</v>
      </c>
      <c r="G30" s="21"/>
      <c r="H30" s="22">
        <v>7091390.5700000022</v>
      </c>
      <c r="I30" s="20">
        <v>0.77480334870159828</v>
      </c>
    </row>
    <row r="31" spans="2:9" ht="15" customHeight="1" x14ac:dyDescent="0.3">
      <c r="B31" s="15" t="s">
        <v>44</v>
      </c>
      <c r="C31" s="16">
        <f>C32</f>
        <v>285934595.05999994</v>
      </c>
      <c r="D31" s="16">
        <f t="shared" ref="D31:E31" si="9">D32</f>
        <v>296416489.86000007</v>
      </c>
      <c r="E31" s="16">
        <f t="shared" si="9"/>
        <v>255641492.17999998</v>
      </c>
      <c r="F31" s="17">
        <f t="shared" ref="F31" si="10">E31/D31</f>
        <v>0.862440184420042</v>
      </c>
      <c r="G31" s="18"/>
      <c r="H31" s="16">
        <v>286769760.77000004</v>
      </c>
      <c r="I31" s="17">
        <v>0.96379387629662627</v>
      </c>
    </row>
    <row r="32" spans="2:9" s="3" customFormat="1" ht="31.95" customHeight="1" x14ac:dyDescent="0.3">
      <c r="B32" s="32" t="s">
        <v>32</v>
      </c>
      <c r="C32" s="19">
        <v>285934595.05999994</v>
      </c>
      <c r="D32" s="19">
        <v>296416489.86000007</v>
      </c>
      <c r="E32" s="19">
        <v>255641492.17999998</v>
      </c>
      <c r="F32" s="25">
        <f t="shared" si="5"/>
        <v>0.862440184420042</v>
      </c>
      <c r="G32" s="21"/>
      <c r="H32" s="26">
        <v>286769760.77000004</v>
      </c>
      <c r="I32" s="25">
        <v>0.96379387629662627</v>
      </c>
    </row>
    <row r="33" spans="2:9" ht="14.4" x14ac:dyDescent="0.3">
      <c r="B33" s="33" t="s">
        <v>11</v>
      </c>
      <c r="C33" s="34">
        <f>C8+C11+C14+C17+C19+C25+C31</f>
        <v>2896247538</v>
      </c>
      <c r="D33" s="34">
        <f t="shared" ref="D33:E33" si="11">D8+D11+D14+D17+D19+D25+D31</f>
        <v>2899392862.6800008</v>
      </c>
      <c r="E33" s="34">
        <f t="shared" si="11"/>
        <v>1990297130.73</v>
      </c>
      <c r="F33" s="35">
        <f t="shared" si="5"/>
        <v>0.68645306965759212</v>
      </c>
      <c r="G33" s="36"/>
      <c r="H33" s="34">
        <v>1929095919.4000001</v>
      </c>
      <c r="I33" s="35">
        <v>0.71970882191170249</v>
      </c>
    </row>
    <row r="34" spans="2:9" s="4" customFormat="1" ht="14.4" x14ac:dyDescent="0.3">
      <c r="B34" s="29" t="s">
        <v>12</v>
      </c>
      <c r="C34" s="27">
        <v>54032987.73999998</v>
      </c>
      <c r="D34" s="27">
        <v>54344898.219999991</v>
      </c>
      <c r="E34" s="27">
        <v>40187578.13000001</v>
      </c>
      <c r="F34" s="20">
        <f t="shared" si="5"/>
        <v>0.73949127602211961</v>
      </c>
      <c r="G34" s="36"/>
      <c r="H34" s="22">
        <v>41712813.259999983</v>
      </c>
      <c r="I34" s="20">
        <v>0.75455263385788518</v>
      </c>
    </row>
    <row r="35" spans="2:9" s="4" customFormat="1" ht="14.4" x14ac:dyDescent="0.3">
      <c r="B35" s="29" t="s">
        <v>13</v>
      </c>
      <c r="C35" s="27">
        <v>45691217.789999999</v>
      </c>
      <c r="D35" s="27">
        <v>46877668.859999999</v>
      </c>
      <c r="E35" s="27">
        <v>35397750.389999986</v>
      </c>
      <c r="F35" s="20">
        <f t="shared" si="5"/>
        <v>0.75510901567471811</v>
      </c>
      <c r="G35" s="36"/>
      <c r="H35" s="22">
        <v>35954914.789999999</v>
      </c>
      <c r="I35" s="20">
        <v>0.77405852476080506</v>
      </c>
    </row>
    <row r="36" spans="2:9" s="4" customFormat="1" ht="14.4" x14ac:dyDescent="0.3">
      <c r="B36" s="29" t="s">
        <v>14</v>
      </c>
      <c r="C36" s="27">
        <v>38994532.720000014</v>
      </c>
      <c r="D36" s="27">
        <v>39919210.170000009</v>
      </c>
      <c r="E36" s="27">
        <v>29931499.960000005</v>
      </c>
      <c r="F36" s="20">
        <f t="shared" si="5"/>
        <v>0.74980190821746406</v>
      </c>
      <c r="G36" s="36"/>
      <c r="H36" s="22">
        <v>30892212.130000003</v>
      </c>
      <c r="I36" s="20">
        <v>0.76153190548128413</v>
      </c>
    </row>
    <row r="37" spans="2:9" s="4" customFormat="1" ht="14.4" x14ac:dyDescent="0.3">
      <c r="B37" s="29" t="s">
        <v>15</v>
      </c>
      <c r="C37" s="27">
        <v>17848522.210000001</v>
      </c>
      <c r="D37" s="27">
        <v>18350921.879999999</v>
      </c>
      <c r="E37" s="27">
        <v>13966854.230000002</v>
      </c>
      <c r="F37" s="20">
        <f t="shared" si="5"/>
        <v>0.76109823371990748</v>
      </c>
      <c r="G37" s="36"/>
      <c r="H37" s="22">
        <v>13202841.4</v>
      </c>
      <c r="I37" s="20">
        <v>0.73211469896359826</v>
      </c>
    </row>
    <row r="38" spans="2:9" s="4" customFormat="1" ht="14.4" x14ac:dyDescent="0.3">
      <c r="B38" s="29" t="s">
        <v>16</v>
      </c>
      <c r="C38" s="27">
        <v>24700713.07</v>
      </c>
      <c r="D38" s="27">
        <v>24244675.240000002</v>
      </c>
      <c r="E38" s="27">
        <v>18135541.609999996</v>
      </c>
      <c r="F38" s="20">
        <f t="shared" si="5"/>
        <v>0.74802163487342277</v>
      </c>
      <c r="G38" s="36"/>
      <c r="H38" s="22">
        <v>17900105.030000005</v>
      </c>
      <c r="I38" s="20">
        <v>0.7241538611959929</v>
      </c>
    </row>
    <row r="39" spans="2:9" s="4" customFormat="1" ht="14.4" x14ac:dyDescent="0.3">
      <c r="B39" s="29" t="s">
        <v>17</v>
      </c>
      <c r="C39" s="27">
        <v>26498022.529999994</v>
      </c>
      <c r="D39" s="27">
        <v>29024224.990000002</v>
      </c>
      <c r="E39" s="27">
        <v>21456357.93</v>
      </c>
      <c r="F39" s="20">
        <f t="shared" si="5"/>
        <v>0.73925687722557853</v>
      </c>
      <c r="G39" s="36"/>
      <c r="H39" s="22">
        <v>21190262.079999994</v>
      </c>
      <c r="I39" s="20">
        <v>0.78630729084476914</v>
      </c>
    </row>
    <row r="40" spans="2:9" s="4" customFormat="1" ht="14.4" x14ac:dyDescent="0.3">
      <c r="B40" s="29" t="s">
        <v>18</v>
      </c>
      <c r="C40" s="27">
        <v>33688004.359999999</v>
      </c>
      <c r="D40" s="27">
        <v>35308545.810000002</v>
      </c>
      <c r="E40" s="27">
        <v>27259216.519999992</v>
      </c>
      <c r="F40" s="20">
        <f t="shared" si="5"/>
        <v>0.77202886424962036</v>
      </c>
      <c r="G40" s="36"/>
      <c r="H40" s="22">
        <v>27419276.040000007</v>
      </c>
      <c r="I40" s="20">
        <v>0.79867712041058991</v>
      </c>
    </row>
    <row r="41" spans="2:9" s="4" customFormat="1" ht="14.4" x14ac:dyDescent="0.3">
      <c r="B41" s="29" t="s">
        <v>19</v>
      </c>
      <c r="C41" s="27">
        <v>37787547.909999996</v>
      </c>
      <c r="D41" s="27">
        <v>40611381.920000009</v>
      </c>
      <c r="E41" s="27">
        <v>30355424.739999998</v>
      </c>
      <c r="F41" s="20">
        <f t="shared" si="5"/>
        <v>0.74746101474204629</v>
      </c>
      <c r="G41" s="36"/>
      <c r="H41" s="22">
        <v>30152651.120000001</v>
      </c>
      <c r="I41" s="20">
        <v>0.77199478268557564</v>
      </c>
    </row>
    <row r="42" spans="2:9" s="4" customFormat="1" ht="14.4" x14ac:dyDescent="0.3">
      <c r="B42" s="29" t="s">
        <v>20</v>
      </c>
      <c r="C42" s="27">
        <v>31417523.48</v>
      </c>
      <c r="D42" s="27">
        <v>32240300.480000015</v>
      </c>
      <c r="E42" s="27">
        <v>25410025.449999999</v>
      </c>
      <c r="F42" s="20">
        <f t="shared" si="5"/>
        <v>0.78814480856848357</v>
      </c>
      <c r="G42" s="36"/>
      <c r="H42" s="22">
        <v>24241715.02</v>
      </c>
      <c r="I42" s="20">
        <v>0.75823720136897699</v>
      </c>
    </row>
    <row r="43" spans="2:9" s="4" customFormat="1" ht="14.4" x14ac:dyDescent="0.3">
      <c r="B43" s="29" t="s">
        <v>21</v>
      </c>
      <c r="C43" s="27">
        <v>46355751.589999996</v>
      </c>
      <c r="D43" s="27">
        <v>46815538.579999991</v>
      </c>
      <c r="E43" s="27">
        <v>36574011.050000004</v>
      </c>
      <c r="F43" s="20">
        <f t="shared" si="5"/>
        <v>0.78123657570447658</v>
      </c>
      <c r="G43" s="36"/>
      <c r="H43" s="22">
        <v>36471465.399999991</v>
      </c>
      <c r="I43" s="20">
        <v>0.7751727852032354</v>
      </c>
    </row>
    <row r="44" spans="2:9" s="3" customFormat="1" ht="14.4" x14ac:dyDescent="0.3">
      <c r="B44" s="33" t="s">
        <v>4</v>
      </c>
      <c r="C44" s="34">
        <f>SUM(C34:C43)</f>
        <v>357014823.40000004</v>
      </c>
      <c r="D44" s="34">
        <f t="shared" ref="D44:E44" si="12">SUM(D34:D43)</f>
        <v>367737366.15000004</v>
      </c>
      <c r="E44" s="34">
        <f t="shared" si="12"/>
        <v>278674260.00999999</v>
      </c>
      <c r="F44" s="35">
        <f t="shared" si="5"/>
        <v>0.75780784239458765</v>
      </c>
      <c r="G44" s="36"/>
      <c r="H44" s="37">
        <v>279138256.26999998</v>
      </c>
      <c r="I44" s="35">
        <v>0.76600385786260483</v>
      </c>
    </row>
    <row r="45" spans="2:9" ht="15.6" x14ac:dyDescent="0.3">
      <c r="B45" s="38" t="s">
        <v>0</v>
      </c>
      <c r="C45" s="39">
        <f>C33+C44</f>
        <v>3253262361.4000001</v>
      </c>
      <c r="D45" s="39">
        <f t="shared" ref="D45:E45" si="13">D33+D44</f>
        <v>3267130228.8300009</v>
      </c>
      <c r="E45" s="39">
        <f t="shared" si="13"/>
        <v>2268971390.7399998</v>
      </c>
      <c r="F45" s="40">
        <f t="shared" si="5"/>
        <v>0.69448452673175076</v>
      </c>
      <c r="G45" s="36"/>
      <c r="H45" s="39">
        <v>2208234175.6700001</v>
      </c>
      <c r="I45" s="40">
        <v>0.72524952857410085</v>
      </c>
    </row>
  </sheetData>
  <pageMargins left="0.70866141732283472" right="0.70866141732283472" top="0.74803149606299213" bottom="0.74803149606299213" header="0.31496062992125984" footer="0.31496062992125984"/>
  <pageSetup paperSize="9" scale="63" orientation="portrait" horizontalDpi="1200" verticalDpi="1200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2</vt:i4>
      </vt:variant>
    </vt:vector>
  </HeadingPairs>
  <TitlesOfParts>
    <vt:vector size="3" baseType="lpstr">
      <vt:lpstr>Ejecución unidades orgánica </vt:lpstr>
      <vt:lpstr>'Ejecución unidades orgánica '!Àrea_d'impressió</vt:lpstr>
      <vt:lpstr>'Ejecución unidades orgánica '!Print_Area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2020-07-30T08:11:30Z</cp:lastPrinted>
  <dcterms:created xsi:type="dcterms:W3CDTF">2013-11-06T08:12:39Z</dcterms:created>
  <dcterms:modified xsi:type="dcterms:W3CDTF">2021-12-20T11:35:08Z</dcterms:modified>
</cp:coreProperties>
</file>