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Feina 29.06\"/>
    </mc:Choice>
  </mc:AlternateContent>
  <xr:revisionPtr revIDLastSave="0" documentId="13_ncr:1_{D977DFED-C1A2-47F5-B5EB-3B7EA51709B8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esp. organic." sheetId="1" r:id="rId1"/>
  </sheets>
  <definedNames>
    <definedName name="__FPMExcelClient_CellBasedFunctionStatus" localSheetId="0" hidden="1">"2_2_2_2_2"</definedName>
    <definedName name="_xlnm.Print_Area" localSheetId="0">'desp. organic.'!$A$1:$L$222</definedName>
    <definedName name="_xlnm.Print_Titles" localSheetId="0">'desp. organic.'!$1:$6</definedName>
  </definedNames>
  <calcPr calcId="191029"/>
</workbook>
</file>

<file path=xl/calcChain.xml><?xml version="1.0" encoding="utf-8"?>
<calcChain xmlns="http://schemas.openxmlformats.org/spreadsheetml/2006/main">
  <c r="M222" i="1" l="1"/>
  <c r="L178" i="1"/>
  <c r="M178" i="1"/>
  <c r="L134" i="1"/>
  <c r="M134" i="1"/>
  <c r="M90" i="1"/>
  <c r="M46" i="1"/>
  <c r="I41" i="1" l="1"/>
  <c r="I39" i="1"/>
  <c r="I38" i="1"/>
  <c r="I36" i="1"/>
  <c r="I25" i="1"/>
  <c r="I24" i="1"/>
  <c r="I23" i="1"/>
  <c r="I20" i="1"/>
  <c r="I19" i="1"/>
  <c r="I17" i="1"/>
  <c r="I15" i="1"/>
  <c r="I13" i="1"/>
  <c r="I11" i="1"/>
</calcChain>
</file>

<file path=xl/sharedStrings.xml><?xml version="1.0" encoding="utf-8"?>
<sst xmlns="http://schemas.openxmlformats.org/spreadsheetml/2006/main" count="367" uniqueCount="73">
  <si>
    <t>Despesa per classificació orgànica de l’Ajuntament de Barcelona</t>
  </si>
  <si>
    <t>(Milions d’euros)</t>
  </si>
  <si>
    <t>Despesa Corrent</t>
  </si>
  <si>
    <t>Orgànic</t>
  </si>
  <si>
    <t>Liquidat</t>
  </si>
  <si>
    <t>0101</t>
  </si>
  <si>
    <t>Recursos</t>
  </si>
  <si>
    <t>Serveis generals i Coord. Territ.</t>
  </si>
  <si>
    <t>0102</t>
  </si>
  <si>
    <t>Recursos Humans i Organització</t>
  </si>
  <si>
    <t>0103</t>
  </si>
  <si>
    <t>Finances</t>
  </si>
  <si>
    <t>0104</t>
  </si>
  <si>
    <t>0201</t>
  </si>
  <si>
    <t>Acció Social i Ciutadania</t>
  </si>
  <si>
    <t>Qualitat de Vida, Igualtat i Esports / Drets Socials</t>
  </si>
  <si>
    <t>0301</t>
  </si>
  <si>
    <t>Medi Ambient</t>
  </si>
  <si>
    <t>0401</t>
  </si>
  <si>
    <t>Prevenció, Seguretat i Mobilitat / Seguretat i Prevenció</t>
  </si>
  <si>
    <t>0501</t>
  </si>
  <si>
    <t>Hàbitat Urbà / Ecologia Urbana</t>
  </si>
  <si>
    <t>Urbanisme i Infraestructures</t>
  </si>
  <si>
    <t>0502</t>
  </si>
  <si>
    <t>Medi Ambient i Serveis Urbans</t>
  </si>
  <si>
    <t>0503</t>
  </si>
  <si>
    <t>Urbanisme</t>
  </si>
  <si>
    <t>0504</t>
  </si>
  <si>
    <t>Infraestructures i coordinació urbana / Mobilitat i infraestructures</t>
  </si>
  <si>
    <t>0601</t>
  </si>
  <si>
    <t>Ciutat Vella</t>
  </si>
  <si>
    <t>0602</t>
  </si>
  <si>
    <t>Eixample</t>
  </si>
  <si>
    <t>0603</t>
  </si>
  <si>
    <t>Sants-Montjuïc</t>
  </si>
  <si>
    <t>0604</t>
  </si>
  <si>
    <t>Les Corts</t>
  </si>
  <si>
    <t>0605</t>
  </si>
  <si>
    <t>Sarrià-St.Gervasi</t>
  </si>
  <si>
    <t>0606</t>
  </si>
  <si>
    <t>Gràcia</t>
  </si>
  <si>
    <t>0607</t>
  </si>
  <si>
    <t>Horta-Guinardó</t>
  </si>
  <si>
    <t>0608</t>
  </si>
  <si>
    <t>Nou Barris</t>
  </si>
  <si>
    <t>0609</t>
  </si>
  <si>
    <t>St. Andreu</t>
  </si>
  <si>
    <t>0610</t>
  </si>
  <si>
    <t>St. Martí</t>
  </si>
  <si>
    <t>0701</t>
  </si>
  <si>
    <t>Economia / Presidència i Economia</t>
  </si>
  <si>
    <t>Promoció econòmica</t>
  </si>
  <si>
    <t>0702</t>
  </si>
  <si>
    <t>0703</t>
  </si>
  <si>
    <t>Serveis Centrals</t>
  </si>
  <si>
    <t>0801</t>
  </si>
  <si>
    <t>Cultura, Coneix., Creativ. i Innov. / Drets Ciutadania, Particip. i Transp.</t>
  </si>
  <si>
    <t>Educació, Cultura i Benestar</t>
  </si>
  <si>
    <t>Serveis Centrals FEOSL</t>
  </si>
  <si>
    <t>Total despesa corrent</t>
  </si>
  <si>
    <t>Despeses de capital</t>
  </si>
  <si>
    <t>Total despesa de capital</t>
  </si>
  <si>
    <t>Despesa no financera</t>
  </si>
  <si>
    <t>Total despesa no financera</t>
  </si>
  <si>
    <t>Despesa financera</t>
  </si>
  <si>
    <t>Total despesa financera</t>
  </si>
  <si>
    <t>Despesa total capítols 1 a 9</t>
  </si>
  <si>
    <t>Total capítols 1 a 9</t>
  </si>
  <si>
    <t>Medi Ambient/Empresa, Cultura i Innovació</t>
  </si>
  <si>
    <t>0704</t>
  </si>
  <si>
    <t>Gerència turisme, comerç i mercats</t>
  </si>
  <si>
    <t>Gerència Municipal i coord.</t>
  </si>
  <si>
    <t>Empresa i Ocupació / Ocupació, Empresa i Turisme/Pol econ. i desenv.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</si>
</sst>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2"/>
      <color rgb="FF31849B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31849B"/>
      </right>
      <top/>
      <bottom/>
      <diagonal/>
    </border>
    <border>
      <left/>
      <right style="medium">
        <color rgb="FF31849B"/>
      </right>
      <top/>
      <bottom style="medium">
        <color rgb="FF31849B"/>
      </bottom>
      <diagonal/>
    </border>
    <border>
      <left/>
      <right/>
      <top style="thick">
        <color rgb="FF31849B"/>
      </top>
      <bottom/>
      <diagonal/>
    </border>
    <border>
      <left/>
      <right/>
      <top/>
      <bottom style="medium">
        <color rgb="FF31849B"/>
      </bottom>
      <diagonal/>
    </border>
    <border>
      <left/>
      <right style="medium">
        <color rgb="FF31849B"/>
      </right>
      <top/>
      <bottom style="thick">
        <color rgb="FF31849B"/>
      </bottom>
      <diagonal/>
    </border>
    <border>
      <left style="medium">
        <color rgb="FF31849B"/>
      </left>
      <right/>
      <top/>
      <bottom style="medium">
        <color rgb="FF31849B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0" fillId="0" borderId="0" xfId="0" applyFill="1" applyBorder="1"/>
    <xf numFmtId="164" fontId="6" fillId="0" borderId="3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Border="1"/>
    <xf numFmtId="164" fontId="0" fillId="0" borderId="0" xfId="0" applyNumberForma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666811</xdr:colOff>
      <xdr:row>2</xdr:row>
      <xdr:rowOff>85725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1031240" cy="27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33FF"/>
  </sheetPr>
  <dimension ref="B4:N223"/>
  <sheetViews>
    <sheetView showGridLines="0" tabSelected="1" topLeftCell="A110" zoomScale="160" zoomScaleNormal="160" workbookViewId="0">
      <selection activeCell="C86" sqref="C86"/>
    </sheetView>
  </sheetViews>
  <sheetFormatPr baseColWidth="10" defaultColWidth="9.140625" defaultRowHeight="15" x14ac:dyDescent="0.25"/>
  <cols>
    <col min="1" max="1" width="0.85546875" customWidth="1"/>
    <col min="2" max="2" width="5.42578125" customWidth="1"/>
    <col min="3" max="3" width="43.7109375" style="49" customWidth="1"/>
    <col min="4" max="13" width="8.140625" customWidth="1"/>
    <col min="14" max="14" width="17.5703125" bestFit="1" customWidth="1"/>
  </cols>
  <sheetData>
    <row r="4" spans="2:14" ht="15.75" x14ac:dyDescent="0.25">
      <c r="B4" s="1" t="s">
        <v>0</v>
      </c>
    </row>
    <row r="5" spans="2:14" ht="18" x14ac:dyDescent="0.25">
      <c r="B5" s="2" t="s">
        <v>1</v>
      </c>
    </row>
    <row r="6" spans="2:14" x14ac:dyDescent="0.25">
      <c r="B6" s="3"/>
    </row>
    <row r="7" spans="2:14" ht="15.75" x14ac:dyDescent="0.25">
      <c r="B7" s="1" t="s">
        <v>2</v>
      </c>
    </row>
    <row r="8" spans="2:14" ht="15.75" x14ac:dyDescent="0.25">
      <c r="B8" s="1"/>
    </row>
    <row r="9" spans="2:14" x14ac:dyDescent="0.25">
      <c r="B9" s="41" t="s">
        <v>3</v>
      </c>
      <c r="C9" s="41"/>
      <c r="D9" s="4">
        <v>2010</v>
      </c>
      <c r="E9" s="4">
        <v>2011</v>
      </c>
      <c r="F9" s="4">
        <v>2012</v>
      </c>
      <c r="G9" s="4">
        <v>2013</v>
      </c>
      <c r="H9" s="4">
        <v>2014</v>
      </c>
      <c r="I9" s="4">
        <v>2015</v>
      </c>
      <c r="J9" s="23">
        <v>2016</v>
      </c>
      <c r="K9" s="27">
        <v>2017</v>
      </c>
      <c r="L9" s="40">
        <v>2018</v>
      </c>
      <c r="M9" s="40">
        <v>2019</v>
      </c>
    </row>
    <row r="10" spans="2:14" x14ac:dyDescent="0.25">
      <c r="B10" s="41"/>
      <c r="C10" s="41"/>
      <c r="D10" s="5" t="s">
        <v>4</v>
      </c>
      <c r="E10" s="5" t="s">
        <v>4</v>
      </c>
      <c r="F10" s="5" t="s">
        <v>4</v>
      </c>
      <c r="G10" s="5" t="s">
        <v>4</v>
      </c>
      <c r="H10" s="5" t="s">
        <v>4</v>
      </c>
      <c r="I10" s="5" t="s">
        <v>4</v>
      </c>
      <c r="J10" s="5" t="s">
        <v>4</v>
      </c>
      <c r="K10" s="5" t="s">
        <v>4</v>
      </c>
      <c r="L10" s="5" t="s">
        <v>4</v>
      </c>
      <c r="M10" s="5" t="s">
        <v>4</v>
      </c>
      <c r="N10" s="30"/>
    </row>
    <row r="11" spans="2:14" ht="15.75" thickBot="1" x14ac:dyDescent="0.3">
      <c r="B11" s="6" t="s">
        <v>5</v>
      </c>
      <c r="C11" s="50" t="s">
        <v>6</v>
      </c>
      <c r="D11" s="7"/>
      <c r="E11" s="7"/>
      <c r="F11" s="8">
        <v>153.4</v>
      </c>
      <c r="G11" s="8">
        <v>155.6</v>
      </c>
      <c r="H11" s="8">
        <v>161.30000000000001</v>
      </c>
      <c r="I11" s="8">
        <f>160605961.6/1000000</f>
        <v>160.6059616</v>
      </c>
      <c r="J11" s="8">
        <v>129.15026284999999</v>
      </c>
      <c r="K11" s="28">
        <v>125</v>
      </c>
      <c r="L11" s="28">
        <v>134.1</v>
      </c>
      <c r="M11" s="28">
        <v>145.47428764000017</v>
      </c>
    </row>
    <row r="12" spans="2:14" ht="15.75" thickBot="1" x14ac:dyDescent="0.3">
      <c r="B12" s="9"/>
      <c r="C12" s="50" t="s">
        <v>7</v>
      </c>
      <c r="D12" s="8">
        <v>149.4</v>
      </c>
      <c r="E12" s="8">
        <v>145</v>
      </c>
      <c r="F12" s="7"/>
      <c r="G12" s="7"/>
      <c r="H12" s="7"/>
      <c r="I12" s="7"/>
      <c r="J12" s="24"/>
      <c r="K12" s="29"/>
      <c r="L12" s="29"/>
      <c r="M12" s="29"/>
    </row>
    <row r="13" spans="2:14" ht="15.75" thickBot="1" x14ac:dyDescent="0.3">
      <c r="B13" s="10" t="s">
        <v>8</v>
      </c>
      <c r="C13" s="50" t="s">
        <v>9</v>
      </c>
      <c r="D13" s="8">
        <v>6.6</v>
      </c>
      <c r="E13" s="8">
        <v>6.4</v>
      </c>
      <c r="F13" s="8">
        <v>6</v>
      </c>
      <c r="G13" s="8">
        <v>6.4</v>
      </c>
      <c r="H13" s="8">
        <v>6.4</v>
      </c>
      <c r="I13" s="8">
        <f>6586048.69/1000000</f>
        <v>6.5860486900000001</v>
      </c>
      <c r="J13" s="8">
        <v>7.1228911499999965</v>
      </c>
      <c r="K13" s="28">
        <v>7.7</v>
      </c>
      <c r="L13" s="28">
        <v>8.1</v>
      </c>
      <c r="M13" s="28">
        <v>8.8797601499999992</v>
      </c>
    </row>
    <row r="14" spans="2:14" ht="15.75" thickBot="1" x14ac:dyDescent="0.3">
      <c r="B14" s="10" t="s">
        <v>10</v>
      </c>
      <c r="C14" s="50" t="s">
        <v>11</v>
      </c>
      <c r="D14" s="8">
        <v>28.5</v>
      </c>
      <c r="E14" s="8">
        <v>26.8</v>
      </c>
      <c r="F14" s="7"/>
      <c r="G14" s="7"/>
      <c r="H14" s="7"/>
      <c r="I14" s="7"/>
      <c r="J14" s="24"/>
      <c r="K14" s="29"/>
      <c r="L14" s="29"/>
      <c r="M14" s="29"/>
    </row>
    <row r="15" spans="2:14" ht="15.75" thickBot="1" x14ac:dyDescent="0.3">
      <c r="B15" s="10" t="s">
        <v>12</v>
      </c>
      <c r="C15" s="50" t="s">
        <v>71</v>
      </c>
      <c r="D15" s="8">
        <v>4.5999999999999996</v>
      </c>
      <c r="E15" s="8">
        <v>3.4</v>
      </c>
      <c r="F15" s="8">
        <v>3</v>
      </c>
      <c r="G15" s="8">
        <v>3.9</v>
      </c>
      <c r="H15" s="8">
        <v>10.4</v>
      </c>
      <c r="I15" s="8">
        <f>8899642.23/1000000</f>
        <v>8.8996422300000013</v>
      </c>
      <c r="J15" s="8">
        <v>4.3402564400000001</v>
      </c>
      <c r="K15" s="28">
        <v>8.3000000000000007</v>
      </c>
      <c r="L15" s="28">
        <v>89</v>
      </c>
      <c r="M15" s="28">
        <v>80.997991070000012</v>
      </c>
    </row>
    <row r="16" spans="2:14" ht="15.75" thickBot="1" x14ac:dyDescent="0.3">
      <c r="B16" s="6" t="s">
        <v>13</v>
      </c>
      <c r="C16" s="50" t="s">
        <v>14</v>
      </c>
      <c r="D16" s="8">
        <v>111.3</v>
      </c>
      <c r="E16" s="8">
        <v>117.2</v>
      </c>
      <c r="F16" s="7"/>
      <c r="G16" s="7"/>
      <c r="H16" s="7"/>
      <c r="I16" s="7"/>
      <c r="J16" s="24"/>
      <c r="K16" s="29"/>
      <c r="L16" s="29"/>
      <c r="M16" s="29"/>
    </row>
    <row r="17" spans="2:13" ht="15.75" thickBot="1" x14ac:dyDescent="0.3">
      <c r="B17" s="9"/>
      <c r="C17" s="50" t="s">
        <v>15</v>
      </c>
      <c r="D17" s="7"/>
      <c r="E17" s="7"/>
      <c r="F17" s="8">
        <v>175.5</v>
      </c>
      <c r="G17" s="8">
        <v>184</v>
      </c>
      <c r="H17" s="8">
        <v>191.4</v>
      </c>
      <c r="I17" s="8">
        <f>230882938.09/1000000</f>
        <v>230.88293809000001</v>
      </c>
      <c r="J17" s="8">
        <v>358.62160578000004</v>
      </c>
      <c r="K17" s="28">
        <v>335</v>
      </c>
      <c r="L17" s="28">
        <v>357.9</v>
      </c>
      <c r="M17" s="28">
        <v>361.75112544999996</v>
      </c>
    </row>
    <row r="18" spans="2:13" ht="15.75" thickBot="1" x14ac:dyDescent="0.3">
      <c r="B18" s="10" t="s">
        <v>16</v>
      </c>
      <c r="C18" s="50" t="s">
        <v>68</v>
      </c>
      <c r="D18" s="8">
        <v>339.1</v>
      </c>
      <c r="E18" s="8">
        <v>339.4</v>
      </c>
      <c r="F18" s="7"/>
      <c r="G18" s="7"/>
      <c r="H18" s="7"/>
      <c r="I18" s="7"/>
      <c r="J18" s="24"/>
      <c r="K18" s="29">
        <v>222.1</v>
      </c>
      <c r="L18" s="29"/>
      <c r="M18" s="29"/>
    </row>
    <row r="19" spans="2:13" ht="15.75" thickBot="1" x14ac:dyDescent="0.3">
      <c r="B19" s="10" t="s">
        <v>18</v>
      </c>
      <c r="C19" s="50" t="s">
        <v>19</v>
      </c>
      <c r="D19" s="8">
        <v>223.9</v>
      </c>
      <c r="E19" s="8">
        <v>228</v>
      </c>
      <c r="F19" s="8">
        <v>224.1</v>
      </c>
      <c r="G19" s="8">
        <v>230.1</v>
      </c>
      <c r="H19" s="8">
        <v>235.6</v>
      </c>
      <c r="I19" s="8">
        <f>245748114.53/1000000</f>
        <v>245.74811453000001</v>
      </c>
      <c r="J19" s="8">
        <v>253.59892761000006</v>
      </c>
      <c r="K19" s="28">
        <v>235.2</v>
      </c>
      <c r="L19" s="28">
        <v>246.3</v>
      </c>
      <c r="M19" s="28">
        <v>264.93908237000005</v>
      </c>
    </row>
    <row r="20" spans="2:13" ht="15.75" thickBot="1" x14ac:dyDescent="0.3">
      <c r="B20" s="6" t="s">
        <v>20</v>
      </c>
      <c r="C20" s="50" t="s">
        <v>21</v>
      </c>
      <c r="D20" s="7"/>
      <c r="E20" s="7"/>
      <c r="F20" s="8">
        <v>50.9</v>
      </c>
      <c r="G20" s="8">
        <v>51.9</v>
      </c>
      <c r="H20" s="8">
        <v>40.299999999999997</v>
      </c>
      <c r="I20" s="8">
        <f>61457034.48/1000000</f>
        <v>61.457034479999997</v>
      </c>
      <c r="J20" s="8">
        <v>46.96017239999999</v>
      </c>
      <c r="K20" s="28">
        <v>51.9</v>
      </c>
      <c r="L20" s="28">
        <v>50.9</v>
      </c>
      <c r="M20" s="28">
        <v>53.228246100000007</v>
      </c>
    </row>
    <row r="21" spans="2:13" ht="15.75" thickBot="1" x14ac:dyDescent="0.3">
      <c r="B21" s="9"/>
      <c r="C21" s="50" t="s">
        <v>22</v>
      </c>
      <c r="D21" s="8">
        <v>52.8</v>
      </c>
      <c r="E21" s="8">
        <v>47.2</v>
      </c>
      <c r="F21" s="7"/>
      <c r="G21" s="7"/>
      <c r="H21" s="7"/>
      <c r="I21" s="7"/>
      <c r="J21" s="24"/>
      <c r="K21" s="29"/>
      <c r="L21" s="29"/>
      <c r="M21" s="29"/>
    </row>
    <row r="22" spans="2:13" ht="15.75" thickBot="1" x14ac:dyDescent="0.3">
      <c r="B22" s="6" t="s">
        <v>23</v>
      </c>
      <c r="C22" s="50" t="s">
        <v>17</v>
      </c>
      <c r="D22" s="7"/>
      <c r="E22" s="7"/>
      <c r="F22" s="7"/>
      <c r="G22" s="8">
        <v>340.1</v>
      </c>
      <c r="H22" s="8">
        <v>308.7</v>
      </c>
      <c r="I22" s="8"/>
      <c r="J22" s="8"/>
      <c r="K22" s="28"/>
      <c r="L22" s="28"/>
      <c r="M22" s="28"/>
    </row>
    <row r="23" spans="2:13" ht="15.75" thickBot="1" x14ac:dyDescent="0.3">
      <c r="B23" s="9"/>
      <c r="C23" s="50" t="s">
        <v>24</v>
      </c>
      <c r="D23" s="7"/>
      <c r="E23" s="7"/>
      <c r="F23" s="8">
        <v>343.1</v>
      </c>
      <c r="G23" s="7"/>
      <c r="H23" s="7"/>
      <c r="I23" s="24">
        <f>314261712.34/1000000</f>
        <v>314.26171233999997</v>
      </c>
      <c r="J23" s="24">
        <v>276.74936889999998</v>
      </c>
      <c r="K23" s="29">
        <v>285.7</v>
      </c>
      <c r="L23" s="29">
        <v>279.60000000000002</v>
      </c>
      <c r="M23" s="29">
        <v>283.88799343000005</v>
      </c>
    </row>
    <row r="24" spans="2:13" ht="15.75" thickBot="1" x14ac:dyDescent="0.3">
      <c r="B24" s="10" t="s">
        <v>25</v>
      </c>
      <c r="C24" s="50" t="s">
        <v>26</v>
      </c>
      <c r="D24" s="7"/>
      <c r="E24" s="7"/>
      <c r="F24" s="7"/>
      <c r="G24" s="8">
        <v>3.7</v>
      </c>
      <c r="H24" s="8">
        <v>6.8</v>
      </c>
      <c r="I24" s="8">
        <f>5375521.88/1000000</f>
        <v>5.37552188</v>
      </c>
      <c r="J24" s="24">
        <v>3.4684100499999997</v>
      </c>
      <c r="K24" s="29">
        <v>3.9</v>
      </c>
      <c r="L24" s="29">
        <v>3.8</v>
      </c>
      <c r="M24" s="29">
        <v>3.3299338000000005</v>
      </c>
    </row>
    <row r="25" spans="2:13" ht="26.25" thickBot="1" x14ac:dyDescent="0.3">
      <c r="B25" s="10" t="s">
        <v>27</v>
      </c>
      <c r="C25" s="50" t="s">
        <v>28</v>
      </c>
      <c r="D25" s="7"/>
      <c r="E25" s="7"/>
      <c r="F25" s="7"/>
      <c r="G25" s="8">
        <v>2.5</v>
      </c>
      <c r="H25" s="8">
        <v>36</v>
      </c>
      <c r="I25" s="8">
        <f>42755041.25/1000000</f>
        <v>42.755041249999998</v>
      </c>
      <c r="J25" s="24">
        <v>33.266870849999989</v>
      </c>
      <c r="K25" s="29">
        <v>34.6</v>
      </c>
      <c r="L25" s="29">
        <v>192.9</v>
      </c>
      <c r="M25" s="29">
        <v>226.23975844</v>
      </c>
    </row>
    <row r="26" spans="2:13" ht="15.75" thickBot="1" x14ac:dyDescent="0.3">
      <c r="B26" s="10" t="s">
        <v>29</v>
      </c>
      <c r="C26" s="50" t="s">
        <v>30</v>
      </c>
      <c r="D26" s="8">
        <v>45.8</v>
      </c>
      <c r="E26" s="8">
        <v>44.7</v>
      </c>
      <c r="F26" s="8">
        <v>44.3</v>
      </c>
      <c r="G26" s="8">
        <v>44.3</v>
      </c>
      <c r="H26" s="8">
        <v>45</v>
      </c>
      <c r="I26" s="8">
        <v>45.628086920000008</v>
      </c>
      <c r="J26" s="24">
        <v>47.115375980000003</v>
      </c>
      <c r="K26" s="29">
        <v>48.8</v>
      </c>
      <c r="L26" s="29">
        <v>50.6</v>
      </c>
      <c r="M26" s="29">
        <v>52.272549529999992</v>
      </c>
    </row>
    <row r="27" spans="2:13" ht="15.75" thickBot="1" x14ac:dyDescent="0.3">
      <c r="B27" s="10" t="s">
        <v>31</v>
      </c>
      <c r="C27" s="50" t="s">
        <v>32</v>
      </c>
      <c r="D27" s="8">
        <v>38.4</v>
      </c>
      <c r="E27" s="8">
        <v>37.9</v>
      </c>
      <c r="F27" s="8">
        <v>38</v>
      </c>
      <c r="G27" s="8">
        <v>38.200000000000003</v>
      </c>
      <c r="H27" s="8">
        <v>38.700000000000003</v>
      </c>
      <c r="I27" s="8">
        <v>40.244218630000006</v>
      </c>
      <c r="J27" s="24">
        <v>40.949003090000005</v>
      </c>
      <c r="K27" s="29">
        <v>43.4</v>
      </c>
      <c r="L27" s="29">
        <v>43.1</v>
      </c>
      <c r="M27" s="29">
        <v>44.178666529999994</v>
      </c>
    </row>
    <row r="28" spans="2:13" ht="15.75" thickBot="1" x14ac:dyDescent="0.3">
      <c r="B28" s="10" t="s">
        <v>33</v>
      </c>
      <c r="C28" s="50" t="s">
        <v>34</v>
      </c>
      <c r="D28" s="8">
        <v>32.9</v>
      </c>
      <c r="E28" s="8">
        <v>31.4</v>
      </c>
      <c r="F28" s="8">
        <v>31.3</v>
      </c>
      <c r="G28" s="8">
        <v>31.8</v>
      </c>
      <c r="H28" s="8">
        <v>32.1</v>
      </c>
      <c r="I28" s="8">
        <v>33.423240700000001</v>
      </c>
      <c r="J28" s="24">
        <v>35.384979259999994</v>
      </c>
      <c r="K28" s="29">
        <v>36.799999999999997</v>
      </c>
      <c r="L28" s="29">
        <v>37.4</v>
      </c>
      <c r="M28" s="29">
        <v>37.578573550000009</v>
      </c>
    </row>
    <row r="29" spans="2:13" ht="15.75" thickBot="1" x14ac:dyDescent="0.3">
      <c r="B29" s="10" t="s">
        <v>35</v>
      </c>
      <c r="C29" s="50" t="s">
        <v>36</v>
      </c>
      <c r="D29" s="8">
        <v>15.2</v>
      </c>
      <c r="E29" s="8">
        <v>14.4</v>
      </c>
      <c r="F29" s="8">
        <v>14.4</v>
      </c>
      <c r="G29" s="8">
        <v>14.8</v>
      </c>
      <c r="H29" s="8">
        <v>14.6</v>
      </c>
      <c r="I29" s="8">
        <v>15.399555479999997</v>
      </c>
      <c r="J29" s="24">
        <v>15.591226780000003</v>
      </c>
      <c r="K29" s="29">
        <v>15.9</v>
      </c>
      <c r="L29" s="29">
        <v>16.100000000000001</v>
      </c>
      <c r="M29" s="29">
        <v>16.550549689999997</v>
      </c>
    </row>
    <row r="30" spans="2:13" ht="15.75" thickBot="1" x14ac:dyDescent="0.3">
      <c r="B30" s="10" t="s">
        <v>37</v>
      </c>
      <c r="C30" s="50" t="s">
        <v>38</v>
      </c>
      <c r="D30" s="8">
        <v>21.2</v>
      </c>
      <c r="E30" s="8">
        <v>20.100000000000001</v>
      </c>
      <c r="F30" s="8">
        <v>20.2</v>
      </c>
      <c r="G30" s="8">
        <v>20.3</v>
      </c>
      <c r="H30" s="8">
        <v>20.6</v>
      </c>
      <c r="I30" s="8">
        <v>21.589085040000001</v>
      </c>
      <c r="J30" s="24">
        <v>21.294368890000005</v>
      </c>
      <c r="K30" s="29">
        <v>21.4</v>
      </c>
      <c r="L30" s="29">
        <v>23.1</v>
      </c>
      <c r="M30" s="29">
        <v>22.935579230000009</v>
      </c>
    </row>
    <row r="31" spans="2:13" ht="15.75" thickBot="1" x14ac:dyDescent="0.3">
      <c r="B31" s="10" t="s">
        <v>39</v>
      </c>
      <c r="C31" s="50" t="s">
        <v>40</v>
      </c>
      <c r="D31" s="8">
        <v>21</v>
      </c>
      <c r="E31" s="8">
        <v>20.399999999999999</v>
      </c>
      <c r="F31" s="8">
        <v>20.399999999999999</v>
      </c>
      <c r="G31" s="8">
        <v>20.8</v>
      </c>
      <c r="H31" s="8">
        <v>20.8</v>
      </c>
      <c r="I31" s="8">
        <v>21.785630279999996</v>
      </c>
      <c r="J31" s="24">
        <v>24.379979120000002</v>
      </c>
      <c r="K31" s="29">
        <v>25</v>
      </c>
      <c r="L31" s="29">
        <v>25.4</v>
      </c>
      <c r="M31" s="29">
        <v>25.438542529999996</v>
      </c>
    </row>
    <row r="32" spans="2:13" ht="15.75" thickBot="1" x14ac:dyDescent="0.3">
      <c r="B32" s="10" t="s">
        <v>41</v>
      </c>
      <c r="C32" s="50" t="s">
        <v>42</v>
      </c>
      <c r="D32" s="8">
        <v>26</v>
      </c>
      <c r="E32" s="8">
        <v>24.4</v>
      </c>
      <c r="F32" s="8">
        <v>24.9</v>
      </c>
      <c r="G32" s="8">
        <v>24.9</v>
      </c>
      <c r="H32" s="8">
        <v>24.8</v>
      </c>
      <c r="I32" s="8">
        <v>25.763422190000007</v>
      </c>
      <c r="J32" s="24">
        <v>30.53330608000001</v>
      </c>
      <c r="K32" s="29">
        <v>30.9</v>
      </c>
      <c r="L32" s="29">
        <v>31</v>
      </c>
      <c r="M32" s="29">
        <v>31.81274625</v>
      </c>
    </row>
    <row r="33" spans="2:14" ht="15.75" thickBot="1" x14ac:dyDescent="0.3">
      <c r="B33" s="10" t="s">
        <v>43</v>
      </c>
      <c r="C33" s="50" t="s">
        <v>44</v>
      </c>
      <c r="D33" s="8">
        <v>26.6</v>
      </c>
      <c r="E33" s="8">
        <v>25.1</v>
      </c>
      <c r="F33" s="8">
        <v>25.5</v>
      </c>
      <c r="G33" s="8">
        <v>25.5</v>
      </c>
      <c r="H33" s="8">
        <v>26.4</v>
      </c>
      <c r="I33" s="8">
        <v>28.051797180000001</v>
      </c>
      <c r="J33" s="24">
        <v>32.224215239999985</v>
      </c>
      <c r="K33" s="29">
        <v>33.799999999999997</v>
      </c>
      <c r="L33" s="29">
        <v>35.299999999999997</v>
      </c>
      <c r="M33" s="29">
        <v>35.666610310000003</v>
      </c>
    </row>
    <row r="34" spans="2:14" ht="15.75" thickBot="1" x14ac:dyDescent="0.3">
      <c r="B34" s="10" t="s">
        <v>45</v>
      </c>
      <c r="C34" s="50" t="s">
        <v>46</v>
      </c>
      <c r="D34" s="8">
        <v>21.7</v>
      </c>
      <c r="E34" s="8">
        <v>20.399999999999999</v>
      </c>
      <c r="F34" s="8">
        <v>20.6</v>
      </c>
      <c r="G34" s="8">
        <v>21.8</v>
      </c>
      <c r="H34" s="8">
        <v>21.6</v>
      </c>
      <c r="I34" s="8">
        <v>23.430785739999997</v>
      </c>
      <c r="J34" s="24">
        <v>27.540915509999994</v>
      </c>
      <c r="K34" s="29">
        <v>28</v>
      </c>
      <c r="L34" s="29">
        <v>28.6</v>
      </c>
      <c r="M34" s="29">
        <v>30.540398659999997</v>
      </c>
    </row>
    <row r="35" spans="2:14" ht="15.75" thickBot="1" x14ac:dyDescent="0.3">
      <c r="B35" s="10" t="s">
        <v>47</v>
      </c>
      <c r="C35" s="50" t="s">
        <v>48</v>
      </c>
      <c r="D35" s="8">
        <v>37.6</v>
      </c>
      <c r="E35" s="8">
        <v>35.4</v>
      </c>
      <c r="F35" s="8">
        <v>35.299999999999997</v>
      </c>
      <c r="G35" s="8">
        <v>36</v>
      </c>
      <c r="H35" s="8">
        <v>36.200000000000003</v>
      </c>
      <c r="I35" s="8">
        <v>37.074210870000023</v>
      </c>
      <c r="J35" s="24">
        <v>41.857068439999992</v>
      </c>
      <c r="K35" s="29">
        <v>43.5</v>
      </c>
      <c r="L35" s="29">
        <v>44.4</v>
      </c>
      <c r="M35" s="29">
        <v>44.663515700000005</v>
      </c>
      <c r="N35" s="31"/>
    </row>
    <row r="36" spans="2:14" ht="15.75" thickBot="1" x14ac:dyDescent="0.3">
      <c r="B36" s="6" t="s">
        <v>49</v>
      </c>
      <c r="C36" s="50" t="s">
        <v>50</v>
      </c>
      <c r="D36" s="7"/>
      <c r="E36" s="7"/>
      <c r="F36" s="8">
        <v>29.6</v>
      </c>
      <c r="G36" s="8">
        <v>28.7</v>
      </c>
      <c r="H36" s="8">
        <v>30.5</v>
      </c>
      <c r="I36" s="8">
        <f>53573663.94/1000000</f>
        <v>53.573663939999996</v>
      </c>
      <c r="J36" s="24">
        <v>80.989283589999985</v>
      </c>
      <c r="K36" s="29">
        <v>77.3</v>
      </c>
      <c r="L36" s="29">
        <v>80</v>
      </c>
      <c r="M36" s="29">
        <v>81.792392190000015</v>
      </c>
      <c r="N36" s="31"/>
    </row>
    <row r="37" spans="2:14" ht="15.75" thickBot="1" x14ac:dyDescent="0.3">
      <c r="B37" s="9"/>
      <c r="C37" s="50" t="s">
        <v>51</v>
      </c>
      <c r="D37" s="8">
        <v>63.6</v>
      </c>
      <c r="E37" s="8">
        <v>82.3</v>
      </c>
      <c r="F37" s="7"/>
      <c r="G37" s="7"/>
      <c r="H37" s="7"/>
      <c r="I37" s="7"/>
      <c r="J37" s="24"/>
      <c r="K37" s="24"/>
      <c r="L37" s="24"/>
      <c r="M37" s="24"/>
      <c r="N37" s="32"/>
    </row>
    <row r="38" spans="2:14" ht="26.25" thickBot="1" x14ac:dyDescent="0.3">
      <c r="B38" s="10" t="s">
        <v>52</v>
      </c>
      <c r="C38" s="50" t="s">
        <v>72</v>
      </c>
      <c r="D38" s="7"/>
      <c r="E38" s="7"/>
      <c r="F38" s="8">
        <v>61.7</v>
      </c>
      <c r="G38" s="8">
        <v>46.2</v>
      </c>
      <c r="H38" s="8">
        <v>66.599999999999994</v>
      </c>
      <c r="I38" s="8">
        <f>74010328.82/1000000</f>
        <v>74.010328819999998</v>
      </c>
      <c r="J38" s="8">
        <v>54.633823480000004</v>
      </c>
      <c r="K38" s="8">
        <v>48</v>
      </c>
      <c r="L38" s="8">
        <v>61.3</v>
      </c>
      <c r="M38" s="8">
        <v>58.977449379999996</v>
      </c>
      <c r="N38" s="33"/>
    </row>
    <row r="39" spans="2:14" ht="15.75" thickBot="1" x14ac:dyDescent="0.3">
      <c r="B39" s="10" t="s">
        <v>53</v>
      </c>
      <c r="C39" s="50" t="s">
        <v>54</v>
      </c>
      <c r="D39" s="7"/>
      <c r="E39" s="7"/>
      <c r="F39" s="8">
        <v>282.89999999999998</v>
      </c>
      <c r="G39" s="8">
        <v>307.7</v>
      </c>
      <c r="H39" s="8">
        <v>302.39999999999998</v>
      </c>
      <c r="I39" s="8">
        <f>310384079.33/1000000</f>
        <v>310.38407932999996</v>
      </c>
      <c r="J39" s="8">
        <v>352.31546822000001</v>
      </c>
      <c r="K39" s="8">
        <v>267.52</v>
      </c>
      <c r="L39" s="8">
        <v>126.1</v>
      </c>
      <c r="M39" s="8">
        <v>118.99949916</v>
      </c>
      <c r="N39" s="34"/>
    </row>
    <row r="40" spans="2:14" ht="15.75" thickBot="1" x14ac:dyDescent="0.3">
      <c r="B40" s="10" t="s">
        <v>69</v>
      </c>
      <c r="C40" s="50" t="s">
        <v>70</v>
      </c>
      <c r="D40" s="7"/>
      <c r="E40" s="7"/>
      <c r="F40" s="8"/>
      <c r="G40" s="8"/>
      <c r="H40" s="8"/>
      <c r="I40" s="8"/>
      <c r="J40" s="8"/>
      <c r="K40" s="8"/>
      <c r="L40" s="8">
        <v>15.9</v>
      </c>
      <c r="M40" s="8">
        <v>16.308871</v>
      </c>
      <c r="N40" s="34"/>
    </row>
    <row r="41" spans="2:14" ht="26.25" thickBot="1" x14ac:dyDescent="0.3">
      <c r="B41" s="6" t="s">
        <v>55</v>
      </c>
      <c r="C41" s="50" t="s">
        <v>56</v>
      </c>
      <c r="D41" s="7"/>
      <c r="E41" s="7"/>
      <c r="F41" s="8">
        <v>202.7</v>
      </c>
      <c r="G41" s="8">
        <v>199.5</v>
      </c>
      <c r="H41" s="8">
        <v>208.3</v>
      </c>
      <c r="I41" s="8">
        <f>221199731.15/1000000</f>
        <v>221.19973115000002</v>
      </c>
      <c r="J41" s="8">
        <v>175.36141302999997</v>
      </c>
      <c r="K41" s="8">
        <v>72.540000000000006</v>
      </c>
      <c r="L41" s="8">
        <v>195.6</v>
      </c>
      <c r="M41" s="8">
        <v>187.32266791999993</v>
      </c>
      <c r="N41" s="34"/>
    </row>
    <row r="42" spans="2:14" ht="15.75" thickBot="1" x14ac:dyDescent="0.3">
      <c r="B42" s="9"/>
      <c r="C42" s="50" t="s">
        <v>57</v>
      </c>
      <c r="D42" s="8">
        <v>239.8</v>
      </c>
      <c r="E42" s="8">
        <v>241.6</v>
      </c>
      <c r="F42" s="7"/>
      <c r="G42" s="7"/>
      <c r="H42" s="7"/>
      <c r="I42" s="7"/>
      <c r="J42" s="24"/>
      <c r="K42" s="24"/>
      <c r="L42" s="24"/>
      <c r="M42" s="24"/>
    </row>
    <row r="43" spans="2:14" ht="15.75" thickBot="1" x14ac:dyDescent="0.3">
      <c r="B43" s="11">
        <v>9901</v>
      </c>
      <c r="C43" s="50" t="s">
        <v>54</v>
      </c>
      <c r="D43" s="8">
        <v>267.5</v>
      </c>
      <c r="E43" s="8">
        <v>278.2</v>
      </c>
      <c r="F43" s="7"/>
      <c r="G43" s="7"/>
      <c r="H43" s="7"/>
      <c r="I43" s="7"/>
      <c r="J43" s="24"/>
      <c r="K43" s="24"/>
      <c r="L43" s="24"/>
      <c r="M43" s="24"/>
    </row>
    <row r="44" spans="2:14" ht="15.75" thickBot="1" x14ac:dyDescent="0.3">
      <c r="B44" s="12">
        <v>9902</v>
      </c>
      <c r="C44" s="51" t="s">
        <v>58</v>
      </c>
      <c r="D44" s="13"/>
      <c r="E44" s="13"/>
      <c r="F44" s="13"/>
      <c r="G44" s="13"/>
      <c r="H44" s="13"/>
      <c r="I44" s="13"/>
      <c r="J44" s="25"/>
      <c r="K44" s="24"/>
      <c r="L44" s="24"/>
      <c r="M44" s="24"/>
    </row>
    <row r="45" spans="2:14" ht="15.75" thickTop="1" x14ac:dyDescent="0.25">
      <c r="B45" s="14"/>
      <c r="C45" s="52"/>
      <c r="D45" s="15"/>
      <c r="E45" s="15"/>
      <c r="F45" s="15"/>
      <c r="G45" s="15"/>
      <c r="H45" s="15"/>
      <c r="I45" s="15"/>
      <c r="J45" s="15"/>
    </row>
    <row r="46" spans="2:14" ht="15.75" x14ac:dyDescent="0.25">
      <c r="B46" s="45" t="s">
        <v>59</v>
      </c>
      <c r="C46" s="45"/>
      <c r="D46" s="16">
        <v>1773.4</v>
      </c>
      <c r="E46" s="16">
        <v>1790</v>
      </c>
      <c r="F46" s="16">
        <v>1808</v>
      </c>
      <c r="G46" s="16">
        <v>1838.4</v>
      </c>
      <c r="H46" s="16">
        <v>1885.4999999999993</v>
      </c>
      <c r="I46" s="16">
        <v>2028.12985136</v>
      </c>
      <c r="J46" s="16">
        <v>2093.4491927399999</v>
      </c>
      <c r="K46" s="16">
        <v>2102.2600000000002</v>
      </c>
      <c r="L46" s="16">
        <v>2176.6</v>
      </c>
      <c r="M46" s="16">
        <f>SUM(M11:M44)</f>
        <v>2233.7667900800002</v>
      </c>
      <c r="N46" s="37"/>
    </row>
    <row r="47" spans="2:14" ht="15.75" x14ac:dyDescent="0.25">
      <c r="B47" s="1"/>
      <c r="N47" s="34"/>
    </row>
    <row r="48" spans="2:14" ht="15.75" x14ac:dyDescent="0.25">
      <c r="B48" s="1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2:14" ht="15.75" x14ac:dyDescent="0.25">
      <c r="B49" s="1"/>
    </row>
    <row r="50" spans="2:14" ht="15.75" x14ac:dyDescent="0.25">
      <c r="B50" s="1"/>
    </row>
    <row r="51" spans="2:14" ht="15.75" x14ac:dyDescent="0.25">
      <c r="B51" s="1" t="s">
        <v>60</v>
      </c>
    </row>
    <row r="52" spans="2:14" ht="15.75" x14ac:dyDescent="0.25">
      <c r="B52" s="1"/>
    </row>
    <row r="53" spans="2:14" x14ac:dyDescent="0.25">
      <c r="B53" s="41" t="s">
        <v>3</v>
      </c>
      <c r="C53" s="41"/>
      <c r="D53" s="4">
        <v>2010</v>
      </c>
      <c r="E53" s="4">
        <v>2011</v>
      </c>
      <c r="F53" s="4">
        <v>2012</v>
      </c>
      <c r="G53" s="4">
        <v>2013</v>
      </c>
      <c r="H53" s="4">
        <v>2014</v>
      </c>
      <c r="I53" s="5">
        <v>2015</v>
      </c>
      <c r="J53" s="5">
        <v>2016</v>
      </c>
      <c r="K53" s="5">
        <v>2017</v>
      </c>
      <c r="L53" s="5">
        <v>2018</v>
      </c>
      <c r="M53" s="5">
        <v>2019</v>
      </c>
    </row>
    <row r="54" spans="2:14" ht="15.75" thickBot="1" x14ac:dyDescent="0.3">
      <c r="B54" s="42"/>
      <c r="C54" s="42"/>
      <c r="D54" s="5" t="s">
        <v>4</v>
      </c>
      <c r="E54" s="5" t="s">
        <v>4</v>
      </c>
      <c r="F54" s="5" t="s">
        <v>4</v>
      </c>
      <c r="G54" s="5" t="s">
        <v>4</v>
      </c>
      <c r="H54" s="5" t="s">
        <v>4</v>
      </c>
      <c r="I54" s="5" t="s">
        <v>4</v>
      </c>
      <c r="J54" s="5" t="s">
        <v>4</v>
      </c>
      <c r="K54" s="5" t="s">
        <v>4</v>
      </c>
      <c r="L54" s="5" t="s">
        <v>4</v>
      </c>
      <c r="M54" s="5" t="s">
        <v>4</v>
      </c>
      <c r="N54" s="35"/>
    </row>
    <row r="55" spans="2:14" ht="15.75" thickBot="1" x14ac:dyDescent="0.3">
      <c r="B55" s="6" t="s">
        <v>5</v>
      </c>
      <c r="C55" s="50" t="s">
        <v>6</v>
      </c>
      <c r="D55" s="24"/>
      <c r="E55" s="24"/>
      <c r="F55" s="8">
        <v>50.1</v>
      </c>
      <c r="G55" s="8">
        <v>39</v>
      </c>
      <c r="H55" s="8">
        <v>39.4</v>
      </c>
      <c r="I55" s="24">
        <v>11.928007050000001</v>
      </c>
      <c r="J55" s="24">
        <v>3.3992254900000001</v>
      </c>
      <c r="K55" s="24">
        <v>16.7</v>
      </c>
      <c r="L55" s="24">
        <v>6.8</v>
      </c>
      <c r="M55" s="24">
        <v>2.7913743599999998</v>
      </c>
    </row>
    <row r="56" spans="2:14" ht="15.75" thickBot="1" x14ac:dyDescent="0.3">
      <c r="B56" s="9"/>
      <c r="C56" s="50" t="s">
        <v>7</v>
      </c>
      <c r="D56" s="8">
        <v>25.5</v>
      </c>
      <c r="E56" s="8">
        <v>29.4</v>
      </c>
      <c r="F56" s="24"/>
      <c r="G56" s="24"/>
      <c r="H56" s="24"/>
      <c r="I56" s="24"/>
      <c r="J56" s="24"/>
      <c r="K56" s="24"/>
      <c r="L56" s="24"/>
      <c r="M56" s="24"/>
    </row>
    <row r="57" spans="2:14" ht="15.75" thickBot="1" x14ac:dyDescent="0.3">
      <c r="B57" s="10" t="s">
        <v>8</v>
      </c>
      <c r="C57" s="50" t="s">
        <v>9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2:14" ht="15.75" thickBot="1" x14ac:dyDescent="0.3">
      <c r="B58" s="10" t="s">
        <v>10</v>
      </c>
      <c r="C58" s="50" t="s">
        <v>11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2:14" ht="15.75" thickBot="1" x14ac:dyDescent="0.3">
      <c r="B59" s="10" t="s">
        <v>12</v>
      </c>
      <c r="C59" s="50" t="s">
        <v>71</v>
      </c>
      <c r="D59" s="24"/>
      <c r="E59" s="24"/>
      <c r="F59" s="24"/>
      <c r="G59" s="24"/>
      <c r="H59" s="24"/>
      <c r="I59" s="24"/>
      <c r="J59" s="24"/>
      <c r="K59" s="24"/>
      <c r="L59" s="24"/>
      <c r="M59" s="24">
        <v>2.7155</v>
      </c>
    </row>
    <row r="60" spans="2:14" ht="15.75" thickBot="1" x14ac:dyDescent="0.3">
      <c r="B60" s="6" t="s">
        <v>13</v>
      </c>
      <c r="C60" s="50" t="s">
        <v>14</v>
      </c>
      <c r="D60" s="8">
        <v>1.5</v>
      </c>
      <c r="E60" s="8">
        <v>1.2</v>
      </c>
      <c r="F60" s="24"/>
      <c r="G60" s="24"/>
      <c r="H60" s="24"/>
      <c r="I60" s="8"/>
      <c r="J60" s="8"/>
      <c r="K60" s="8"/>
      <c r="L60" s="8"/>
      <c r="M60" s="8"/>
    </row>
    <row r="61" spans="2:14" ht="15.75" thickBot="1" x14ac:dyDescent="0.3">
      <c r="B61" s="9"/>
      <c r="C61" s="50" t="s">
        <v>15</v>
      </c>
      <c r="D61" s="24"/>
      <c r="E61" s="24"/>
      <c r="F61" s="8">
        <v>2.1</v>
      </c>
      <c r="G61" s="8">
        <v>1.4</v>
      </c>
      <c r="H61" s="8">
        <v>3.1</v>
      </c>
      <c r="I61" s="24">
        <v>8.9312219099999997</v>
      </c>
      <c r="J61" s="24">
        <v>2.1558607799999998</v>
      </c>
      <c r="K61" s="24">
        <v>6.2</v>
      </c>
      <c r="L61" s="24">
        <v>3.9</v>
      </c>
      <c r="M61" s="24">
        <v>3.7854242699999996</v>
      </c>
    </row>
    <row r="62" spans="2:14" ht="15.75" thickBot="1" x14ac:dyDescent="0.3">
      <c r="B62" s="10" t="s">
        <v>16</v>
      </c>
      <c r="C62" s="50" t="s">
        <v>68</v>
      </c>
      <c r="D62" s="8">
        <v>93.3</v>
      </c>
      <c r="E62" s="8">
        <v>48.4</v>
      </c>
      <c r="F62" s="24"/>
      <c r="G62" s="24"/>
      <c r="H62" s="24"/>
      <c r="I62" s="8"/>
      <c r="J62" s="8"/>
      <c r="K62" s="8">
        <v>7.5</v>
      </c>
      <c r="L62" s="8"/>
      <c r="M62" s="8"/>
    </row>
    <row r="63" spans="2:14" ht="15.75" thickBot="1" x14ac:dyDescent="0.3">
      <c r="B63" s="10" t="s">
        <v>18</v>
      </c>
      <c r="C63" s="50" t="s">
        <v>19</v>
      </c>
      <c r="D63" s="8">
        <v>23.6</v>
      </c>
      <c r="E63" s="8">
        <v>9.1</v>
      </c>
      <c r="F63" s="8">
        <v>6.6</v>
      </c>
      <c r="G63" s="8">
        <v>9</v>
      </c>
      <c r="H63" s="8">
        <v>8.4</v>
      </c>
      <c r="I63" s="8">
        <v>5.7242919200000015</v>
      </c>
      <c r="J63" s="8">
        <v>5.2382402800000003</v>
      </c>
      <c r="K63" s="8">
        <v>3</v>
      </c>
      <c r="L63" s="8">
        <v>2.9</v>
      </c>
      <c r="M63" s="8">
        <v>2.9501798900000002</v>
      </c>
    </row>
    <row r="64" spans="2:14" ht="15.75" thickBot="1" x14ac:dyDescent="0.3">
      <c r="B64" s="6" t="s">
        <v>20</v>
      </c>
      <c r="C64" s="50" t="s">
        <v>21</v>
      </c>
      <c r="D64" s="24"/>
      <c r="E64" s="24"/>
      <c r="F64" s="8">
        <v>17.399999999999999</v>
      </c>
      <c r="G64" s="8">
        <v>12.1</v>
      </c>
      <c r="H64" s="8">
        <v>48.7</v>
      </c>
      <c r="I64" s="24">
        <v>19.571986750000004</v>
      </c>
      <c r="J64" s="24">
        <v>21.739747210000004</v>
      </c>
      <c r="K64" s="24">
        <v>16.899999999999999</v>
      </c>
      <c r="L64" s="24">
        <v>35.700000000000003</v>
      </c>
      <c r="M64" s="24">
        <v>1.5048685699999997</v>
      </c>
    </row>
    <row r="65" spans="2:14" ht="15.75" thickBot="1" x14ac:dyDescent="0.3">
      <c r="B65" s="9"/>
      <c r="C65" s="50" t="s">
        <v>22</v>
      </c>
      <c r="D65" s="8">
        <v>18.399999999999999</v>
      </c>
      <c r="E65" s="8">
        <v>11.3</v>
      </c>
      <c r="F65" s="24"/>
      <c r="G65" s="24"/>
      <c r="H65" s="24"/>
      <c r="I65" s="8"/>
      <c r="J65" s="8"/>
      <c r="K65" s="8"/>
      <c r="L65" s="8"/>
      <c r="M65" s="8"/>
    </row>
    <row r="66" spans="2:14" ht="15.75" thickBot="1" x14ac:dyDescent="0.3">
      <c r="B66" s="6" t="s">
        <v>23</v>
      </c>
      <c r="C66" s="50" t="s">
        <v>17</v>
      </c>
      <c r="D66" s="24"/>
      <c r="E66" s="24"/>
      <c r="F66" s="24"/>
      <c r="G66" s="8">
        <v>9.6</v>
      </c>
      <c r="H66" s="8">
        <v>0.9</v>
      </c>
      <c r="I66" s="24"/>
      <c r="J66" s="24"/>
      <c r="K66" s="24"/>
      <c r="L66" s="24"/>
      <c r="M66" s="24"/>
    </row>
    <row r="67" spans="2:14" ht="15.75" thickBot="1" x14ac:dyDescent="0.3">
      <c r="B67" s="9"/>
      <c r="C67" s="50" t="s">
        <v>24</v>
      </c>
      <c r="D67" s="24"/>
      <c r="E67" s="24"/>
      <c r="F67" s="8">
        <v>22.6</v>
      </c>
      <c r="G67" s="24"/>
      <c r="H67" s="24"/>
      <c r="I67" s="24">
        <v>0.33834055000000007</v>
      </c>
      <c r="J67" s="24">
        <v>0.31856107</v>
      </c>
      <c r="K67" s="24">
        <v>2.9</v>
      </c>
      <c r="L67" s="24">
        <v>2.6</v>
      </c>
      <c r="M67" s="24">
        <v>1.75670631</v>
      </c>
    </row>
    <row r="68" spans="2:14" ht="15.75" thickBot="1" x14ac:dyDescent="0.3">
      <c r="B68" s="10" t="s">
        <v>25</v>
      </c>
      <c r="C68" s="50" t="s">
        <v>26</v>
      </c>
      <c r="D68" s="24"/>
      <c r="E68" s="24"/>
      <c r="F68" s="24"/>
      <c r="G68" s="24"/>
      <c r="H68" s="24"/>
      <c r="I68" s="8"/>
      <c r="J68" s="8"/>
      <c r="K68" s="8"/>
      <c r="L68" s="8"/>
      <c r="M68" s="8"/>
    </row>
    <row r="69" spans="2:14" ht="26.25" thickBot="1" x14ac:dyDescent="0.3">
      <c r="B69" s="10" t="s">
        <v>27</v>
      </c>
      <c r="C69" s="50" t="s">
        <v>28</v>
      </c>
      <c r="D69" s="24"/>
      <c r="E69" s="24"/>
      <c r="F69" s="24"/>
      <c r="G69" s="8">
        <v>6</v>
      </c>
      <c r="H69" s="8">
        <v>12.3</v>
      </c>
      <c r="I69" s="8">
        <v>17.458662939999996</v>
      </c>
      <c r="J69" s="8">
        <v>4.36466858</v>
      </c>
      <c r="K69" s="8">
        <v>13.1</v>
      </c>
      <c r="L69" s="8">
        <v>5.6</v>
      </c>
      <c r="M69" s="8">
        <v>5.2266595300000001</v>
      </c>
    </row>
    <row r="70" spans="2:14" ht="15.75" thickBot="1" x14ac:dyDescent="0.3">
      <c r="B70" s="10" t="s">
        <v>29</v>
      </c>
      <c r="C70" s="50" t="s">
        <v>30</v>
      </c>
      <c r="D70" s="8">
        <v>0.1</v>
      </c>
      <c r="E70" s="8">
        <v>0.1</v>
      </c>
      <c r="F70" s="8">
        <v>1.4</v>
      </c>
      <c r="G70" s="8">
        <v>2.2999999999999998</v>
      </c>
      <c r="H70" s="8">
        <v>2.7</v>
      </c>
      <c r="I70" s="8">
        <v>1.24257616</v>
      </c>
      <c r="J70" s="8">
        <v>1.13993659</v>
      </c>
      <c r="K70" s="8">
        <v>1.5</v>
      </c>
      <c r="L70" s="8">
        <v>1.3</v>
      </c>
      <c r="M70" s="8">
        <v>1.9483653900000002</v>
      </c>
    </row>
    <row r="71" spans="2:14" ht="15.75" thickBot="1" x14ac:dyDescent="0.3">
      <c r="B71" s="10" t="s">
        <v>31</v>
      </c>
      <c r="C71" s="50" t="s">
        <v>32</v>
      </c>
      <c r="D71" s="8">
        <v>0.1</v>
      </c>
      <c r="E71" s="8">
        <v>0.1</v>
      </c>
      <c r="F71" s="8">
        <v>2.6</v>
      </c>
      <c r="G71" s="8">
        <v>2.7</v>
      </c>
      <c r="H71" s="8">
        <v>2.6</v>
      </c>
      <c r="I71" s="8">
        <v>1.7246000299999997</v>
      </c>
      <c r="J71" s="8">
        <v>1.41289799</v>
      </c>
      <c r="K71" s="8">
        <v>1.1299999999999999</v>
      </c>
      <c r="L71" s="8">
        <v>0.9</v>
      </c>
      <c r="M71" s="8">
        <v>1.59095304</v>
      </c>
    </row>
    <row r="72" spans="2:14" ht="15.75" thickBot="1" x14ac:dyDescent="0.3">
      <c r="B72" s="10" t="s">
        <v>33</v>
      </c>
      <c r="C72" s="50" t="s">
        <v>34</v>
      </c>
      <c r="D72" s="8">
        <v>8.8000000000000007</v>
      </c>
      <c r="E72" s="8">
        <v>6</v>
      </c>
      <c r="F72" s="8">
        <v>3.3</v>
      </c>
      <c r="G72" s="8">
        <v>4.0999999999999996</v>
      </c>
      <c r="H72" s="8">
        <v>4</v>
      </c>
      <c r="I72" s="8">
        <v>3.8928738000000003</v>
      </c>
      <c r="J72" s="8">
        <v>1.6990740900000001</v>
      </c>
      <c r="K72" s="8">
        <v>1</v>
      </c>
      <c r="L72" s="8">
        <v>0.8</v>
      </c>
      <c r="M72" s="8">
        <v>1.0381601499999999</v>
      </c>
    </row>
    <row r="73" spans="2:14" ht="15.75" thickBot="1" x14ac:dyDescent="0.3">
      <c r="B73" s="10" t="s">
        <v>35</v>
      </c>
      <c r="C73" s="50" t="s">
        <v>36</v>
      </c>
      <c r="D73" s="8">
        <v>4</v>
      </c>
      <c r="E73" s="8">
        <v>1</v>
      </c>
      <c r="F73" s="8">
        <v>1.2</v>
      </c>
      <c r="G73" s="8">
        <v>1.9</v>
      </c>
      <c r="H73" s="8">
        <v>3.1</v>
      </c>
      <c r="I73" s="8">
        <v>2.0529083399999997</v>
      </c>
      <c r="J73" s="8">
        <v>1.1966536300000001</v>
      </c>
      <c r="K73" s="8">
        <v>1.1399999999999999</v>
      </c>
      <c r="L73" s="8">
        <v>1</v>
      </c>
      <c r="M73" s="8">
        <v>0.52712685000000015</v>
      </c>
    </row>
    <row r="74" spans="2:14" ht="15.75" thickBot="1" x14ac:dyDescent="0.3">
      <c r="B74" s="10" t="s">
        <v>37</v>
      </c>
      <c r="C74" s="50" t="s">
        <v>38</v>
      </c>
      <c r="D74" s="8">
        <v>7.6</v>
      </c>
      <c r="E74" s="8">
        <v>1.8</v>
      </c>
      <c r="F74" s="8">
        <v>1.4</v>
      </c>
      <c r="G74" s="8">
        <v>3.7</v>
      </c>
      <c r="H74" s="8">
        <v>1.6</v>
      </c>
      <c r="I74" s="8">
        <v>2.2681848899999997</v>
      </c>
      <c r="J74" s="8">
        <v>0.93263457000000005</v>
      </c>
      <c r="K74" s="8">
        <v>1</v>
      </c>
      <c r="L74" s="8">
        <v>0.9</v>
      </c>
      <c r="M74" s="8">
        <v>0.78020396999999986</v>
      </c>
    </row>
    <row r="75" spans="2:14" ht="15.75" thickBot="1" x14ac:dyDescent="0.3">
      <c r="B75" s="10" t="s">
        <v>39</v>
      </c>
      <c r="C75" s="50" t="s">
        <v>40</v>
      </c>
      <c r="D75" s="8">
        <v>6.6</v>
      </c>
      <c r="E75" s="8">
        <v>4.8</v>
      </c>
      <c r="F75" s="8">
        <v>11.5</v>
      </c>
      <c r="G75" s="8">
        <v>3.2</v>
      </c>
      <c r="H75" s="8">
        <v>3.4</v>
      </c>
      <c r="I75" s="8">
        <v>1.9342649700000003</v>
      </c>
      <c r="J75" s="8">
        <v>2.5094797899999999</v>
      </c>
      <c r="K75" s="8">
        <v>1.3</v>
      </c>
      <c r="L75" s="8">
        <v>0.8</v>
      </c>
      <c r="M75" s="8">
        <v>0.72304469999999998</v>
      </c>
    </row>
    <row r="76" spans="2:14" ht="15.75" thickBot="1" x14ac:dyDescent="0.3">
      <c r="B76" s="10" t="s">
        <v>41</v>
      </c>
      <c r="C76" s="50" t="s">
        <v>42</v>
      </c>
      <c r="D76" s="8">
        <v>1.9</v>
      </c>
      <c r="E76" s="8">
        <v>6.9</v>
      </c>
      <c r="F76" s="8">
        <v>2.6</v>
      </c>
      <c r="G76" s="8">
        <v>3.7</v>
      </c>
      <c r="H76" s="8">
        <v>4</v>
      </c>
      <c r="I76" s="8">
        <v>3.0706048099999994</v>
      </c>
      <c r="J76" s="8">
        <v>1.4527723299999999</v>
      </c>
      <c r="K76" s="8">
        <v>1.44</v>
      </c>
      <c r="L76" s="8">
        <v>1.4</v>
      </c>
      <c r="M76" s="8">
        <v>1.1226004700000001</v>
      </c>
      <c r="N76" s="17"/>
    </row>
    <row r="77" spans="2:14" ht="15.75" thickBot="1" x14ac:dyDescent="0.3">
      <c r="B77" s="10" t="s">
        <v>43</v>
      </c>
      <c r="C77" s="50" t="s">
        <v>44</v>
      </c>
      <c r="D77" s="8">
        <v>0.1</v>
      </c>
      <c r="E77" s="8">
        <v>0</v>
      </c>
      <c r="F77" s="8">
        <v>1.4</v>
      </c>
      <c r="G77" s="8">
        <v>2.1</v>
      </c>
      <c r="H77" s="8">
        <v>1.8</v>
      </c>
      <c r="I77" s="8">
        <v>2.4667466600000001</v>
      </c>
      <c r="J77" s="8">
        <v>2.5352283300000003</v>
      </c>
      <c r="K77" s="8">
        <v>4.4000000000000004</v>
      </c>
      <c r="L77" s="8">
        <v>2.4</v>
      </c>
      <c r="M77" s="8">
        <v>2.9273301099999998</v>
      </c>
      <c r="N77" s="17"/>
    </row>
    <row r="78" spans="2:14" ht="15.75" thickBot="1" x14ac:dyDescent="0.3">
      <c r="B78" s="10" t="s">
        <v>45</v>
      </c>
      <c r="C78" s="50" t="s">
        <v>46</v>
      </c>
      <c r="D78" s="8">
        <v>10.4</v>
      </c>
      <c r="E78" s="8">
        <v>10.8</v>
      </c>
      <c r="F78" s="8">
        <v>10.8</v>
      </c>
      <c r="G78" s="8">
        <v>10.1</v>
      </c>
      <c r="H78" s="8">
        <v>20.7</v>
      </c>
      <c r="I78" s="8">
        <v>4.3233047999999998</v>
      </c>
      <c r="J78" s="8">
        <v>1.7599296599999998</v>
      </c>
      <c r="K78" s="8">
        <v>0.9</v>
      </c>
      <c r="L78" s="8">
        <v>1.1000000000000001</v>
      </c>
      <c r="M78" s="8">
        <v>0.75735420999999992</v>
      </c>
      <c r="N78" s="17"/>
    </row>
    <row r="79" spans="2:14" ht="15.75" thickBot="1" x14ac:dyDescent="0.3">
      <c r="B79" s="10" t="s">
        <v>47</v>
      </c>
      <c r="C79" s="50" t="s">
        <v>48</v>
      </c>
      <c r="D79" s="8">
        <v>1.3</v>
      </c>
      <c r="E79" s="8">
        <v>2.2999999999999998</v>
      </c>
      <c r="F79" s="8">
        <v>4.5999999999999996</v>
      </c>
      <c r="G79" s="8">
        <v>2.5</v>
      </c>
      <c r="H79" s="8">
        <v>3.6</v>
      </c>
      <c r="I79" s="24">
        <v>4.9377957800000001</v>
      </c>
      <c r="J79" s="24">
        <v>1.1989924199999999</v>
      </c>
      <c r="K79" s="24">
        <v>0.9</v>
      </c>
      <c r="L79" s="24">
        <v>0.7</v>
      </c>
      <c r="M79" s="24">
        <v>1.1976947000000002</v>
      </c>
      <c r="N79" s="17"/>
    </row>
    <row r="80" spans="2:14" ht="15.75" thickBot="1" x14ac:dyDescent="0.3">
      <c r="B80" s="6" t="s">
        <v>49</v>
      </c>
      <c r="C80" s="50" t="s">
        <v>50</v>
      </c>
      <c r="D80" s="24"/>
      <c r="E80" s="24"/>
      <c r="F80" s="24"/>
      <c r="G80" s="24"/>
      <c r="H80" s="24"/>
      <c r="I80" s="24">
        <v>34.709702139999997</v>
      </c>
      <c r="J80" s="24">
        <v>93.429126220000001</v>
      </c>
      <c r="K80" s="24">
        <v>19.34</v>
      </c>
      <c r="L80" s="24">
        <v>0.7</v>
      </c>
      <c r="M80" s="24">
        <v>6.0403465800000005</v>
      </c>
      <c r="N80" s="17"/>
    </row>
    <row r="81" spans="2:14" ht="15.75" thickBot="1" x14ac:dyDescent="0.3">
      <c r="B81" s="9"/>
      <c r="C81" s="50" t="s">
        <v>51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17"/>
    </row>
    <row r="82" spans="2:14" ht="26.25" thickBot="1" x14ac:dyDescent="0.3">
      <c r="B82" s="10" t="s">
        <v>52</v>
      </c>
      <c r="C82" s="50" t="s">
        <v>72</v>
      </c>
      <c r="D82" s="24"/>
      <c r="E82" s="24"/>
      <c r="F82" s="24"/>
      <c r="G82" s="24"/>
      <c r="H82" s="8">
        <v>1.4</v>
      </c>
      <c r="I82" s="8">
        <v>1.2793819999999999E-2</v>
      </c>
      <c r="J82" s="8">
        <v>7.0040500000000004E-3</v>
      </c>
      <c r="K82" s="8">
        <v>1.1000000000000001</v>
      </c>
      <c r="L82" s="8">
        <v>0.2</v>
      </c>
      <c r="M82" s="8">
        <v>1.6640529999999997E-2</v>
      </c>
      <c r="N82" s="17"/>
    </row>
    <row r="83" spans="2:14" ht="15.75" thickBot="1" x14ac:dyDescent="0.3">
      <c r="B83" s="10" t="s">
        <v>53</v>
      </c>
      <c r="C83" s="50" t="s">
        <v>54</v>
      </c>
      <c r="D83" s="24"/>
      <c r="E83" s="24"/>
      <c r="F83" s="8">
        <v>279.2</v>
      </c>
      <c r="G83" s="8">
        <v>216.8</v>
      </c>
      <c r="H83" s="8">
        <v>446.2</v>
      </c>
      <c r="I83" s="8">
        <v>317.27560696</v>
      </c>
      <c r="J83" s="8">
        <v>284.02496606</v>
      </c>
      <c r="K83" s="8">
        <v>320.2</v>
      </c>
      <c r="L83" s="8">
        <v>338.4</v>
      </c>
      <c r="M83" s="8">
        <v>300.85166457999998</v>
      </c>
      <c r="N83" s="17"/>
    </row>
    <row r="84" spans="2:14" ht="15.75" thickBot="1" x14ac:dyDescent="0.3">
      <c r="B84" s="10" t="s">
        <v>69</v>
      </c>
      <c r="C84" s="50" t="s">
        <v>70</v>
      </c>
      <c r="D84" s="24"/>
      <c r="E84" s="24"/>
      <c r="F84" s="8"/>
      <c r="G84" s="8"/>
      <c r="H84" s="8"/>
      <c r="I84" s="8"/>
      <c r="J84" s="8"/>
      <c r="K84" s="8"/>
      <c r="L84" s="8"/>
      <c r="M84" s="8"/>
      <c r="N84" s="17"/>
    </row>
    <row r="85" spans="2:14" ht="26.25" thickBot="1" x14ac:dyDescent="0.3">
      <c r="B85" s="6" t="s">
        <v>55</v>
      </c>
      <c r="C85" s="50" t="s">
        <v>56</v>
      </c>
      <c r="D85" s="24"/>
      <c r="E85" s="24"/>
      <c r="F85" s="8">
        <v>8</v>
      </c>
      <c r="G85" s="8">
        <v>4.2</v>
      </c>
      <c r="H85" s="8">
        <v>5.2</v>
      </c>
      <c r="I85" s="24">
        <v>5.0381516699999995</v>
      </c>
      <c r="J85" s="24">
        <v>4.65049592</v>
      </c>
      <c r="K85" s="24">
        <v>0.9</v>
      </c>
      <c r="L85" s="24">
        <v>4.7</v>
      </c>
      <c r="M85" s="24">
        <v>7.2219761400000007</v>
      </c>
      <c r="N85" s="17"/>
    </row>
    <row r="86" spans="2:14" ht="15.75" thickBot="1" x14ac:dyDescent="0.3">
      <c r="B86" s="9"/>
      <c r="C86" s="50" t="s">
        <v>57</v>
      </c>
      <c r="D86" s="8">
        <v>9.6</v>
      </c>
      <c r="E86" s="8">
        <v>7.1</v>
      </c>
      <c r="F86" s="24"/>
      <c r="G86" s="24"/>
      <c r="H86" s="24"/>
      <c r="I86" s="24"/>
      <c r="J86" s="24"/>
      <c r="K86" s="24"/>
      <c r="L86" s="24"/>
      <c r="M86" s="24"/>
      <c r="N86" s="17"/>
    </row>
    <row r="87" spans="2:14" ht="15.75" thickBot="1" x14ac:dyDescent="0.3">
      <c r="B87" s="11">
        <v>9901</v>
      </c>
      <c r="C87" s="50" t="s">
        <v>54</v>
      </c>
      <c r="D87" s="8">
        <v>438.9</v>
      </c>
      <c r="E87" s="8">
        <v>338.5</v>
      </c>
      <c r="F87" s="24"/>
      <c r="G87" s="24"/>
      <c r="H87" s="24"/>
      <c r="I87" s="24"/>
      <c r="J87" s="24"/>
      <c r="K87" s="24"/>
      <c r="L87" s="24"/>
      <c r="M87" s="24"/>
      <c r="N87" s="17"/>
    </row>
    <row r="88" spans="2:14" ht="15.75" thickBot="1" x14ac:dyDescent="0.3">
      <c r="B88" s="12">
        <v>9902</v>
      </c>
      <c r="C88" s="51" t="s">
        <v>58</v>
      </c>
      <c r="D88" s="25">
        <v>81.7</v>
      </c>
      <c r="E88" s="25">
        <v>52.4</v>
      </c>
      <c r="F88" s="25"/>
      <c r="G88" s="25"/>
      <c r="H88" s="24"/>
      <c r="I88" s="25"/>
      <c r="J88" s="25"/>
      <c r="K88" s="25"/>
      <c r="L88" s="25"/>
      <c r="M88" s="25"/>
      <c r="N88" s="17"/>
    </row>
    <row r="89" spans="2:14" ht="15.75" thickTop="1" x14ac:dyDescent="0.25">
      <c r="B89" s="14"/>
      <c r="C89" s="52"/>
      <c r="D89" s="15"/>
      <c r="E89" s="15"/>
      <c r="F89" s="15"/>
      <c r="G89" s="15"/>
      <c r="H89" s="18"/>
      <c r="I89" s="15"/>
      <c r="J89" s="15"/>
      <c r="K89" s="15"/>
      <c r="L89" s="15"/>
      <c r="M89" s="15"/>
      <c r="N89" s="17"/>
    </row>
    <row r="90" spans="2:14" ht="16.5" thickBot="1" x14ac:dyDescent="0.3">
      <c r="B90" s="46" t="s">
        <v>61</v>
      </c>
      <c r="C90" s="44"/>
      <c r="D90" s="19">
        <v>733.4</v>
      </c>
      <c r="E90" s="19">
        <v>531.20000000000005</v>
      </c>
      <c r="F90" s="19">
        <v>426.7</v>
      </c>
      <c r="G90" s="19">
        <v>334.1</v>
      </c>
      <c r="H90" s="19">
        <v>613.20000000000005</v>
      </c>
      <c r="I90" s="20">
        <v>448.90262595000002</v>
      </c>
      <c r="J90" s="20">
        <v>435.16549506000001</v>
      </c>
      <c r="K90" s="20">
        <v>422.54999999999995</v>
      </c>
      <c r="L90" s="20">
        <v>412.79999999999995</v>
      </c>
      <c r="M90" s="20">
        <f>SUM(M55:M88)</f>
        <v>347.47417434999994</v>
      </c>
      <c r="N90" s="38"/>
    </row>
    <row r="91" spans="2:14" ht="15.75" x14ac:dyDescent="0.25">
      <c r="B91" s="1"/>
    </row>
    <row r="92" spans="2:14" ht="15.75" x14ac:dyDescent="0.25">
      <c r="B92" s="1"/>
    </row>
    <row r="93" spans="2:14" ht="15.75" x14ac:dyDescent="0.25">
      <c r="B93" s="1"/>
    </row>
    <row r="94" spans="2:14" ht="15.75" x14ac:dyDescent="0.25">
      <c r="B94" s="1"/>
    </row>
    <row r="95" spans="2:14" ht="15.75" x14ac:dyDescent="0.25">
      <c r="B95" s="1" t="s">
        <v>62</v>
      </c>
    </row>
    <row r="96" spans="2:14" ht="15.75" x14ac:dyDescent="0.25">
      <c r="B96" s="1"/>
    </row>
    <row r="97" spans="2:13" x14ac:dyDescent="0.25">
      <c r="B97" s="41" t="s">
        <v>3</v>
      </c>
      <c r="C97" s="41"/>
      <c r="D97" s="4">
        <v>2010</v>
      </c>
      <c r="E97" s="4">
        <v>2011</v>
      </c>
      <c r="F97" s="4">
        <v>2012</v>
      </c>
      <c r="G97" s="4">
        <v>2013</v>
      </c>
      <c r="H97" s="4">
        <v>2014</v>
      </c>
      <c r="I97" s="4">
        <v>2015</v>
      </c>
      <c r="J97" s="23">
        <v>2016</v>
      </c>
      <c r="K97" s="27">
        <v>2017</v>
      </c>
      <c r="L97" s="40">
        <v>2018</v>
      </c>
      <c r="M97" s="40">
        <v>2019</v>
      </c>
    </row>
    <row r="98" spans="2:13" ht="15.75" thickBot="1" x14ac:dyDescent="0.3">
      <c r="B98" s="42"/>
      <c r="C98" s="42"/>
      <c r="D98" s="5" t="s">
        <v>4</v>
      </c>
      <c r="E98" s="5" t="s">
        <v>4</v>
      </c>
      <c r="F98" s="5" t="s">
        <v>4</v>
      </c>
      <c r="G98" s="5" t="s">
        <v>4</v>
      </c>
      <c r="H98" s="5" t="s">
        <v>4</v>
      </c>
      <c r="I98" s="5" t="s">
        <v>4</v>
      </c>
      <c r="J98" s="5" t="s">
        <v>4</v>
      </c>
      <c r="K98" s="5" t="s">
        <v>4</v>
      </c>
      <c r="L98" s="5" t="s">
        <v>4</v>
      </c>
      <c r="M98" s="5" t="s">
        <v>4</v>
      </c>
    </row>
    <row r="99" spans="2:13" ht="15.75" thickBot="1" x14ac:dyDescent="0.3">
      <c r="B99" s="6" t="s">
        <v>5</v>
      </c>
      <c r="C99" s="50" t="s">
        <v>6</v>
      </c>
      <c r="D99" s="24"/>
      <c r="E99" s="24"/>
      <c r="F99" s="8">
        <v>203.5</v>
      </c>
      <c r="G99" s="8">
        <v>194.6</v>
      </c>
      <c r="H99" s="8">
        <v>200.7</v>
      </c>
      <c r="I99" s="8">
        <v>172.53396865000008</v>
      </c>
      <c r="J99" s="8">
        <v>132.54948834000001</v>
      </c>
      <c r="K99" s="8">
        <v>141.69999999999999</v>
      </c>
      <c r="L99" s="8">
        <v>140.9</v>
      </c>
      <c r="M99" s="8">
        <v>148.26566200000019</v>
      </c>
    </row>
    <row r="100" spans="2:13" ht="15.75" thickBot="1" x14ac:dyDescent="0.3">
      <c r="B100" s="9"/>
      <c r="C100" s="50" t="s">
        <v>7</v>
      </c>
      <c r="D100" s="8">
        <v>175</v>
      </c>
      <c r="E100" s="8">
        <v>174.4</v>
      </c>
      <c r="F100" s="24"/>
      <c r="G100" s="24"/>
      <c r="H100" s="24"/>
      <c r="I100" s="24"/>
      <c r="J100" s="24"/>
      <c r="K100" s="24"/>
      <c r="L100" s="24"/>
      <c r="M100" s="24"/>
    </row>
    <row r="101" spans="2:13" ht="15.75" thickBot="1" x14ac:dyDescent="0.3">
      <c r="B101" s="10" t="s">
        <v>8</v>
      </c>
      <c r="C101" s="50" t="s">
        <v>9</v>
      </c>
      <c r="D101" s="8">
        <v>6.6</v>
      </c>
      <c r="E101" s="8">
        <v>6.4</v>
      </c>
      <c r="F101" s="8">
        <v>6</v>
      </c>
      <c r="G101" s="8">
        <v>6.4</v>
      </c>
      <c r="H101" s="8">
        <v>6.4</v>
      </c>
      <c r="I101" s="8">
        <v>6.5860486899999966</v>
      </c>
      <c r="J101" s="8">
        <v>7.1228911500000001</v>
      </c>
      <c r="K101" s="8">
        <v>7.7</v>
      </c>
      <c r="L101" s="8">
        <v>8.1</v>
      </c>
      <c r="M101" s="8">
        <v>8.8797601499999992</v>
      </c>
    </row>
    <row r="102" spans="2:13" ht="15.75" thickBot="1" x14ac:dyDescent="0.3">
      <c r="B102" s="10" t="s">
        <v>10</v>
      </c>
      <c r="C102" s="50" t="s">
        <v>11</v>
      </c>
      <c r="D102" s="8">
        <v>28.5</v>
      </c>
      <c r="E102" s="8">
        <v>26.8</v>
      </c>
      <c r="F102" s="24"/>
      <c r="G102" s="24"/>
      <c r="H102" s="24"/>
      <c r="I102" s="24"/>
      <c r="J102" s="24"/>
      <c r="K102" s="24"/>
      <c r="L102" s="24"/>
      <c r="M102" s="24"/>
    </row>
    <row r="103" spans="2:13" ht="15.75" thickBot="1" x14ac:dyDescent="0.3">
      <c r="B103" s="10" t="s">
        <v>12</v>
      </c>
      <c r="C103" s="50" t="s">
        <v>71</v>
      </c>
      <c r="D103" s="8">
        <v>4.5999999999999996</v>
      </c>
      <c r="E103" s="8">
        <v>3.4</v>
      </c>
      <c r="F103" s="8">
        <v>3</v>
      </c>
      <c r="G103" s="8">
        <v>3.9</v>
      </c>
      <c r="H103" s="8">
        <v>10.4</v>
      </c>
      <c r="I103" s="8">
        <v>8.8996422300000013</v>
      </c>
      <c r="J103" s="8">
        <v>4.3402564400000001</v>
      </c>
      <c r="K103" s="8">
        <v>8.3000000000000007</v>
      </c>
      <c r="L103" s="8">
        <v>89</v>
      </c>
      <c r="M103" s="8">
        <v>83.713491070000003</v>
      </c>
    </row>
    <row r="104" spans="2:13" ht="15.75" thickBot="1" x14ac:dyDescent="0.3">
      <c r="B104" s="6" t="s">
        <v>13</v>
      </c>
      <c r="C104" s="50" t="s">
        <v>14</v>
      </c>
      <c r="D104" s="8">
        <v>112.8</v>
      </c>
      <c r="E104" s="8">
        <v>118.4</v>
      </c>
      <c r="F104" s="24"/>
      <c r="G104" s="24"/>
      <c r="H104" s="24"/>
      <c r="I104" s="24"/>
      <c r="J104" s="24"/>
      <c r="K104" s="24"/>
      <c r="L104" s="24"/>
      <c r="M104" s="24"/>
    </row>
    <row r="105" spans="2:13" ht="15.75" thickBot="1" x14ac:dyDescent="0.3">
      <c r="B105" s="9"/>
      <c r="C105" s="50" t="s">
        <v>15</v>
      </c>
      <c r="D105" s="24"/>
      <c r="E105" s="24"/>
      <c r="F105" s="8">
        <v>177.6</v>
      </c>
      <c r="G105" s="8">
        <v>185.4</v>
      </c>
      <c r="H105" s="8">
        <v>194.5</v>
      </c>
      <c r="I105" s="8">
        <v>239.81415999999999</v>
      </c>
      <c r="J105" s="8">
        <v>360.77746655999999</v>
      </c>
      <c r="K105" s="8">
        <v>341.3</v>
      </c>
      <c r="L105" s="8">
        <v>361.8</v>
      </c>
      <c r="M105" s="8">
        <v>365.53654971999993</v>
      </c>
    </row>
    <row r="106" spans="2:13" ht="15.75" thickBot="1" x14ac:dyDescent="0.3">
      <c r="B106" s="10" t="s">
        <v>16</v>
      </c>
      <c r="C106" s="50" t="s">
        <v>68</v>
      </c>
      <c r="D106" s="8">
        <v>432.3</v>
      </c>
      <c r="E106" s="8">
        <v>387.8</v>
      </c>
      <c r="F106" s="24"/>
      <c r="G106" s="24"/>
      <c r="H106" s="24"/>
      <c r="I106" s="24"/>
      <c r="J106" s="24"/>
      <c r="K106" s="24">
        <v>229.8</v>
      </c>
      <c r="L106" s="24"/>
      <c r="M106" s="24"/>
    </row>
    <row r="107" spans="2:13" ht="15.75" thickBot="1" x14ac:dyDescent="0.3">
      <c r="B107" s="10" t="s">
        <v>18</v>
      </c>
      <c r="C107" s="50" t="s">
        <v>19</v>
      </c>
      <c r="D107" s="8">
        <v>247.5</v>
      </c>
      <c r="E107" s="8">
        <v>237.1</v>
      </c>
      <c r="F107" s="8">
        <v>230.8</v>
      </c>
      <c r="G107" s="8">
        <v>239.1</v>
      </c>
      <c r="H107" s="8">
        <v>243.9</v>
      </c>
      <c r="I107" s="8">
        <v>251.47240645000011</v>
      </c>
      <c r="J107" s="8">
        <v>258.83716788999999</v>
      </c>
      <c r="K107" s="8">
        <v>238.1</v>
      </c>
      <c r="L107" s="8">
        <v>249.2</v>
      </c>
      <c r="M107" s="8">
        <v>267.88926226000007</v>
      </c>
    </row>
    <row r="108" spans="2:13" ht="15.75" thickBot="1" x14ac:dyDescent="0.3">
      <c r="B108" s="6" t="s">
        <v>20</v>
      </c>
      <c r="C108" s="50" t="s">
        <v>21</v>
      </c>
      <c r="D108" s="24"/>
      <c r="E108" s="24"/>
      <c r="F108" s="8">
        <v>68.3</v>
      </c>
      <c r="G108" s="8">
        <v>64</v>
      </c>
      <c r="H108" s="8">
        <v>89</v>
      </c>
      <c r="I108" s="8">
        <v>81.029021229999984</v>
      </c>
      <c r="J108" s="8">
        <v>68.699919609999995</v>
      </c>
      <c r="K108" s="8">
        <v>68.8</v>
      </c>
      <c r="L108" s="8">
        <v>86.6</v>
      </c>
      <c r="M108" s="8">
        <v>54.733114670000006</v>
      </c>
    </row>
    <row r="109" spans="2:13" ht="15.75" thickBot="1" x14ac:dyDescent="0.3">
      <c r="B109" s="9"/>
      <c r="C109" s="50" t="s">
        <v>22</v>
      </c>
      <c r="D109" s="8">
        <v>71.3</v>
      </c>
      <c r="E109" s="8">
        <v>58.4</v>
      </c>
      <c r="F109" s="24"/>
      <c r="G109" s="24"/>
      <c r="H109" s="24"/>
      <c r="I109" s="24"/>
      <c r="J109" s="24"/>
      <c r="K109" s="24"/>
      <c r="L109" s="24"/>
      <c r="M109" s="24"/>
    </row>
    <row r="110" spans="2:13" ht="15.75" thickBot="1" x14ac:dyDescent="0.3">
      <c r="B110" s="6" t="s">
        <v>23</v>
      </c>
      <c r="C110" s="50" t="s">
        <v>17</v>
      </c>
      <c r="D110" s="24"/>
      <c r="E110" s="24"/>
      <c r="F110" s="24"/>
      <c r="G110" s="8">
        <v>349.6</v>
      </c>
      <c r="H110" s="8">
        <v>309.7</v>
      </c>
      <c r="I110" s="24"/>
      <c r="J110" s="24"/>
      <c r="K110" s="24"/>
      <c r="L110" s="24"/>
      <c r="M110" s="24"/>
    </row>
    <row r="111" spans="2:13" ht="15.75" thickBot="1" x14ac:dyDescent="0.3">
      <c r="B111" s="9"/>
      <c r="C111" s="50" t="s">
        <v>24</v>
      </c>
      <c r="D111" s="24"/>
      <c r="E111" s="24"/>
      <c r="F111" s="8">
        <v>365.7</v>
      </c>
      <c r="G111" s="24"/>
      <c r="H111" s="24"/>
      <c r="I111" s="8">
        <v>314.60005288999997</v>
      </c>
      <c r="J111" s="24">
        <v>277.06792997000002</v>
      </c>
      <c r="K111" s="24">
        <v>288.60000000000002</v>
      </c>
      <c r="L111" s="24">
        <v>282.2</v>
      </c>
      <c r="M111" s="24">
        <v>285.64469974000008</v>
      </c>
    </row>
    <row r="112" spans="2:13" ht="15.75" thickBot="1" x14ac:dyDescent="0.3">
      <c r="B112" s="10" t="s">
        <v>25</v>
      </c>
      <c r="C112" s="50" t="s">
        <v>26</v>
      </c>
      <c r="D112" s="24"/>
      <c r="E112" s="24"/>
      <c r="F112" s="24"/>
      <c r="G112" s="8">
        <v>3.7</v>
      </c>
      <c r="H112" s="8">
        <v>6.8</v>
      </c>
      <c r="I112" s="24">
        <v>5.3755218800000009</v>
      </c>
      <c r="J112" s="24">
        <v>3.4684100499999997</v>
      </c>
      <c r="K112" s="24">
        <v>3.9</v>
      </c>
      <c r="L112" s="24">
        <v>3.8</v>
      </c>
      <c r="M112" s="24">
        <v>3.3299338000000005</v>
      </c>
    </row>
    <row r="113" spans="2:13" ht="26.25" thickBot="1" x14ac:dyDescent="0.3">
      <c r="B113" s="10" t="s">
        <v>27</v>
      </c>
      <c r="C113" s="50" t="s">
        <v>28</v>
      </c>
      <c r="D113" s="24"/>
      <c r="E113" s="24"/>
      <c r="F113" s="24"/>
      <c r="G113" s="8">
        <v>8.5</v>
      </c>
      <c r="H113" s="8">
        <v>48.3</v>
      </c>
      <c r="I113" s="24">
        <v>60.213704190000037</v>
      </c>
      <c r="J113" s="24">
        <v>37.631539429999989</v>
      </c>
      <c r="K113" s="24">
        <v>47.7</v>
      </c>
      <c r="L113" s="24">
        <v>198.5</v>
      </c>
      <c r="M113" s="24">
        <v>231.46641796999998</v>
      </c>
    </row>
    <row r="114" spans="2:13" ht="15.75" thickBot="1" x14ac:dyDescent="0.3">
      <c r="B114" s="10" t="s">
        <v>29</v>
      </c>
      <c r="C114" s="50" t="s">
        <v>30</v>
      </c>
      <c r="D114" s="8">
        <v>45.8</v>
      </c>
      <c r="E114" s="8">
        <v>44.8</v>
      </c>
      <c r="F114" s="8">
        <v>45.7</v>
      </c>
      <c r="G114" s="8">
        <v>46.5</v>
      </c>
      <c r="H114" s="8">
        <v>47.7</v>
      </c>
      <c r="I114" s="8">
        <v>46.870663080000014</v>
      </c>
      <c r="J114" s="24">
        <v>48.255312570000001</v>
      </c>
      <c r="K114" s="24">
        <v>50.3</v>
      </c>
      <c r="L114" s="24">
        <v>51.9</v>
      </c>
      <c r="M114" s="24">
        <v>54.220914919999998</v>
      </c>
    </row>
    <row r="115" spans="2:13" ht="15.75" thickBot="1" x14ac:dyDescent="0.3">
      <c r="B115" s="10" t="s">
        <v>31</v>
      </c>
      <c r="C115" s="50" t="s">
        <v>32</v>
      </c>
      <c r="D115" s="8">
        <v>38.5</v>
      </c>
      <c r="E115" s="8">
        <v>38.1</v>
      </c>
      <c r="F115" s="8">
        <v>40.6</v>
      </c>
      <c r="G115" s="8">
        <v>40.9</v>
      </c>
      <c r="H115" s="8">
        <v>41.3</v>
      </c>
      <c r="I115" s="8">
        <v>41.968818660000004</v>
      </c>
      <c r="J115" s="24">
        <v>42.361901079999996</v>
      </c>
      <c r="K115" s="24">
        <v>44.5</v>
      </c>
      <c r="L115" s="24">
        <v>44.1</v>
      </c>
      <c r="M115" s="24">
        <v>45.769619570000003</v>
      </c>
    </row>
    <row r="116" spans="2:13" ht="15.75" thickBot="1" x14ac:dyDescent="0.3">
      <c r="B116" s="10" t="s">
        <v>33</v>
      </c>
      <c r="C116" s="50" t="s">
        <v>34</v>
      </c>
      <c r="D116" s="8">
        <v>41.7</v>
      </c>
      <c r="E116" s="8">
        <v>37.4</v>
      </c>
      <c r="F116" s="8">
        <v>34.6</v>
      </c>
      <c r="G116" s="8">
        <v>35.9</v>
      </c>
      <c r="H116" s="8">
        <v>36.1</v>
      </c>
      <c r="I116" s="8">
        <v>37.316114499999998</v>
      </c>
      <c r="J116" s="24">
        <v>37.084053350000005</v>
      </c>
      <c r="K116" s="24">
        <v>37.799999999999997</v>
      </c>
      <c r="L116" s="24">
        <v>38.299999999999997</v>
      </c>
      <c r="M116" s="24">
        <v>38.616733700000019</v>
      </c>
    </row>
    <row r="117" spans="2:13" ht="15.75" thickBot="1" x14ac:dyDescent="0.3">
      <c r="B117" s="10" t="s">
        <v>35</v>
      </c>
      <c r="C117" s="50" t="s">
        <v>36</v>
      </c>
      <c r="D117" s="8">
        <v>19.2</v>
      </c>
      <c r="E117" s="8">
        <v>15.4</v>
      </c>
      <c r="F117" s="8">
        <v>15.6</v>
      </c>
      <c r="G117" s="8">
        <v>16.600000000000001</v>
      </c>
      <c r="H117" s="8">
        <v>17.7</v>
      </c>
      <c r="I117" s="8">
        <v>17.452463819999995</v>
      </c>
      <c r="J117" s="24">
        <v>16.787880410000003</v>
      </c>
      <c r="K117" s="24">
        <v>17.100000000000001</v>
      </c>
      <c r="L117" s="24">
        <v>17.100000000000001</v>
      </c>
      <c r="M117" s="24">
        <v>17.077676539999995</v>
      </c>
    </row>
    <row r="118" spans="2:13" ht="15.75" thickBot="1" x14ac:dyDescent="0.3">
      <c r="B118" s="10" t="s">
        <v>37</v>
      </c>
      <c r="C118" s="50" t="s">
        <v>38</v>
      </c>
      <c r="D118" s="8">
        <v>28.9</v>
      </c>
      <c r="E118" s="8">
        <v>21.9</v>
      </c>
      <c r="F118" s="8">
        <v>21.6</v>
      </c>
      <c r="G118" s="8">
        <v>24</v>
      </c>
      <c r="H118" s="8">
        <v>22.2</v>
      </c>
      <c r="I118" s="8">
        <v>23.857269930000001</v>
      </c>
      <c r="J118" s="24">
        <v>22.227003460000006</v>
      </c>
      <c r="K118" s="24">
        <v>22.4</v>
      </c>
      <c r="L118" s="24">
        <v>24</v>
      </c>
      <c r="M118" s="24">
        <v>23.715783200000004</v>
      </c>
    </row>
    <row r="119" spans="2:13" ht="15.75" thickBot="1" x14ac:dyDescent="0.3">
      <c r="B119" s="10" t="s">
        <v>39</v>
      </c>
      <c r="C119" s="50" t="s">
        <v>40</v>
      </c>
      <c r="D119" s="8">
        <v>27.6</v>
      </c>
      <c r="E119" s="8">
        <v>25.3</v>
      </c>
      <c r="F119" s="8">
        <v>31.9</v>
      </c>
      <c r="G119" s="8">
        <v>24</v>
      </c>
      <c r="H119" s="8">
        <v>24.3</v>
      </c>
      <c r="I119" s="8">
        <v>23.71989525</v>
      </c>
      <c r="J119" s="24">
        <v>26.889458910000002</v>
      </c>
      <c r="K119" s="24">
        <v>26.3</v>
      </c>
      <c r="L119" s="24">
        <v>26.2</v>
      </c>
      <c r="M119" s="24">
        <v>26.161587229999995</v>
      </c>
    </row>
    <row r="120" spans="2:13" ht="15.75" thickBot="1" x14ac:dyDescent="0.3">
      <c r="B120" s="10" t="s">
        <v>41</v>
      </c>
      <c r="C120" s="50" t="s">
        <v>42</v>
      </c>
      <c r="D120" s="8">
        <v>27.9</v>
      </c>
      <c r="E120" s="8">
        <v>31.3</v>
      </c>
      <c r="F120" s="8">
        <v>27.5</v>
      </c>
      <c r="G120" s="8">
        <v>28.5</v>
      </c>
      <c r="H120" s="8">
        <v>28.8</v>
      </c>
      <c r="I120" s="8">
        <v>28.834027000000006</v>
      </c>
      <c r="J120" s="24">
        <v>31.986078410000012</v>
      </c>
      <c r="K120" s="24">
        <v>32.299999999999997</v>
      </c>
      <c r="L120" s="24">
        <v>32.4</v>
      </c>
      <c r="M120" s="24">
        <v>32.935346719999998</v>
      </c>
    </row>
    <row r="121" spans="2:13" ht="15.75" thickBot="1" x14ac:dyDescent="0.3">
      <c r="B121" s="10" t="s">
        <v>43</v>
      </c>
      <c r="C121" s="50" t="s">
        <v>44</v>
      </c>
      <c r="D121" s="8">
        <v>26.6</v>
      </c>
      <c r="E121" s="8">
        <v>25.2</v>
      </c>
      <c r="F121" s="8">
        <v>26.9</v>
      </c>
      <c r="G121" s="8">
        <v>27.6</v>
      </c>
      <c r="H121" s="8">
        <v>28.2</v>
      </c>
      <c r="I121" s="8">
        <v>30.51854384</v>
      </c>
      <c r="J121" s="24">
        <v>34.759443569999988</v>
      </c>
      <c r="K121" s="24">
        <v>38.200000000000003</v>
      </c>
      <c r="L121" s="24">
        <v>37.700000000000003</v>
      </c>
      <c r="M121" s="24">
        <v>38.593940419999996</v>
      </c>
    </row>
    <row r="122" spans="2:13" ht="15.75" thickBot="1" x14ac:dyDescent="0.3">
      <c r="B122" s="10" t="s">
        <v>45</v>
      </c>
      <c r="C122" s="50" t="s">
        <v>46</v>
      </c>
      <c r="D122" s="8">
        <v>32.1</v>
      </c>
      <c r="E122" s="8">
        <v>31.2</v>
      </c>
      <c r="F122" s="8">
        <v>31.4</v>
      </c>
      <c r="G122" s="8">
        <v>31.9</v>
      </c>
      <c r="H122" s="8">
        <v>42.3</v>
      </c>
      <c r="I122" s="8">
        <v>27.75409054</v>
      </c>
      <c r="J122" s="24">
        <v>29.300845169999992</v>
      </c>
      <c r="K122" s="24">
        <v>28.9</v>
      </c>
      <c r="L122" s="24">
        <v>29.7</v>
      </c>
      <c r="M122" s="24">
        <v>31.29775287</v>
      </c>
    </row>
    <row r="123" spans="2:13" ht="15.75" thickBot="1" x14ac:dyDescent="0.3">
      <c r="B123" s="10" t="s">
        <v>47</v>
      </c>
      <c r="C123" s="50" t="s">
        <v>48</v>
      </c>
      <c r="D123" s="8">
        <v>38.9</v>
      </c>
      <c r="E123" s="8">
        <v>37.700000000000003</v>
      </c>
      <c r="F123" s="8">
        <v>39.9</v>
      </c>
      <c r="G123" s="8">
        <v>38.5</v>
      </c>
      <c r="H123" s="8">
        <v>39.799999999999997</v>
      </c>
      <c r="I123" s="8">
        <v>42.012006650000011</v>
      </c>
      <c r="J123" s="24">
        <v>43.056060859999981</v>
      </c>
      <c r="K123" s="24">
        <v>44.4</v>
      </c>
      <c r="L123" s="24">
        <v>45.1</v>
      </c>
      <c r="M123" s="24">
        <v>45.861210400000012</v>
      </c>
    </row>
    <row r="124" spans="2:13" ht="15.75" thickBot="1" x14ac:dyDescent="0.3">
      <c r="B124" s="6" t="s">
        <v>49</v>
      </c>
      <c r="C124" s="50" t="s">
        <v>50</v>
      </c>
      <c r="D124" s="24"/>
      <c r="E124" s="24"/>
      <c r="F124" s="8">
        <v>29.6</v>
      </c>
      <c r="G124" s="8">
        <v>28.7</v>
      </c>
      <c r="H124" s="8">
        <v>30.5</v>
      </c>
      <c r="I124" s="8">
        <v>88.283366079999993</v>
      </c>
      <c r="J124" s="24">
        <v>174.41840980999999</v>
      </c>
      <c r="K124" s="24">
        <v>96.6</v>
      </c>
      <c r="L124" s="24">
        <v>80.599999999999994</v>
      </c>
      <c r="M124" s="24">
        <v>87.832738770000006</v>
      </c>
    </row>
    <row r="125" spans="2:13" ht="15.75" thickBot="1" x14ac:dyDescent="0.3">
      <c r="B125" s="9"/>
      <c r="C125" s="50" t="s">
        <v>51</v>
      </c>
      <c r="D125" s="8">
        <v>63.6</v>
      </c>
      <c r="E125" s="8">
        <v>82.3</v>
      </c>
      <c r="F125" s="24"/>
      <c r="G125" s="24"/>
      <c r="H125" s="24"/>
      <c r="I125" s="24"/>
      <c r="J125" s="24"/>
      <c r="K125" s="24"/>
      <c r="L125" s="24"/>
      <c r="M125" s="24"/>
    </row>
    <row r="126" spans="2:13" ht="26.25" thickBot="1" x14ac:dyDescent="0.3">
      <c r="B126" s="10" t="s">
        <v>52</v>
      </c>
      <c r="C126" s="50" t="s">
        <v>72</v>
      </c>
      <c r="D126" s="24"/>
      <c r="E126" s="24"/>
      <c r="F126" s="8">
        <v>61.7</v>
      </c>
      <c r="G126" s="8">
        <v>46.2</v>
      </c>
      <c r="H126" s="8">
        <v>68</v>
      </c>
      <c r="I126" s="8">
        <v>74.023122639999983</v>
      </c>
      <c r="J126" s="8">
        <v>54.640827530000003</v>
      </c>
      <c r="K126" s="8">
        <v>49.1</v>
      </c>
      <c r="L126" s="8">
        <v>61.5</v>
      </c>
      <c r="M126" s="8">
        <v>58.99408991</v>
      </c>
    </row>
    <row r="127" spans="2:13" ht="15.75" thickBot="1" x14ac:dyDescent="0.3">
      <c r="B127" s="10" t="s">
        <v>53</v>
      </c>
      <c r="C127" s="50" t="s">
        <v>54</v>
      </c>
      <c r="D127" s="24"/>
      <c r="E127" s="24"/>
      <c r="F127" s="8">
        <v>562.1</v>
      </c>
      <c r="G127" s="8">
        <v>524.5</v>
      </c>
      <c r="H127" s="8">
        <v>748.6</v>
      </c>
      <c r="I127" s="8">
        <v>627.65968629000008</v>
      </c>
      <c r="J127" s="8">
        <v>636.34043427999995</v>
      </c>
      <c r="K127" s="8">
        <v>587.70000000000005</v>
      </c>
      <c r="L127" s="8">
        <v>464.5</v>
      </c>
      <c r="M127" s="8">
        <v>419.85116374</v>
      </c>
    </row>
    <row r="128" spans="2:13" ht="15.75" thickBot="1" x14ac:dyDescent="0.3">
      <c r="B128" s="10" t="s">
        <v>69</v>
      </c>
      <c r="C128" s="50" t="s">
        <v>70</v>
      </c>
      <c r="D128" s="24"/>
      <c r="E128" s="24"/>
      <c r="F128" s="8"/>
      <c r="G128" s="8"/>
      <c r="H128" s="8"/>
      <c r="I128" s="8"/>
      <c r="J128" s="8"/>
      <c r="K128" s="8"/>
      <c r="L128" s="8">
        <v>15.9</v>
      </c>
      <c r="M128" s="8">
        <v>16.308871</v>
      </c>
    </row>
    <row r="129" spans="2:14" ht="26.25" thickBot="1" x14ac:dyDescent="0.3">
      <c r="B129" s="6" t="s">
        <v>55</v>
      </c>
      <c r="C129" s="50" t="s">
        <v>56</v>
      </c>
      <c r="D129" s="24"/>
      <c r="E129" s="24"/>
      <c r="F129" s="8">
        <v>210.7</v>
      </c>
      <c r="G129" s="8">
        <v>203.6</v>
      </c>
      <c r="H129" s="8">
        <v>213.5</v>
      </c>
      <c r="I129" s="8">
        <v>226.23788281999998</v>
      </c>
      <c r="J129" s="8">
        <v>180.01190894999999</v>
      </c>
      <c r="K129" s="8">
        <v>73.400000000000006</v>
      </c>
      <c r="L129" s="8">
        <v>200.3</v>
      </c>
      <c r="M129" s="8">
        <v>194.54464405999994</v>
      </c>
    </row>
    <row r="130" spans="2:14" ht="15.75" thickBot="1" x14ac:dyDescent="0.3">
      <c r="B130" s="9"/>
      <c r="C130" s="50" t="s">
        <v>57</v>
      </c>
      <c r="D130" s="8">
        <v>249.4</v>
      </c>
      <c r="E130" s="8">
        <v>248.7</v>
      </c>
      <c r="F130" s="24"/>
      <c r="G130" s="24"/>
      <c r="H130" s="24"/>
      <c r="I130" s="24"/>
      <c r="J130" s="24"/>
      <c r="K130" s="24"/>
      <c r="L130" s="24"/>
      <c r="M130" s="24"/>
    </row>
    <row r="131" spans="2:14" ht="15.75" thickBot="1" x14ac:dyDescent="0.3">
      <c r="B131" s="11">
        <v>9901</v>
      </c>
      <c r="C131" s="50" t="s">
        <v>54</v>
      </c>
      <c r="D131" s="8">
        <v>706.4</v>
      </c>
      <c r="E131" s="8">
        <v>616.70000000000005</v>
      </c>
      <c r="F131" s="24"/>
      <c r="G131" s="24"/>
      <c r="H131" s="24"/>
      <c r="I131" s="24"/>
      <c r="J131" s="24"/>
      <c r="K131" s="24"/>
      <c r="L131" s="24"/>
      <c r="M131" s="24"/>
    </row>
    <row r="132" spans="2:14" ht="15.75" thickBot="1" x14ac:dyDescent="0.3">
      <c r="B132" s="12">
        <v>9902</v>
      </c>
      <c r="C132" s="51" t="s">
        <v>58</v>
      </c>
      <c r="D132" s="21">
        <v>81.7</v>
      </c>
      <c r="E132" s="21">
        <v>52.4</v>
      </c>
      <c r="F132" s="26"/>
      <c r="G132" s="26"/>
      <c r="H132" s="26"/>
      <c r="I132" s="26"/>
      <c r="J132" s="26"/>
      <c r="K132" s="26"/>
      <c r="L132" s="26"/>
      <c r="M132" s="26"/>
    </row>
    <row r="133" spans="2:14" ht="15.75" thickTop="1" x14ac:dyDescent="0.25">
      <c r="B133" s="14"/>
      <c r="C133" s="52"/>
      <c r="D133" s="15"/>
      <c r="E133" s="15"/>
      <c r="F133" s="15"/>
      <c r="G133" s="15"/>
      <c r="H133" s="15"/>
      <c r="I133" s="15"/>
      <c r="J133" s="15"/>
      <c r="K133" s="17"/>
      <c r="L133" s="17"/>
      <c r="M133" s="17"/>
    </row>
    <row r="134" spans="2:14" ht="16.5" thickBot="1" x14ac:dyDescent="0.3">
      <c r="B134" s="43" t="s">
        <v>63</v>
      </c>
      <c r="C134" s="44"/>
      <c r="D134" s="19">
        <v>2506.9</v>
      </c>
      <c r="E134" s="19">
        <v>2321.1999999999998</v>
      </c>
      <c r="F134" s="19">
        <v>2234.6999999999998</v>
      </c>
      <c r="G134" s="19">
        <v>2172.5</v>
      </c>
      <c r="H134" s="19">
        <v>2498.6999999999998</v>
      </c>
      <c r="I134" s="19">
        <v>2477.0324773100001</v>
      </c>
      <c r="J134" s="19">
        <v>2528.6146878000004</v>
      </c>
      <c r="K134" s="19">
        <v>2524.9</v>
      </c>
      <c r="L134" s="19">
        <f>SUM(L99:L132)</f>
        <v>2589.4</v>
      </c>
      <c r="M134" s="19">
        <f>SUM(M99:M132)</f>
        <v>2581.240964430001</v>
      </c>
      <c r="N134" s="38"/>
    </row>
    <row r="135" spans="2:14" ht="15.75" x14ac:dyDescent="0.25">
      <c r="B135" s="1"/>
    </row>
    <row r="136" spans="2:14" ht="15.75" x14ac:dyDescent="0.25">
      <c r="B136" s="1"/>
    </row>
    <row r="137" spans="2:14" ht="15.75" x14ac:dyDescent="0.25">
      <c r="B137" s="1"/>
    </row>
    <row r="138" spans="2:14" ht="15.75" x14ac:dyDescent="0.25">
      <c r="B138" s="1"/>
    </row>
    <row r="139" spans="2:14" ht="15.75" x14ac:dyDescent="0.25">
      <c r="B139" s="1" t="s">
        <v>64</v>
      </c>
    </row>
    <row r="140" spans="2:14" ht="15.75" x14ac:dyDescent="0.25">
      <c r="B140" s="1"/>
    </row>
    <row r="141" spans="2:14" x14ac:dyDescent="0.25">
      <c r="B141" s="41" t="s">
        <v>3</v>
      </c>
      <c r="C141" s="41"/>
      <c r="D141" s="4">
        <v>2010</v>
      </c>
      <c r="E141" s="4">
        <v>2011</v>
      </c>
      <c r="F141" s="4">
        <v>2012</v>
      </c>
      <c r="G141" s="4">
        <v>2013</v>
      </c>
      <c r="H141" s="4">
        <v>2014</v>
      </c>
      <c r="I141" s="4">
        <v>2015</v>
      </c>
      <c r="J141" s="23">
        <v>2016</v>
      </c>
      <c r="K141" s="27">
        <v>2017</v>
      </c>
      <c r="L141" s="40">
        <v>2018</v>
      </c>
      <c r="M141" s="40">
        <v>2019</v>
      </c>
    </row>
    <row r="142" spans="2:14" ht="15.75" thickBot="1" x14ac:dyDescent="0.3">
      <c r="B142" s="42"/>
      <c r="C142" s="42"/>
      <c r="D142" s="5" t="s">
        <v>4</v>
      </c>
      <c r="E142" s="5" t="s">
        <v>4</v>
      </c>
      <c r="F142" s="5" t="s">
        <v>4</v>
      </c>
      <c r="G142" s="5" t="s">
        <v>4</v>
      </c>
      <c r="H142" s="5" t="s">
        <v>4</v>
      </c>
      <c r="I142" s="5" t="s">
        <v>4</v>
      </c>
      <c r="J142" s="5" t="s">
        <v>4</v>
      </c>
      <c r="K142" s="5" t="s">
        <v>4</v>
      </c>
      <c r="L142" s="5" t="s">
        <v>4</v>
      </c>
      <c r="M142" s="5" t="s">
        <v>4</v>
      </c>
    </row>
    <row r="143" spans="2:14" ht="15.75" thickBot="1" x14ac:dyDescent="0.3">
      <c r="B143" s="6" t="s">
        <v>5</v>
      </c>
      <c r="C143" s="50" t="s">
        <v>6</v>
      </c>
      <c r="D143" s="7"/>
      <c r="E143" s="7"/>
      <c r="F143" s="7"/>
      <c r="G143" s="7"/>
      <c r="H143" s="7"/>
      <c r="I143" s="7"/>
      <c r="J143" s="24"/>
      <c r="K143" s="24"/>
      <c r="L143" s="24"/>
      <c r="M143" s="24"/>
    </row>
    <row r="144" spans="2:14" ht="15.75" thickBot="1" x14ac:dyDescent="0.3">
      <c r="B144" s="9"/>
      <c r="C144" s="50" t="s">
        <v>7</v>
      </c>
      <c r="D144" s="7"/>
      <c r="E144" s="7"/>
      <c r="F144" s="7"/>
      <c r="G144" s="7"/>
      <c r="H144" s="7"/>
      <c r="I144" s="7"/>
      <c r="J144" s="24"/>
      <c r="K144" s="24"/>
      <c r="L144" s="24"/>
      <c r="M144" s="24"/>
    </row>
    <row r="145" spans="2:13" ht="15.75" thickBot="1" x14ac:dyDescent="0.3">
      <c r="B145" s="10" t="s">
        <v>8</v>
      </c>
      <c r="C145" s="50" t="s">
        <v>9</v>
      </c>
      <c r="D145" s="7"/>
      <c r="E145" s="7"/>
      <c r="F145" s="7"/>
      <c r="G145" s="7"/>
      <c r="H145" s="7"/>
      <c r="I145" s="7"/>
      <c r="J145" s="24"/>
      <c r="K145" s="24"/>
      <c r="L145" s="24"/>
      <c r="M145" s="24"/>
    </row>
    <row r="146" spans="2:13" ht="15.75" thickBot="1" x14ac:dyDescent="0.3">
      <c r="B146" s="10" t="s">
        <v>10</v>
      </c>
      <c r="C146" s="50" t="s">
        <v>11</v>
      </c>
      <c r="D146" s="7"/>
      <c r="E146" s="7"/>
      <c r="F146" s="7"/>
      <c r="G146" s="7"/>
      <c r="H146" s="7"/>
      <c r="I146" s="7"/>
      <c r="J146" s="24"/>
      <c r="K146" s="24"/>
      <c r="L146" s="24"/>
      <c r="M146" s="24"/>
    </row>
    <row r="147" spans="2:13" ht="15.75" thickBot="1" x14ac:dyDescent="0.3">
      <c r="B147" s="10" t="s">
        <v>12</v>
      </c>
      <c r="C147" s="50" t="s">
        <v>71</v>
      </c>
      <c r="D147" s="7"/>
      <c r="E147" s="7"/>
      <c r="F147" s="7"/>
      <c r="G147" s="7"/>
      <c r="H147" s="7"/>
      <c r="I147" s="7"/>
      <c r="J147" s="24"/>
      <c r="K147" s="24"/>
      <c r="L147" s="24"/>
      <c r="M147" s="24"/>
    </row>
    <row r="148" spans="2:13" ht="15.75" thickBot="1" x14ac:dyDescent="0.3">
      <c r="B148" s="6" t="s">
        <v>13</v>
      </c>
      <c r="C148" s="50" t="s">
        <v>14</v>
      </c>
      <c r="D148" s="7"/>
      <c r="E148" s="7"/>
      <c r="F148" s="7"/>
      <c r="G148" s="7"/>
      <c r="H148" s="7"/>
      <c r="I148" s="7"/>
      <c r="J148" s="24"/>
      <c r="K148" s="24"/>
      <c r="L148" s="24"/>
      <c r="M148" s="24"/>
    </row>
    <row r="149" spans="2:13" ht="15.75" thickBot="1" x14ac:dyDescent="0.3">
      <c r="B149" s="9"/>
      <c r="C149" s="50" t="s">
        <v>15</v>
      </c>
      <c r="D149" s="7"/>
      <c r="E149" s="7"/>
      <c r="F149" s="7"/>
      <c r="G149" s="7"/>
      <c r="H149" s="7"/>
      <c r="I149" s="7"/>
      <c r="J149" s="24"/>
      <c r="K149" s="24"/>
      <c r="L149" s="24"/>
      <c r="M149" s="24"/>
    </row>
    <row r="150" spans="2:13" ht="15.75" thickBot="1" x14ac:dyDescent="0.3">
      <c r="B150" s="10" t="s">
        <v>16</v>
      </c>
      <c r="C150" s="50" t="s">
        <v>68</v>
      </c>
      <c r="D150" s="7"/>
      <c r="E150" s="7"/>
      <c r="F150" s="7"/>
      <c r="G150" s="7"/>
      <c r="H150" s="7"/>
      <c r="I150" s="7"/>
      <c r="J150" s="24"/>
      <c r="K150" s="24"/>
      <c r="L150" s="24"/>
      <c r="M150" s="24"/>
    </row>
    <row r="151" spans="2:13" ht="15.75" thickBot="1" x14ac:dyDescent="0.3">
      <c r="B151" s="10" t="s">
        <v>18</v>
      </c>
      <c r="C151" s="50" t="s">
        <v>19</v>
      </c>
      <c r="D151" s="7"/>
      <c r="E151" s="7"/>
      <c r="F151" s="7"/>
      <c r="G151" s="7"/>
      <c r="H151" s="7"/>
      <c r="I151" s="7"/>
      <c r="J151" s="24"/>
      <c r="K151" s="24"/>
      <c r="L151" s="24"/>
      <c r="M151" s="24"/>
    </row>
    <row r="152" spans="2:13" ht="15.75" thickBot="1" x14ac:dyDescent="0.3">
      <c r="B152" s="6" t="s">
        <v>20</v>
      </c>
      <c r="C152" s="50" t="s">
        <v>21</v>
      </c>
      <c r="D152" s="7"/>
      <c r="E152" s="7"/>
      <c r="F152" s="7"/>
      <c r="G152" s="7"/>
      <c r="H152" s="7"/>
      <c r="I152" s="7"/>
      <c r="J152" s="24"/>
      <c r="K152" s="24"/>
      <c r="L152" s="24"/>
      <c r="M152" s="24"/>
    </row>
    <row r="153" spans="2:13" ht="15.75" thickBot="1" x14ac:dyDescent="0.3">
      <c r="B153" s="9"/>
      <c r="C153" s="50" t="s">
        <v>22</v>
      </c>
      <c r="D153" s="7"/>
      <c r="E153" s="7"/>
      <c r="F153" s="7"/>
      <c r="G153" s="7"/>
      <c r="H153" s="7"/>
      <c r="I153" s="7"/>
      <c r="J153" s="24"/>
      <c r="K153" s="24"/>
      <c r="L153" s="24"/>
      <c r="M153" s="24"/>
    </row>
    <row r="154" spans="2:13" ht="15.75" thickBot="1" x14ac:dyDescent="0.3">
      <c r="B154" s="6" t="s">
        <v>23</v>
      </c>
      <c r="C154" s="50" t="s">
        <v>17</v>
      </c>
      <c r="D154" s="7"/>
      <c r="E154" s="7"/>
      <c r="F154" s="7"/>
      <c r="G154" s="7"/>
      <c r="H154" s="7"/>
      <c r="I154" s="7"/>
      <c r="J154" s="24"/>
      <c r="K154" s="24"/>
      <c r="L154" s="24"/>
      <c r="M154" s="24"/>
    </row>
    <row r="155" spans="2:13" ht="15.75" thickBot="1" x14ac:dyDescent="0.3">
      <c r="B155" s="9"/>
      <c r="C155" s="50" t="s">
        <v>24</v>
      </c>
      <c r="D155" s="7"/>
      <c r="E155" s="7"/>
      <c r="F155" s="7"/>
      <c r="G155" s="7"/>
      <c r="H155" s="7"/>
      <c r="I155" s="7"/>
      <c r="J155" s="24"/>
      <c r="K155" s="24"/>
      <c r="L155" s="24"/>
      <c r="M155" s="24"/>
    </row>
    <row r="156" spans="2:13" ht="15.75" thickBot="1" x14ac:dyDescent="0.3">
      <c r="B156" s="10" t="s">
        <v>25</v>
      </c>
      <c r="C156" s="50" t="s">
        <v>26</v>
      </c>
      <c r="D156" s="7"/>
      <c r="E156" s="7"/>
      <c r="F156" s="7"/>
      <c r="G156" s="7"/>
      <c r="H156" s="7"/>
      <c r="I156" s="7"/>
      <c r="J156" s="24"/>
      <c r="K156" s="24"/>
      <c r="L156" s="24"/>
      <c r="M156" s="24"/>
    </row>
    <row r="157" spans="2:13" ht="26.25" thickBot="1" x14ac:dyDescent="0.3">
      <c r="B157" s="10" t="s">
        <v>27</v>
      </c>
      <c r="C157" s="50" t="s">
        <v>28</v>
      </c>
      <c r="D157" s="7"/>
      <c r="E157" s="7"/>
      <c r="F157" s="7"/>
      <c r="G157" s="7"/>
      <c r="H157" s="7"/>
      <c r="I157" s="7"/>
      <c r="J157" s="24"/>
      <c r="K157" s="24"/>
      <c r="L157" s="24"/>
      <c r="M157" s="24"/>
    </row>
    <row r="158" spans="2:13" ht="15.75" thickBot="1" x14ac:dyDescent="0.3">
      <c r="B158" s="10" t="s">
        <v>29</v>
      </c>
      <c r="C158" s="50" t="s">
        <v>30</v>
      </c>
      <c r="D158" s="7"/>
      <c r="E158" s="7"/>
      <c r="F158" s="7"/>
      <c r="G158" s="7"/>
      <c r="H158" s="7"/>
      <c r="I158" s="7"/>
      <c r="J158" s="24"/>
      <c r="K158" s="24"/>
      <c r="L158" s="24"/>
      <c r="M158" s="24"/>
    </row>
    <row r="159" spans="2:13" ht="15.75" thickBot="1" x14ac:dyDescent="0.3">
      <c r="B159" s="10" t="s">
        <v>31</v>
      </c>
      <c r="C159" s="50" t="s">
        <v>32</v>
      </c>
      <c r="D159" s="7"/>
      <c r="E159" s="7"/>
      <c r="F159" s="7"/>
      <c r="G159" s="7"/>
      <c r="H159" s="7"/>
      <c r="I159" s="7"/>
      <c r="J159" s="24"/>
      <c r="K159" s="24"/>
      <c r="L159" s="24"/>
      <c r="M159" s="24"/>
    </row>
    <row r="160" spans="2:13" ht="15.75" thickBot="1" x14ac:dyDescent="0.3">
      <c r="B160" s="10" t="s">
        <v>33</v>
      </c>
      <c r="C160" s="50" t="s">
        <v>34</v>
      </c>
      <c r="D160" s="7"/>
      <c r="E160" s="7"/>
      <c r="F160" s="7"/>
      <c r="G160" s="7"/>
      <c r="H160" s="7"/>
      <c r="I160" s="7"/>
      <c r="J160" s="24"/>
      <c r="K160" s="24"/>
      <c r="L160" s="24"/>
      <c r="M160" s="24"/>
    </row>
    <row r="161" spans="2:13" ht="15.75" thickBot="1" x14ac:dyDescent="0.3">
      <c r="B161" s="10" t="s">
        <v>35</v>
      </c>
      <c r="C161" s="50" t="s">
        <v>36</v>
      </c>
      <c r="D161" s="7"/>
      <c r="E161" s="7"/>
      <c r="F161" s="7"/>
      <c r="G161" s="7"/>
      <c r="H161" s="7"/>
      <c r="I161" s="7"/>
      <c r="J161" s="24"/>
      <c r="K161" s="24"/>
      <c r="L161" s="24"/>
      <c r="M161" s="24"/>
    </row>
    <row r="162" spans="2:13" ht="15.75" thickBot="1" x14ac:dyDescent="0.3">
      <c r="B162" s="10" t="s">
        <v>37</v>
      </c>
      <c r="C162" s="50" t="s">
        <v>38</v>
      </c>
      <c r="D162" s="7"/>
      <c r="E162" s="7"/>
      <c r="F162" s="7"/>
      <c r="G162" s="7"/>
      <c r="H162" s="7"/>
      <c r="I162" s="7"/>
      <c r="J162" s="24"/>
      <c r="K162" s="24"/>
      <c r="L162" s="24"/>
      <c r="M162" s="24"/>
    </row>
    <row r="163" spans="2:13" ht="15.75" thickBot="1" x14ac:dyDescent="0.3">
      <c r="B163" s="10" t="s">
        <v>39</v>
      </c>
      <c r="C163" s="50" t="s">
        <v>40</v>
      </c>
      <c r="D163" s="7"/>
      <c r="E163" s="7"/>
      <c r="F163" s="7"/>
      <c r="G163" s="7"/>
      <c r="H163" s="7"/>
      <c r="I163" s="7"/>
      <c r="J163" s="24"/>
      <c r="K163" s="24"/>
      <c r="L163" s="24"/>
      <c r="M163" s="24"/>
    </row>
    <row r="164" spans="2:13" ht="15.75" thickBot="1" x14ac:dyDescent="0.3">
      <c r="B164" s="10" t="s">
        <v>41</v>
      </c>
      <c r="C164" s="50" t="s">
        <v>42</v>
      </c>
      <c r="D164" s="7"/>
      <c r="E164" s="7"/>
      <c r="F164" s="7"/>
      <c r="G164" s="7"/>
      <c r="H164" s="7"/>
      <c r="I164" s="7"/>
      <c r="J164" s="24"/>
      <c r="K164" s="24"/>
      <c r="L164" s="24"/>
      <c r="M164" s="24"/>
    </row>
    <row r="165" spans="2:13" ht="15.75" thickBot="1" x14ac:dyDescent="0.3">
      <c r="B165" s="10" t="s">
        <v>43</v>
      </c>
      <c r="C165" s="50" t="s">
        <v>44</v>
      </c>
      <c r="D165" s="7"/>
      <c r="E165" s="7"/>
      <c r="F165" s="7"/>
      <c r="G165" s="7"/>
      <c r="H165" s="7"/>
      <c r="I165" s="7"/>
      <c r="J165" s="24"/>
      <c r="K165" s="24"/>
      <c r="L165" s="24"/>
      <c r="M165" s="24"/>
    </row>
    <row r="166" spans="2:13" ht="15.75" thickBot="1" x14ac:dyDescent="0.3">
      <c r="B166" s="10" t="s">
        <v>45</v>
      </c>
      <c r="C166" s="50" t="s">
        <v>46</v>
      </c>
      <c r="D166" s="7"/>
      <c r="E166" s="7"/>
      <c r="F166" s="7"/>
      <c r="G166" s="7"/>
      <c r="H166" s="7"/>
      <c r="I166" s="7"/>
      <c r="J166" s="24"/>
      <c r="K166" s="24"/>
      <c r="L166" s="24"/>
      <c r="M166" s="24"/>
    </row>
    <row r="167" spans="2:13" ht="15.75" thickBot="1" x14ac:dyDescent="0.3">
      <c r="B167" s="10" t="s">
        <v>47</v>
      </c>
      <c r="C167" s="50" t="s">
        <v>48</v>
      </c>
      <c r="D167" s="7"/>
      <c r="E167" s="7"/>
      <c r="F167" s="7"/>
      <c r="G167" s="7"/>
      <c r="H167" s="7"/>
      <c r="I167" s="7"/>
      <c r="J167" s="24"/>
      <c r="K167" s="24"/>
      <c r="L167" s="24"/>
      <c r="M167" s="24"/>
    </row>
    <row r="168" spans="2:13" ht="15.75" thickBot="1" x14ac:dyDescent="0.3">
      <c r="B168" s="6" t="s">
        <v>49</v>
      </c>
      <c r="C168" s="50" t="s">
        <v>50</v>
      </c>
      <c r="D168" s="7"/>
      <c r="E168" s="7"/>
      <c r="F168" s="7"/>
      <c r="G168" s="7"/>
      <c r="H168" s="7"/>
      <c r="I168" s="7"/>
      <c r="J168" s="24"/>
      <c r="K168" s="24"/>
      <c r="L168" s="24">
        <v>0.03</v>
      </c>
      <c r="M168" s="24">
        <v>0.22079842999999999</v>
      </c>
    </row>
    <row r="169" spans="2:13" ht="15.75" thickBot="1" x14ac:dyDescent="0.3">
      <c r="B169" s="9"/>
      <c r="C169" s="50" t="s">
        <v>51</v>
      </c>
      <c r="D169" s="7"/>
      <c r="E169" s="8">
        <v>2.2000000000000002</v>
      </c>
      <c r="F169" s="7"/>
      <c r="G169" s="7"/>
      <c r="H169" s="7"/>
      <c r="I169" s="7"/>
      <c r="J169" s="24"/>
      <c r="K169" s="24"/>
      <c r="L169" s="24"/>
      <c r="M169" s="24"/>
    </row>
    <row r="170" spans="2:13" ht="26.25" thickBot="1" x14ac:dyDescent="0.3">
      <c r="B170" s="10" t="s">
        <v>52</v>
      </c>
      <c r="C170" s="50" t="s">
        <v>72</v>
      </c>
      <c r="D170" s="7"/>
      <c r="E170" s="7"/>
      <c r="F170" s="8">
        <v>2.9</v>
      </c>
      <c r="G170" s="7"/>
      <c r="H170" s="7"/>
      <c r="I170" s="8"/>
      <c r="J170" s="8"/>
      <c r="K170" s="8"/>
      <c r="L170" s="8"/>
      <c r="M170" s="8"/>
    </row>
    <row r="171" spans="2:13" ht="15.75" thickBot="1" x14ac:dyDescent="0.3">
      <c r="B171" s="10" t="s">
        <v>53</v>
      </c>
      <c r="C171" s="50" t="s">
        <v>54</v>
      </c>
      <c r="D171" s="7"/>
      <c r="E171" s="7"/>
      <c r="F171" s="8">
        <v>99.3</v>
      </c>
      <c r="G171" s="8">
        <v>112.8</v>
      </c>
      <c r="H171" s="8">
        <v>148.30000000000001</v>
      </c>
      <c r="I171" s="8">
        <v>313.21291717000003</v>
      </c>
      <c r="J171" s="8">
        <v>173.75529743000001</v>
      </c>
      <c r="K171" s="8">
        <v>147.19999999999999</v>
      </c>
      <c r="L171" s="8">
        <v>73.787563050000003</v>
      </c>
      <c r="M171" s="8">
        <v>79.904754530000005</v>
      </c>
    </row>
    <row r="172" spans="2:13" ht="15.75" thickBot="1" x14ac:dyDescent="0.3">
      <c r="B172" s="10" t="s">
        <v>69</v>
      </c>
      <c r="C172" s="50" t="s">
        <v>70</v>
      </c>
      <c r="D172" s="7"/>
      <c r="E172" s="7"/>
      <c r="F172" s="8"/>
      <c r="G172" s="8"/>
      <c r="H172" s="8"/>
      <c r="I172" s="8"/>
      <c r="J172" s="8"/>
      <c r="K172" s="8"/>
      <c r="L172" s="8"/>
      <c r="M172" s="8"/>
    </row>
    <row r="173" spans="2:13" ht="26.25" thickBot="1" x14ac:dyDescent="0.3">
      <c r="B173" s="6" t="s">
        <v>55</v>
      </c>
      <c r="C173" s="50" t="s">
        <v>56</v>
      </c>
      <c r="D173" s="7"/>
      <c r="E173" s="7"/>
      <c r="F173" s="7"/>
      <c r="G173" s="7"/>
      <c r="H173" s="7"/>
      <c r="I173" s="7"/>
      <c r="J173" s="24"/>
      <c r="K173" s="24"/>
      <c r="L173" s="24"/>
      <c r="M173" s="24"/>
    </row>
    <row r="174" spans="2:13" ht="15.75" thickBot="1" x14ac:dyDescent="0.3">
      <c r="B174" s="9"/>
      <c r="C174" s="50" t="s">
        <v>57</v>
      </c>
      <c r="D174" s="7"/>
      <c r="E174" s="7"/>
      <c r="F174" s="7"/>
      <c r="G174" s="7"/>
      <c r="H174" s="7"/>
      <c r="I174" s="7"/>
      <c r="J174" s="24"/>
      <c r="K174" s="24"/>
      <c r="L174" s="24"/>
      <c r="M174" s="24"/>
    </row>
    <row r="175" spans="2:13" ht="15.75" thickBot="1" x14ac:dyDescent="0.3">
      <c r="B175" s="11">
        <v>9901</v>
      </c>
      <c r="C175" s="50" t="s">
        <v>54</v>
      </c>
      <c r="D175" s="8">
        <v>109.4</v>
      </c>
      <c r="E175" s="8">
        <v>130.69999999999999</v>
      </c>
      <c r="F175" s="7"/>
      <c r="G175" s="7"/>
      <c r="H175" s="7"/>
      <c r="I175" s="7"/>
      <c r="J175" s="24"/>
      <c r="K175" s="24"/>
      <c r="L175" s="24"/>
      <c r="M175" s="24"/>
    </row>
    <row r="176" spans="2:13" ht="15.75" thickBot="1" x14ac:dyDescent="0.3">
      <c r="B176" s="12">
        <v>9902</v>
      </c>
      <c r="C176" s="51" t="s">
        <v>58</v>
      </c>
      <c r="D176" s="22"/>
      <c r="E176" s="22"/>
      <c r="F176" s="22"/>
      <c r="G176" s="22"/>
      <c r="H176" s="22"/>
      <c r="I176" s="22"/>
      <c r="J176" s="26"/>
      <c r="K176" s="26"/>
      <c r="L176" s="26"/>
      <c r="M176" s="26"/>
    </row>
    <row r="177" spans="2:13" ht="15.75" thickTop="1" x14ac:dyDescent="0.25">
      <c r="B177" s="14"/>
      <c r="C177" s="52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2:13" ht="16.5" thickBot="1" x14ac:dyDescent="0.3">
      <c r="B178" s="43" t="s">
        <v>65</v>
      </c>
      <c r="C178" s="44"/>
      <c r="D178" s="19">
        <v>109.4</v>
      </c>
      <c r="E178" s="19">
        <v>132.80000000000001</v>
      </c>
      <c r="F178" s="19">
        <v>102.2</v>
      </c>
      <c r="G178" s="19">
        <v>112.8</v>
      </c>
      <c r="H178" s="19">
        <v>148.30000000000001</v>
      </c>
      <c r="I178" s="19">
        <v>313.21291717000003</v>
      </c>
      <c r="J178" s="19">
        <v>173.75529743000001</v>
      </c>
      <c r="K178" s="19">
        <v>147.19999999999999</v>
      </c>
      <c r="L178" s="19">
        <f>SUM(L143:L176)</f>
        <v>73.817563050000004</v>
      </c>
      <c r="M178" s="19">
        <f>SUM(M143:M176)</f>
        <v>80.125552960000007</v>
      </c>
    </row>
    <row r="179" spans="2:13" ht="15.75" x14ac:dyDescent="0.25">
      <c r="B179" s="1"/>
    </row>
    <row r="180" spans="2:13" ht="15.75" x14ac:dyDescent="0.25">
      <c r="B180" s="1"/>
    </row>
    <row r="181" spans="2:13" ht="15.75" x14ac:dyDescent="0.25">
      <c r="B181" s="1"/>
    </row>
    <row r="182" spans="2:13" ht="15.75" x14ac:dyDescent="0.25">
      <c r="B182" s="1"/>
    </row>
    <row r="183" spans="2:13" ht="15.75" x14ac:dyDescent="0.25">
      <c r="B183" s="1" t="s">
        <v>66</v>
      </c>
    </row>
    <row r="184" spans="2:13" ht="15.75" x14ac:dyDescent="0.25">
      <c r="B184" s="1"/>
    </row>
    <row r="185" spans="2:13" x14ac:dyDescent="0.25">
      <c r="B185" s="41" t="s">
        <v>3</v>
      </c>
      <c r="C185" s="41"/>
      <c r="D185" s="23">
        <v>2010</v>
      </c>
      <c r="E185" s="23">
        <v>2011</v>
      </c>
      <c r="F185" s="23">
        <v>2012</v>
      </c>
      <c r="G185" s="23">
        <v>2013</v>
      </c>
      <c r="H185" s="23">
        <v>2014</v>
      </c>
      <c r="I185" s="23">
        <v>2015</v>
      </c>
      <c r="J185" s="23">
        <v>2016</v>
      </c>
      <c r="K185" s="27">
        <v>2017</v>
      </c>
      <c r="L185" s="40">
        <v>2018</v>
      </c>
      <c r="M185" s="40">
        <v>2019</v>
      </c>
    </row>
    <row r="186" spans="2:13" ht="15.75" thickBot="1" x14ac:dyDescent="0.3">
      <c r="B186" s="42"/>
      <c r="C186" s="42"/>
      <c r="D186" s="5" t="s">
        <v>4</v>
      </c>
      <c r="E186" s="5" t="s">
        <v>4</v>
      </c>
      <c r="F186" s="5" t="s">
        <v>4</v>
      </c>
      <c r="G186" s="5" t="s">
        <v>4</v>
      </c>
      <c r="H186" s="5" t="s">
        <v>4</v>
      </c>
      <c r="I186" s="5" t="s">
        <v>4</v>
      </c>
      <c r="J186" s="5" t="s">
        <v>4</v>
      </c>
      <c r="K186" s="5" t="s">
        <v>4</v>
      </c>
      <c r="L186" s="5" t="s">
        <v>4</v>
      </c>
      <c r="M186" s="5" t="s">
        <v>4</v>
      </c>
    </row>
    <row r="187" spans="2:13" ht="15.75" thickBot="1" x14ac:dyDescent="0.3">
      <c r="B187" s="6" t="s">
        <v>5</v>
      </c>
      <c r="C187" s="50" t="s">
        <v>6</v>
      </c>
      <c r="D187" s="24"/>
      <c r="E187" s="24"/>
      <c r="F187" s="8">
        <v>203.5</v>
      </c>
      <c r="G187" s="8">
        <v>194.6</v>
      </c>
      <c r="H187" s="8">
        <v>200.7</v>
      </c>
      <c r="I187" s="8">
        <v>172.53396865000008</v>
      </c>
      <c r="J187" s="8">
        <v>132.54948834000001</v>
      </c>
      <c r="K187" s="8">
        <v>141.69999999999999</v>
      </c>
      <c r="L187" s="8">
        <v>140.9</v>
      </c>
      <c r="M187" s="8">
        <v>148.26566200000019</v>
      </c>
    </row>
    <row r="188" spans="2:13" ht="15.75" thickBot="1" x14ac:dyDescent="0.3">
      <c r="B188" s="9"/>
      <c r="C188" s="50" t="s">
        <v>7</v>
      </c>
      <c r="D188" s="8">
        <v>175</v>
      </c>
      <c r="E188" s="8">
        <v>174.4</v>
      </c>
      <c r="F188" s="24"/>
      <c r="G188" s="24"/>
      <c r="H188" s="24"/>
      <c r="I188" s="24"/>
      <c r="J188" s="24"/>
      <c r="K188" s="24"/>
      <c r="L188" s="24"/>
      <c r="M188" s="24"/>
    </row>
    <row r="189" spans="2:13" ht="15.75" thickBot="1" x14ac:dyDescent="0.3">
      <c r="B189" s="10" t="s">
        <v>8</v>
      </c>
      <c r="C189" s="50" t="s">
        <v>9</v>
      </c>
      <c r="D189" s="8">
        <v>6.6</v>
      </c>
      <c r="E189" s="8">
        <v>6.4</v>
      </c>
      <c r="F189" s="8">
        <v>6</v>
      </c>
      <c r="G189" s="8">
        <v>6.4</v>
      </c>
      <c r="H189" s="8">
        <v>6.4</v>
      </c>
      <c r="I189" s="8">
        <v>6.5860486899999966</v>
      </c>
      <c r="J189" s="8">
        <v>7.1228911499999965</v>
      </c>
      <c r="K189" s="8">
        <v>7.7</v>
      </c>
      <c r="L189" s="8">
        <v>8.1</v>
      </c>
      <c r="M189" s="8">
        <v>8.8797601499999992</v>
      </c>
    </row>
    <row r="190" spans="2:13" ht="15.75" thickBot="1" x14ac:dyDescent="0.3">
      <c r="B190" s="10" t="s">
        <v>10</v>
      </c>
      <c r="C190" s="50" t="s">
        <v>11</v>
      </c>
      <c r="D190" s="8">
        <v>28.5</v>
      </c>
      <c r="E190" s="8">
        <v>26.8</v>
      </c>
      <c r="F190" s="24"/>
      <c r="G190" s="24"/>
      <c r="H190" s="24"/>
      <c r="I190" s="24"/>
      <c r="J190" s="24"/>
      <c r="K190" s="24"/>
      <c r="L190" s="24"/>
      <c r="M190" s="24"/>
    </row>
    <row r="191" spans="2:13" ht="15.75" thickBot="1" x14ac:dyDescent="0.3">
      <c r="B191" s="10" t="s">
        <v>12</v>
      </c>
      <c r="C191" s="50" t="s">
        <v>71</v>
      </c>
      <c r="D191" s="8">
        <v>4.5999999999999996</v>
      </c>
      <c r="E191" s="8">
        <v>3.4</v>
      </c>
      <c r="F191" s="8">
        <v>3</v>
      </c>
      <c r="G191" s="8">
        <v>3.9</v>
      </c>
      <c r="H191" s="8">
        <v>10.4</v>
      </c>
      <c r="I191" s="8">
        <v>8.8996422300000013</v>
      </c>
      <c r="J191" s="8">
        <v>4.3402564400000001</v>
      </c>
      <c r="K191" s="8">
        <v>8.3000000000000007</v>
      </c>
      <c r="L191" s="8">
        <v>89</v>
      </c>
      <c r="M191" s="8">
        <v>83.713491070000003</v>
      </c>
    </row>
    <row r="192" spans="2:13" ht="15.75" thickBot="1" x14ac:dyDescent="0.3">
      <c r="B192" s="6" t="s">
        <v>13</v>
      </c>
      <c r="C192" s="50" t="s">
        <v>14</v>
      </c>
      <c r="D192" s="8">
        <v>112.8</v>
      </c>
      <c r="E192" s="8">
        <v>118.4</v>
      </c>
      <c r="F192" s="24"/>
      <c r="G192" s="24"/>
      <c r="H192" s="24"/>
      <c r="I192" s="24"/>
      <c r="J192" s="24"/>
      <c r="K192" s="24"/>
      <c r="L192" s="24"/>
      <c r="M192" s="24"/>
    </row>
    <row r="193" spans="2:13" ht="15.75" thickBot="1" x14ac:dyDescent="0.3">
      <c r="B193" s="9"/>
      <c r="C193" s="50" t="s">
        <v>15</v>
      </c>
      <c r="D193" s="24"/>
      <c r="E193" s="24"/>
      <c r="F193" s="8">
        <v>177.6</v>
      </c>
      <c r="G193" s="8">
        <v>185.4</v>
      </c>
      <c r="H193" s="8">
        <v>194.5</v>
      </c>
      <c r="I193" s="8">
        <v>239.81415999999999</v>
      </c>
      <c r="J193" s="8">
        <v>360.77746655999999</v>
      </c>
      <c r="K193" s="8">
        <v>341.3</v>
      </c>
      <c r="L193" s="8">
        <v>361.8</v>
      </c>
      <c r="M193" s="8">
        <v>365.53654971999993</v>
      </c>
    </row>
    <row r="194" spans="2:13" ht="15.75" thickBot="1" x14ac:dyDescent="0.3">
      <c r="B194" s="10" t="s">
        <v>16</v>
      </c>
      <c r="C194" s="50" t="s">
        <v>68</v>
      </c>
      <c r="D194" s="8">
        <v>432.3</v>
      </c>
      <c r="E194" s="8">
        <v>387.8</v>
      </c>
      <c r="F194" s="24"/>
      <c r="G194" s="24"/>
      <c r="H194" s="24"/>
      <c r="I194" s="24"/>
      <c r="J194" s="24"/>
      <c r="K194" s="24">
        <v>229.8</v>
      </c>
      <c r="L194" s="24">
        <v>0</v>
      </c>
      <c r="M194" s="24"/>
    </row>
    <row r="195" spans="2:13" ht="15.75" thickBot="1" x14ac:dyDescent="0.3">
      <c r="B195" s="10" t="s">
        <v>18</v>
      </c>
      <c r="C195" s="50" t="s">
        <v>19</v>
      </c>
      <c r="D195" s="8">
        <v>247.5</v>
      </c>
      <c r="E195" s="8">
        <v>237.1</v>
      </c>
      <c r="F195" s="8">
        <v>230.8</v>
      </c>
      <c r="G195" s="8">
        <v>239.1</v>
      </c>
      <c r="H195" s="8">
        <v>243.9</v>
      </c>
      <c r="I195" s="8">
        <v>251.47240645000011</v>
      </c>
      <c r="J195" s="8">
        <v>258.8371678900001</v>
      </c>
      <c r="K195" s="8">
        <v>238.1</v>
      </c>
      <c r="L195" s="8">
        <v>249.2</v>
      </c>
      <c r="M195" s="8">
        <v>267.88926226000007</v>
      </c>
    </row>
    <row r="196" spans="2:13" ht="15.75" thickBot="1" x14ac:dyDescent="0.3">
      <c r="B196" s="6" t="s">
        <v>20</v>
      </c>
      <c r="C196" s="50" t="s">
        <v>21</v>
      </c>
      <c r="D196" s="24"/>
      <c r="E196" s="24"/>
      <c r="F196" s="8">
        <v>68.3</v>
      </c>
      <c r="G196" s="8">
        <v>64</v>
      </c>
      <c r="H196" s="8">
        <v>89</v>
      </c>
      <c r="I196" s="8">
        <v>81.029021229999984</v>
      </c>
      <c r="J196" s="8">
        <v>68.699919609999981</v>
      </c>
      <c r="K196" s="8">
        <v>68.8</v>
      </c>
      <c r="L196" s="8">
        <v>86.6</v>
      </c>
      <c r="M196" s="8">
        <v>54.733114670000006</v>
      </c>
    </row>
    <row r="197" spans="2:13" ht="15.75" thickBot="1" x14ac:dyDescent="0.3">
      <c r="B197" s="9"/>
      <c r="C197" s="50" t="s">
        <v>22</v>
      </c>
      <c r="D197" s="8">
        <v>71.3</v>
      </c>
      <c r="E197" s="8">
        <v>58.4</v>
      </c>
      <c r="F197" s="24"/>
      <c r="G197" s="24"/>
      <c r="H197" s="24"/>
      <c r="I197" s="24"/>
      <c r="J197" s="24"/>
      <c r="K197" s="24"/>
      <c r="L197" s="24"/>
      <c r="M197" s="24"/>
    </row>
    <row r="198" spans="2:13" ht="15.75" thickBot="1" x14ac:dyDescent="0.3">
      <c r="B198" s="6" t="s">
        <v>23</v>
      </c>
      <c r="C198" s="50" t="s">
        <v>17</v>
      </c>
      <c r="D198" s="24"/>
      <c r="E198" s="24"/>
      <c r="F198" s="24"/>
      <c r="G198" s="8">
        <v>349.6</v>
      </c>
      <c r="H198" s="8">
        <v>309.7</v>
      </c>
      <c r="I198" s="24"/>
      <c r="J198" s="24"/>
      <c r="K198" s="24"/>
      <c r="L198" s="24"/>
      <c r="M198" s="24"/>
    </row>
    <row r="199" spans="2:13" ht="15.75" thickBot="1" x14ac:dyDescent="0.3">
      <c r="B199" s="9"/>
      <c r="C199" s="50" t="s">
        <v>24</v>
      </c>
      <c r="D199" s="24"/>
      <c r="E199" s="24"/>
      <c r="F199" s="8">
        <v>365.7</v>
      </c>
      <c r="G199" s="24"/>
      <c r="H199" s="24"/>
      <c r="I199" s="8">
        <v>314.60005288999997</v>
      </c>
      <c r="J199" s="8">
        <v>277.06792996999997</v>
      </c>
      <c r="K199" s="24">
        <v>288.60000000000002</v>
      </c>
      <c r="L199" s="24">
        <v>282.2</v>
      </c>
      <c r="M199" s="24">
        <v>285.64469974000008</v>
      </c>
    </row>
    <row r="200" spans="2:13" ht="15.75" thickBot="1" x14ac:dyDescent="0.3">
      <c r="B200" s="10" t="s">
        <v>25</v>
      </c>
      <c r="C200" s="50" t="s">
        <v>26</v>
      </c>
      <c r="D200" s="24"/>
      <c r="E200" s="24"/>
      <c r="F200" s="24"/>
      <c r="G200" s="8">
        <v>3.7</v>
      </c>
      <c r="H200" s="8">
        <v>6.8</v>
      </c>
      <c r="I200" s="24">
        <v>5.3755218800000009</v>
      </c>
      <c r="J200" s="8">
        <v>3.4684100499999997</v>
      </c>
      <c r="K200" s="24">
        <v>3.9</v>
      </c>
      <c r="L200" s="24">
        <v>3.8</v>
      </c>
      <c r="M200" s="24">
        <v>3.3299338000000005</v>
      </c>
    </row>
    <row r="201" spans="2:13" ht="26.25" thickBot="1" x14ac:dyDescent="0.3">
      <c r="B201" s="10" t="s">
        <v>27</v>
      </c>
      <c r="C201" s="50" t="s">
        <v>28</v>
      </c>
      <c r="D201" s="24"/>
      <c r="E201" s="24"/>
      <c r="F201" s="24"/>
      <c r="G201" s="8">
        <v>8.5</v>
      </c>
      <c r="H201" s="8">
        <v>48.3</v>
      </c>
      <c r="I201" s="24">
        <v>60.213704190000037</v>
      </c>
      <c r="J201" s="8">
        <v>37.631539429999989</v>
      </c>
      <c r="K201" s="24">
        <v>47.7</v>
      </c>
      <c r="L201" s="24">
        <v>198.5</v>
      </c>
      <c r="M201" s="24">
        <v>231.46641796999998</v>
      </c>
    </row>
    <row r="202" spans="2:13" ht="15.75" thickBot="1" x14ac:dyDescent="0.3">
      <c r="B202" s="10" t="s">
        <v>29</v>
      </c>
      <c r="C202" s="50" t="s">
        <v>30</v>
      </c>
      <c r="D202" s="8">
        <v>45.8</v>
      </c>
      <c r="E202" s="8">
        <v>44.8</v>
      </c>
      <c r="F202" s="8">
        <v>45.7</v>
      </c>
      <c r="G202" s="8">
        <v>46.5</v>
      </c>
      <c r="H202" s="8">
        <v>47.7</v>
      </c>
      <c r="I202" s="8">
        <v>46.870663080000014</v>
      </c>
      <c r="J202" s="8">
        <v>48.255312570000001</v>
      </c>
      <c r="K202" s="24">
        <v>50.3</v>
      </c>
      <c r="L202" s="24">
        <v>51.9</v>
      </c>
      <c r="M202" s="24">
        <v>54.220914919999998</v>
      </c>
    </row>
    <row r="203" spans="2:13" ht="15.75" thickBot="1" x14ac:dyDescent="0.3">
      <c r="B203" s="10" t="s">
        <v>31</v>
      </c>
      <c r="C203" s="50" t="s">
        <v>32</v>
      </c>
      <c r="D203" s="8">
        <v>38.5</v>
      </c>
      <c r="E203" s="8">
        <v>38.1</v>
      </c>
      <c r="F203" s="8">
        <v>40.6</v>
      </c>
      <c r="G203" s="8">
        <v>40.9</v>
      </c>
      <c r="H203" s="8">
        <v>41.3</v>
      </c>
      <c r="I203" s="8">
        <v>41.968818660000004</v>
      </c>
      <c r="J203" s="8">
        <v>42.361901079999996</v>
      </c>
      <c r="K203" s="24">
        <v>44.5</v>
      </c>
      <c r="L203" s="24">
        <v>44.1</v>
      </c>
      <c r="M203" s="24">
        <v>45.769619570000003</v>
      </c>
    </row>
    <row r="204" spans="2:13" ht="15.75" thickBot="1" x14ac:dyDescent="0.3">
      <c r="B204" s="10" t="s">
        <v>33</v>
      </c>
      <c r="C204" s="50" t="s">
        <v>34</v>
      </c>
      <c r="D204" s="8">
        <v>41.7</v>
      </c>
      <c r="E204" s="8">
        <v>37.4</v>
      </c>
      <c r="F204" s="8">
        <v>34.6</v>
      </c>
      <c r="G204" s="8">
        <v>35.9</v>
      </c>
      <c r="H204" s="8">
        <v>36.1</v>
      </c>
      <c r="I204" s="8">
        <v>37.316114499999998</v>
      </c>
      <c r="J204" s="8">
        <v>37.084053350000005</v>
      </c>
      <c r="K204" s="24">
        <v>37.799999999999997</v>
      </c>
      <c r="L204" s="24">
        <v>38.299999999999997</v>
      </c>
      <c r="M204" s="24">
        <v>38.616733700000019</v>
      </c>
    </row>
    <row r="205" spans="2:13" ht="15.75" thickBot="1" x14ac:dyDescent="0.3">
      <c r="B205" s="10" t="s">
        <v>35</v>
      </c>
      <c r="C205" s="50" t="s">
        <v>36</v>
      </c>
      <c r="D205" s="8">
        <v>19.2</v>
      </c>
      <c r="E205" s="8">
        <v>15.4</v>
      </c>
      <c r="F205" s="8">
        <v>15.6</v>
      </c>
      <c r="G205" s="8">
        <v>16.600000000000001</v>
      </c>
      <c r="H205" s="8">
        <v>17.7</v>
      </c>
      <c r="I205" s="8">
        <v>17.452463819999995</v>
      </c>
      <c r="J205" s="8">
        <v>16.787880410000003</v>
      </c>
      <c r="K205" s="24">
        <v>17.100000000000001</v>
      </c>
      <c r="L205" s="24">
        <v>17.100000000000001</v>
      </c>
      <c r="M205" s="24">
        <v>17.077676539999995</v>
      </c>
    </row>
    <row r="206" spans="2:13" ht="15.75" thickBot="1" x14ac:dyDescent="0.3">
      <c r="B206" s="10" t="s">
        <v>37</v>
      </c>
      <c r="C206" s="50" t="s">
        <v>38</v>
      </c>
      <c r="D206" s="8">
        <v>28.9</v>
      </c>
      <c r="E206" s="8">
        <v>21.9</v>
      </c>
      <c r="F206" s="8">
        <v>21.6</v>
      </c>
      <c r="G206" s="8">
        <v>24</v>
      </c>
      <c r="H206" s="8">
        <v>22.2</v>
      </c>
      <c r="I206" s="8">
        <v>23.857269930000001</v>
      </c>
      <c r="J206" s="8">
        <v>22.227003460000006</v>
      </c>
      <c r="K206" s="24">
        <v>22.4</v>
      </c>
      <c r="L206" s="24">
        <v>24</v>
      </c>
      <c r="M206" s="24">
        <v>23.715783200000004</v>
      </c>
    </row>
    <row r="207" spans="2:13" ht="15.75" thickBot="1" x14ac:dyDescent="0.3">
      <c r="B207" s="10" t="s">
        <v>39</v>
      </c>
      <c r="C207" s="50" t="s">
        <v>40</v>
      </c>
      <c r="D207" s="8">
        <v>27.6</v>
      </c>
      <c r="E207" s="8">
        <v>25.3</v>
      </c>
      <c r="F207" s="8">
        <v>31.9</v>
      </c>
      <c r="G207" s="8">
        <v>24</v>
      </c>
      <c r="H207" s="8">
        <v>24.3</v>
      </c>
      <c r="I207" s="8">
        <v>23.71989525</v>
      </c>
      <c r="J207" s="8">
        <v>26.889458910000002</v>
      </c>
      <c r="K207" s="24">
        <v>26.3</v>
      </c>
      <c r="L207" s="24">
        <v>26.2</v>
      </c>
      <c r="M207" s="24">
        <v>26.161587229999995</v>
      </c>
    </row>
    <row r="208" spans="2:13" ht="15.75" thickBot="1" x14ac:dyDescent="0.3">
      <c r="B208" s="10" t="s">
        <v>41</v>
      </c>
      <c r="C208" s="50" t="s">
        <v>42</v>
      </c>
      <c r="D208" s="8">
        <v>27.9</v>
      </c>
      <c r="E208" s="8">
        <v>31.3</v>
      </c>
      <c r="F208" s="8">
        <v>27.5</v>
      </c>
      <c r="G208" s="8">
        <v>28.5</v>
      </c>
      <c r="H208" s="8">
        <v>28.8</v>
      </c>
      <c r="I208" s="8">
        <v>28.834027000000006</v>
      </c>
      <c r="J208" s="8">
        <v>31.986078410000012</v>
      </c>
      <c r="K208" s="24">
        <v>32.299999999999997</v>
      </c>
      <c r="L208" s="24">
        <v>32.4</v>
      </c>
      <c r="M208" s="24">
        <v>32.935346719999998</v>
      </c>
    </row>
    <row r="209" spans="2:14" ht="15.75" thickBot="1" x14ac:dyDescent="0.3">
      <c r="B209" s="10" t="s">
        <v>43</v>
      </c>
      <c r="C209" s="50" t="s">
        <v>44</v>
      </c>
      <c r="D209" s="8">
        <v>26.6</v>
      </c>
      <c r="E209" s="8">
        <v>25.2</v>
      </c>
      <c r="F209" s="8">
        <v>26.9</v>
      </c>
      <c r="G209" s="8">
        <v>27.6</v>
      </c>
      <c r="H209" s="8">
        <v>28.2</v>
      </c>
      <c r="I209" s="8">
        <v>30.51854384</v>
      </c>
      <c r="J209" s="8">
        <v>34.759443569999988</v>
      </c>
      <c r="K209" s="24">
        <v>38.200000000000003</v>
      </c>
      <c r="L209" s="24">
        <v>37.700000000000003</v>
      </c>
      <c r="M209" s="24">
        <v>38.593940419999996</v>
      </c>
    </row>
    <row r="210" spans="2:14" ht="15.75" thickBot="1" x14ac:dyDescent="0.3">
      <c r="B210" s="10" t="s">
        <v>45</v>
      </c>
      <c r="C210" s="50" t="s">
        <v>46</v>
      </c>
      <c r="D210" s="8">
        <v>32.1</v>
      </c>
      <c r="E210" s="8">
        <v>31.2</v>
      </c>
      <c r="F210" s="8">
        <v>31.4</v>
      </c>
      <c r="G210" s="8">
        <v>31.9</v>
      </c>
      <c r="H210" s="8">
        <v>42.3</v>
      </c>
      <c r="I210" s="8">
        <v>27.75409054</v>
      </c>
      <c r="J210" s="8">
        <v>29.300845169999992</v>
      </c>
      <c r="K210" s="24">
        <v>28.9</v>
      </c>
      <c r="L210" s="24">
        <v>29.7</v>
      </c>
      <c r="M210" s="24">
        <v>31.29775287</v>
      </c>
    </row>
    <row r="211" spans="2:14" ht="15.75" thickBot="1" x14ac:dyDescent="0.3">
      <c r="B211" s="10" t="s">
        <v>47</v>
      </c>
      <c r="C211" s="50" t="s">
        <v>48</v>
      </c>
      <c r="D211" s="8">
        <v>38.9</v>
      </c>
      <c r="E211" s="8">
        <v>37.700000000000003</v>
      </c>
      <c r="F211" s="8">
        <v>39.9</v>
      </c>
      <c r="G211" s="8">
        <v>38.5</v>
      </c>
      <c r="H211" s="8">
        <v>39.799999999999997</v>
      </c>
      <c r="I211" s="8">
        <v>42.012006650000011</v>
      </c>
      <c r="J211" s="8">
        <v>43.056060859999981</v>
      </c>
      <c r="K211" s="24">
        <v>44.4</v>
      </c>
      <c r="L211" s="24">
        <v>45.1</v>
      </c>
      <c r="M211" s="24">
        <v>45.861210400000012</v>
      </c>
      <c r="N211" s="17"/>
    </row>
    <row r="212" spans="2:14" ht="15.75" thickBot="1" x14ac:dyDescent="0.3">
      <c r="B212" s="6" t="s">
        <v>49</v>
      </c>
      <c r="C212" s="50" t="s">
        <v>50</v>
      </c>
      <c r="D212" s="24"/>
      <c r="E212" s="24"/>
      <c r="F212" s="8">
        <v>29.6</v>
      </c>
      <c r="G212" s="8">
        <v>28.7</v>
      </c>
      <c r="H212" s="8">
        <v>30.5</v>
      </c>
      <c r="I212" s="8">
        <v>88.283366079999993</v>
      </c>
      <c r="J212" s="8">
        <v>174.41840980999999</v>
      </c>
      <c r="K212" s="24">
        <v>96.6</v>
      </c>
      <c r="L212" s="24">
        <v>80.7</v>
      </c>
      <c r="M212" s="24">
        <v>88.053537200000022</v>
      </c>
      <c r="N212" s="36"/>
    </row>
    <row r="213" spans="2:14" ht="15.75" thickBot="1" x14ac:dyDescent="0.3">
      <c r="B213" s="9"/>
      <c r="C213" s="50" t="s">
        <v>51</v>
      </c>
      <c r="D213" s="8">
        <v>63.6</v>
      </c>
      <c r="E213" s="8">
        <v>84.5</v>
      </c>
      <c r="F213" s="24"/>
      <c r="G213" s="24"/>
      <c r="H213" s="24"/>
      <c r="I213" s="24"/>
      <c r="J213" s="24"/>
      <c r="K213" s="24"/>
      <c r="L213" s="24"/>
      <c r="M213" s="24"/>
    </row>
    <row r="214" spans="2:14" ht="26.25" thickBot="1" x14ac:dyDescent="0.3">
      <c r="B214" s="10" t="s">
        <v>52</v>
      </c>
      <c r="C214" s="50" t="s">
        <v>72</v>
      </c>
      <c r="D214" s="24"/>
      <c r="E214" s="24"/>
      <c r="F214" s="8">
        <v>64.599999999999994</v>
      </c>
      <c r="G214" s="8">
        <v>46.2</v>
      </c>
      <c r="H214" s="8">
        <v>68</v>
      </c>
      <c r="I214" s="8">
        <v>74.023122639999983</v>
      </c>
      <c r="J214" s="8">
        <v>54.640827530000003</v>
      </c>
      <c r="K214" s="8">
        <v>49.1</v>
      </c>
      <c r="L214" s="8">
        <v>61.5</v>
      </c>
      <c r="M214" s="8">
        <v>58.99408991</v>
      </c>
    </row>
    <row r="215" spans="2:14" ht="15.75" thickBot="1" x14ac:dyDescent="0.3">
      <c r="B215" s="10" t="s">
        <v>53</v>
      </c>
      <c r="C215" s="50" t="s">
        <v>54</v>
      </c>
      <c r="D215" s="24"/>
      <c r="E215" s="24"/>
      <c r="F215" s="8">
        <v>661.4</v>
      </c>
      <c r="G215" s="8">
        <v>637.20000000000005</v>
      </c>
      <c r="H215" s="8">
        <v>896.9</v>
      </c>
      <c r="I215" s="8">
        <v>940.87260346000005</v>
      </c>
      <c r="J215" s="8">
        <v>810.09573171</v>
      </c>
      <c r="K215" s="8">
        <v>734.9</v>
      </c>
      <c r="L215" s="8">
        <v>538.29999999999995</v>
      </c>
      <c r="M215" s="8">
        <v>499.75591827</v>
      </c>
    </row>
    <row r="216" spans="2:14" ht="15.75" thickBot="1" x14ac:dyDescent="0.3">
      <c r="B216" s="10" t="s">
        <v>69</v>
      </c>
      <c r="C216" s="50" t="s">
        <v>70</v>
      </c>
      <c r="D216" s="24"/>
      <c r="E216" s="24"/>
      <c r="F216" s="8"/>
      <c r="G216" s="8"/>
      <c r="H216" s="8"/>
      <c r="I216" s="8"/>
      <c r="J216" s="8"/>
      <c r="K216" s="8"/>
      <c r="L216" s="8">
        <v>15.9</v>
      </c>
      <c r="M216" s="8">
        <v>16.308871</v>
      </c>
    </row>
    <row r="217" spans="2:14" ht="26.25" thickBot="1" x14ac:dyDescent="0.3">
      <c r="B217" s="6" t="s">
        <v>55</v>
      </c>
      <c r="C217" s="50" t="s">
        <v>56</v>
      </c>
      <c r="D217" s="24"/>
      <c r="E217" s="24"/>
      <c r="F217" s="8">
        <v>210.7</v>
      </c>
      <c r="G217" s="8">
        <v>203.6</v>
      </c>
      <c r="H217" s="8">
        <v>213.5</v>
      </c>
      <c r="I217" s="8">
        <v>226.23788281999998</v>
      </c>
      <c r="J217" s="8">
        <v>180.01190894999999</v>
      </c>
      <c r="K217" s="8">
        <v>73.400000000000006</v>
      </c>
      <c r="L217" s="8">
        <v>200.3</v>
      </c>
      <c r="M217" s="8">
        <v>194.54464405999994</v>
      </c>
    </row>
    <row r="218" spans="2:14" ht="15.75" thickBot="1" x14ac:dyDescent="0.3">
      <c r="B218" s="9"/>
      <c r="C218" s="50" t="s">
        <v>57</v>
      </c>
      <c r="D218" s="8">
        <v>249.4</v>
      </c>
      <c r="E218" s="8">
        <v>248.7</v>
      </c>
      <c r="F218" s="24"/>
      <c r="G218" s="24"/>
      <c r="H218" s="24"/>
      <c r="I218" s="24"/>
      <c r="J218" s="24"/>
      <c r="K218" s="24"/>
      <c r="L218" s="24"/>
      <c r="M218" s="24"/>
    </row>
    <row r="219" spans="2:14" ht="15.75" thickBot="1" x14ac:dyDescent="0.3">
      <c r="B219" s="11">
        <v>9901</v>
      </c>
      <c r="C219" s="50" t="s">
        <v>54</v>
      </c>
      <c r="D219" s="8">
        <v>815.8</v>
      </c>
      <c r="E219" s="8">
        <v>747.3</v>
      </c>
      <c r="F219" s="24"/>
      <c r="G219" s="24"/>
      <c r="H219" s="24"/>
      <c r="I219" s="24"/>
      <c r="J219" s="24"/>
      <c r="K219" s="24"/>
      <c r="L219" s="24"/>
      <c r="M219" s="24"/>
    </row>
    <row r="220" spans="2:14" s="48" customFormat="1" ht="13.5" thickBot="1" x14ac:dyDescent="0.25">
      <c r="B220" s="12">
        <v>9902</v>
      </c>
      <c r="C220" s="51" t="s">
        <v>58</v>
      </c>
      <c r="D220" s="26">
        <v>81.7</v>
      </c>
      <c r="E220" s="26">
        <v>52.4</v>
      </c>
      <c r="F220" s="47"/>
      <c r="G220" s="47"/>
      <c r="H220" s="47"/>
      <c r="I220" s="47"/>
      <c r="J220" s="26"/>
      <c r="K220" s="26"/>
      <c r="L220" s="26"/>
      <c r="M220" s="26"/>
    </row>
    <row r="221" spans="2:14" ht="15.75" thickTop="1" x14ac:dyDescent="0.25">
      <c r="B221" s="14"/>
      <c r="C221" s="52"/>
      <c r="D221" s="15"/>
      <c r="E221" s="15"/>
      <c r="F221" s="15"/>
      <c r="G221" s="15"/>
      <c r="H221" s="15"/>
      <c r="I221" s="15"/>
      <c r="J221" s="15"/>
      <c r="K221" s="15"/>
      <c r="L221" s="15"/>
      <c r="M221" s="15"/>
    </row>
    <row r="222" spans="2:14" ht="16.5" thickBot="1" x14ac:dyDescent="0.3">
      <c r="B222" s="43" t="s">
        <v>67</v>
      </c>
      <c r="C222" s="44"/>
      <c r="D222" s="19">
        <v>2616.3000000000002</v>
      </c>
      <c r="E222" s="19">
        <v>2454</v>
      </c>
      <c r="F222" s="19">
        <v>2336.9</v>
      </c>
      <c r="G222" s="19">
        <v>2285.3000000000002</v>
      </c>
      <c r="H222" s="19">
        <v>2647</v>
      </c>
      <c r="I222" s="19">
        <v>2790.24539448</v>
      </c>
      <c r="J222" s="19">
        <v>2702.3699852300001</v>
      </c>
      <c r="K222" s="19">
        <v>2672.1000000000004</v>
      </c>
      <c r="L222" s="19">
        <v>2663.3</v>
      </c>
      <c r="M222" s="19">
        <f>SUM(M187:M220)</f>
        <v>2661.3665173900008</v>
      </c>
    </row>
    <row r="223" spans="2:14" ht="15.75" x14ac:dyDescent="0.25">
      <c r="B223" s="1"/>
    </row>
  </sheetData>
  <mergeCells count="10">
    <mergeCell ref="B141:C142"/>
    <mergeCell ref="B178:C178"/>
    <mergeCell ref="B185:C186"/>
    <mergeCell ref="B222:C222"/>
    <mergeCell ref="B9:C10"/>
    <mergeCell ref="B46:C46"/>
    <mergeCell ref="B53:C54"/>
    <mergeCell ref="B90:C90"/>
    <mergeCell ref="B97:C98"/>
    <mergeCell ref="B134:C134"/>
  </mergeCells>
  <pageMargins left="1" right="1" top="1" bottom="1" header="0.5" footer="0.5"/>
  <pageSetup paperSize="9" scale="46" fitToWidth="0" fitToHeight="0" orientation="portrait" r:id="rId1"/>
  <rowBreaks count="4" manualBreakCount="4">
    <brk id="50" max="16383" man="1"/>
    <brk id="94" max="16383" man="1"/>
    <brk id="138" max="16383" man="1"/>
    <brk id="182" max="16383" man="1"/>
  </rowBreaks>
  <ignoredErrors>
    <ignoredError sqref="B187:C220 B55:B88 B99:B132 B143:B1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desp. organic.</vt:lpstr>
      <vt:lpstr>'desp. organic.'!Área_de_impresión</vt:lpstr>
      <vt:lpstr>'desp. organic.'!Títulos_a_imprimir</vt:lpstr>
    </vt:vector>
  </TitlesOfParts>
  <Company>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Raul Fontanet</cp:lastModifiedBy>
  <cp:lastPrinted>2020-07-02T11:13:29Z</cp:lastPrinted>
  <dcterms:created xsi:type="dcterms:W3CDTF">2017-04-07T11:42:00Z</dcterms:created>
  <dcterms:modified xsi:type="dcterms:W3CDTF">2020-07-02T11:19:09Z</dcterms:modified>
</cp:coreProperties>
</file>