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405" windowWidth="14400" windowHeight="6405" activeTab="5"/>
  </bookViews>
  <sheets>
    <sheet name="2024" sheetId="17" r:id="rId1"/>
    <sheet name="2023" sheetId="16" r:id="rId2"/>
    <sheet name="2022" sheetId="12" r:id="rId3"/>
    <sheet name="2021" sheetId="11" r:id="rId4"/>
    <sheet name="2020" sheetId="10" r:id="rId5"/>
    <sheet name="2019" sheetId="21" r:id="rId6"/>
    <sheet name="2018" sheetId="1" r:id="rId7"/>
    <sheet name="2017" sheetId="2" r:id="rId8"/>
    <sheet name="2016" sheetId="3" r:id="rId9"/>
    <sheet name="2015" sheetId="4" r:id="rId10"/>
    <sheet name="2014" sheetId="5" r:id="rId11"/>
    <sheet name="2013" sheetId="20" r:id="rId12"/>
    <sheet name="2012" sheetId="7" r:id="rId13"/>
    <sheet name="2011" sheetId="8" r:id="rId14"/>
  </sheets>
  <calcPr calcId="145621"/>
</workbook>
</file>

<file path=xl/calcChain.xml><?xml version="1.0" encoding="utf-8"?>
<calcChain xmlns="http://schemas.openxmlformats.org/spreadsheetml/2006/main">
  <c r="B27" i="21" l="1"/>
  <c r="B24" i="21"/>
  <c r="B18" i="21"/>
  <c r="B30" i="21" s="1"/>
  <c r="B12" i="21"/>
  <c r="B15" i="21" s="1"/>
  <c r="B9" i="21"/>
  <c r="B3" i="21"/>
  <c r="B27" i="20"/>
  <c r="B24" i="20"/>
  <c r="B18" i="20"/>
  <c r="B30" i="20" s="1"/>
  <c r="B12" i="20"/>
  <c r="B9" i="20"/>
  <c r="B3" i="20"/>
  <c r="C30" i="3"/>
  <c r="C27" i="3"/>
  <c r="C24" i="3"/>
  <c r="C18" i="3"/>
  <c r="C12" i="3"/>
  <c r="C15" i="3" s="1"/>
  <c r="C9" i="3"/>
  <c r="C3" i="3"/>
  <c r="B15" i="20" l="1"/>
  <c r="A2" i="17"/>
  <c r="A3" i="17" s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2" i="16"/>
  <c r="A3" i="16" s="1"/>
  <c r="A4" i="16" s="1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2" i="12" l="1"/>
  <c r="A3" i="12" s="1"/>
  <c r="A4" i="12" s="1"/>
  <c r="A2" i="8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2" i="7"/>
  <c r="A3" i="7" s="1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2" i="5"/>
  <c r="A3" i="5" s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2" i="4"/>
  <c r="A3" i="4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2" i="3"/>
  <c r="A3" i="3" s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2" i="2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2" i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2" i="10"/>
  <c r="A3" i="10" s="1"/>
  <c r="A4" i="10" s="1"/>
  <c r="A5" i="10" s="1"/>
  <c r="A2" i="11"/>
  <c r="A3" i="11" s="1"/>
  <c r="A4" i="11" s="1"/>
  <c r="A5" i="11" l="1"/>
  <c r="A6" i="10"/>
  <c r="A5" i="12"/>
  <c r="D18" i="10"/>
  <c r="C27" i="10"/>
  <c r="C24" i="10"/>
  <c r="C18" i="10"/>
  <c r="C12" i="10"/>
  <c r="C9" i="10"/>
  <c r="C3" i="10"/>
  <c r="F27" i="12"/>
  <c r="D27" i="12"/>
  <c r="C27" i="12"/>
  <c r="F24" i="12"/>
  <c r="D24" i="12"/>
  <c r="C24" i="12"/>
  <c r="F18" i="11"/>
  <c r="D18" i="11"/>
  <c r="C18" i="11"/>
  <c r="F18" i="10"/>
  <c r="F18" i="1"/>
  <c r="F30" i="1" s="1"/>
  <c r="E18" i="1"/>
  <c r="E30" i="1" s="1"/>
  <c r="D18" i="1"/>
  <c r="D30" i="1" s="1"/>
  <c r="C18" i="1"/>
  <c r="C30" i="1" s="1"/>
  <c r="F18" i="2"/>
  <c r="F30" i="2" s="1"/>
  <c r="E18" i="2"/>
  <c r="E30" i="2" s="1"/>
  <c r="D18" i="2"/>
  <c r="D30" i="2" s="1"/>
  <c r="C18" i="2"/>
  <c r="C30" i="2" s="1"/>
  <c r="F18" i="4"/>
  <c r="F30" i="4" s="1"/>
  <c r="E18" i="4"/>
  <c r="E30" i="4" s="1"/>
  <c r="D18" i="4"/>
  <c r="D30" i="4" s="1"/>
  <c r="C18" i="4"/>
  <c r="C30" i="4" s="1"/>
  <c r="F18" i="5"/>
  <c r="F30" i="5" s="1"/>
  <c r="E18" i="5"/>
  <c r="E30" i="5" s="1"/>
  <c r="D18" i="5"/>
  <c r="D30" i="5" s="1"/>
  <c r="C18" i="5"/>
  <c r="C30" i="5" s="1"/>
  <c r="F18" i="7"/>
  <c r="F30" i="7" s="1"/>
  <c r="E18" i="7"/>
  <c r="E30" i="7" s="1"/>
  <c r="D18" i="7"/>
  <c r="D30" i="7" s="1"/>
  <c r="C18" i="7"/>
  <c r="C30" i="7" s="1"/>
  <c r="F18" i="8"/>
  <c r="F30" i="8" s="1"/>
  <c r="E18" i="8"/>
  <c r="E30" i="8" s="1"/>
  <c r="D18" i="8"/>
  <c r="D30" i="8" s="1"/>
  <c r="C18" i="8"/>
  <c r="C30" i="8" s="1"/>
  <c r="F18" i="12"/>
  <c r="D18" i="12"/>
  <c r="C18" i="12"/>
  <c r="F12" i="11"/>
  <c r="D12" i="11"/>
  <c r="C12" i="11"/>
  <c r="F12" i="10"/>
  <c r="D12" i="10"/>
  <c r="F12" i="1"/>
  <c r="E12" i="1"/>
  <c r="D12" i="1"/>
  <c r="C12" i="1"/>
  <c r="F12" i="2"/>
  <c r="E12" i="2"/>
  <c r="D12" i="2"/>
  <c r="C12" i="2"/>
  <c r="F12" i="4"/>
  <c r="E12" i="4"/>
  <c r="D12" i="4"/>
  <c r="C12" i="4"/>
  <c r="F12" i="5"/>
  <c r="E12" i="5"/>
  <c r="D12" i="5"/>
  <c r="C12" i="5"/>
  <c r="F12" i="7"/>
  <c r="E12" i="7"/>
  <c r="D12" i="7"/>
  <c r="C12" i="7"/>
  <c r="F12" i="8"/>
  <c r="E12" i="8"/>
  <c r="D12" i="8"/>
  <c r="C12" i="8"/>
  <c r="F12" i="12"/>
  <c r="D12" i="12"/>
  <c r="C12" i="12"/>
  <c r="F9" i="11"/>
  <c r="D9" i="11"/>
  <c r="C9" i="11"/>
  <c r="F9" i="10"/>
  <c r="D9" i="10"/>
  <c r="F9" i="1"/>
  <c r="E9" i="1"/>
  <c r="D9" i="1"/>
  <c r="C9" i="1"/>
  <c r="F9" i="2"/>
  <c r="E9" i="2"/>
  <c r="D9" i="2"/>
  <c r="C9" i="2"/>
  <c r="F9" i="4"/>
  <c r="E9" i="4"/>
  <c r="D9" i="4"/>
  <c r="C9" i="4"/>
  <c r="F9" i="5"/>
  <c r="E9" i="5"/>
  <c r="D9" i="5"/>
  <c r="C9" i="5"/>
  <c r="F9" i="7"/>
  <c r="E9" i="7"/>
  <c r="D9" i="7"/>
  <c r="C9" i="7"/>
  <c r="F9" i="8"/>
  <c r="E9" i="8"/>
  <c r="D9" i="8"/>
  <c r="C9" i="8"/>
  <c r="F9" i="12"/>
  <c r="D9" i="12"/>
  <c r="C9" i="12"/>
  <c r="F3" i="11"/>
  <c r="D3" i="11"/>
  <c r="C3" i="11"/>
  <c r="F3" i="10"/>
  <c r="D3" i="10"/>
  <c r="F3" i="1"/>
  <c r="E3" i="1"/>
  <c r="D3" i="1"/>
  <c r="C3" i="1"/>
  <c r="F3" i="2"/>
  <c r="E3" i="2"/>
  <c r="D3" i="2"/>
  <c r="C3" i="2"/>
  <c r="F3" i="4"/>
  <c r="E3" i="4"/>
  <c r="D3" i="4"/>
  <c r="C3" i="4"/>
  <c r="F3" i="5"/>
  <c r="E3" i="5"/>
  <c r="D3" i="5"/>
  <c r="C3" i="5"/>
  <c r="F3" i="7"/>
  <c r="E3" i="7"/>
  <c r="D3" i="7"/>
  <c r="C3" i="7"/>
  <c r="F3" i="8"/>
  <c r="E3" i="8"/>
  <c r="D3" i="8"/>
  <c r="C3" i="8"/>
  <c r="F3" i="12"/>
  <c r="D3" i="12"/>
  <c r="C3" i="12"/>
  <c r="A6" i="12" l="1"/>
  <c r="A7" i="10"/>
  <c r="A6" i="11"/>
  <c r="D15" i="5"/>
  <c r="E15" i="8"/>
  <c r="F15" i="5"/>
  <c r="D15" i="11"/>
  <c r="C15" i="4"/>
  <c r="C15" i="2"/>
  <c r="F15" i="11"/>
  <c r="C15" i="10"/>
  <c r="D15" i="4"/>
  <c r="E15" i="4"/>
  <c r="D15" i="2"/>
  <c r="E15" i="2"/>
  <c r="F15" i="2"/>
  <c r="F15" i="4"/>
  <c r="C15" i="8"/>
  <c r="C15" i="5"/>
  <c r="C15" i="1"/>
  <c r="D15" i="1"/>
  <c r="C15" i="11"/>
  <c r="D15" i="8"/>
  <c r="E15" i="5"/>
  <c r="E15" i="1"/>
  <c r="F15" i="8"/>
  <c r="F15" i="1"/>
  <c r="C15" i="7"/>
  <c r="D15" i="7"/>
  <c r="F15" i="7"/>
  <c r="E15" i="7"/>
  <c r="C30" i="10"/>
  <c r="F15" i="10"/>
  <c r="D15" i="10"/>
  <c r="F30" i="12"/>
  <c r="F15" i="12"/>
  <c r="D30" i="12"/>
  <c r="D15" i="12"/>
  <c r="C30" i="12"/>
  <c r="C15" i="12"/>
  <c r="A7" i="11" l="1"/>
  <c r="A8" i="10"/>
  <c r="A7" i="12"/>
  <c r="D27" i="11"/>
  <c r="F27" i="11"/>
  <c r="C27" i="11"/>
  <c r="D24" i="11"/>
  <c r="F24" i="11"/>
  <c r="C24" i="11"/>
  <c r="A8" i="12" l="1"/>
  <c r="A9" i="10"/>
  <c r="A10" i="10" s="1"/>
  <c r="A8" i="11"/>
  <c r="C30" i="11"/>
  <c r="D30" i="11"/>
  <c r="F30" i="11"/>
  <c r="E4" i="10"/>
  <c r="E5" i="10"/>
  <c r="E6" i="10"/>
  <c r="E7" i="10"/>
  <c r="E8" i="10"/>
  <c r="E10" i="10"/>
  <c r="E11" i="10"/>
  <c r="E13" i="10"/>
  <c r="E14" i="10"/>
  <c r="E19" i="10"/>
  <c r="E20" i="10"/>
  <c r="E21" i="10"/>
  <c r="E22" i="10"/>
  <c r="E23" i="10"/>
  <c r="E25" i="10"/>
  <c r="E26" i="10"/>
  <c r="E28" i="10"/>
  <c r="E29" i="10"/>
  <c r="E29" i="11"/>
  <c r="E28" i="11"/>
  <c r="E26" i="11"/>
  <c r="E25" i="11"/>
  <c r="E23" i="11"/>
  <c r="E22" i="11"/>
  <c r="E21" i="11"/>
  <c r="E20" i="11"/>
  <c r="E19" i="11"/>
  <c r="E4" i="11"/>
  <c r="E5" i="11"/>
  <c r="E6" i="11"/>
  <c r="E7" i="11"/>
  <c r="E8" i="11"/>
  <c r="E10" i="11"/>
  <c r="E11" i="11"/>
  <c r="E13" i="11"/>
  <c r="E14" i="11"/>
  <c r="E19" i="12"/>
  <c r="E20" i="12"/>
  <c r="E21" i="12"/>
  <c r="E22" i="12"/>
  <c r="E23" i="12"/>
  <c r="E25" i="12"/>
  <c r="E26" i="12"/>
  <c r="E28" i="12"/>
  <c r="E29" i="12"/>
  <c r="E4" i="12"/>
  <c r="E5" i="12"/>
  <c r="E6" i="12"/>
  <c r="E7" i="12"/>
  <c r="E8" i="12"/>
  <c r="E10" i="12"/>
  <c r="E11" i="12"/>
  <c r="E13" i="12"/>
  <c r="E14" i="12"/>
  <c r="D27" i="10"/>
  <c r="F27" i="10"/>
  <c r="D24" i="10"/>
  <c r="F24" i="10"/>
  <c r="A9" i="11" l="1"/>
  <c r="A10" i="11" s="1"/>
  <c r="A11" i="10"/>
  <c r="A9" i="12"/>
  <c r="A10" i="12" s="1"/>
  <c r="E24" i="11"/>
  <c r="E12" i="11"/>
  <c r="F30" i="10"/>
  <c r="D30" i="10"/>
  <c r="E12" i="12"/>
  <c r="E9" i="12"/>
  <c r="E3" i="12"/>
  <c r="E9" i="10"/>
  <c r="E18" i="12"/>
  <c r="E27" i="12"/>
  <c r="E3" i="11"/>
  <c r="E18" i="11"/>
  <c r="E30" i="11" s="1"/>
  <c r="E24" i="12"/>
  <c r="E18" i="10"/>
  <c r="E9" i="11"/>
  <c r="E3" i="10"/>
  <c r="E12" i="10"/>
  <c r="E27" i="11"/>
  <c r="E24" i="10"/>
  <c r="E27" i="10"/>
  <c r="A11" i="12" l="1"/>
  <c r="A12" i="10"/>
  <c r="A13" i="10" s="1"/>
  <c r="A11" i="11"/>
  <c r="E15" i="11"/>
  <c r="E15" i="10"/>
  <c r="E15" i="12"/>
  <c r="E30" i="12"/>
  <c r="E30" i="10"/>
  <c r="A14" i="10" l="1"/>
  <c r="A12" i="11"/>
  <c r="A13" i="11" s="1"/>
  <c r="A12" i="12"/>
  <c r="A13" i="12" s="1"/>
  <c r="A14" i="11" l="1"/>
  <c r="A14" i="12"/>
  <c r="A15" i="10"/>
  <c r="A16" i="10" s="1"/>
  <c r="A17" i="10" s="1"/>
  <c r="A18" i="10" s="1"/>
  <c r="A19" i="10" s="1"/>
  <c r="A15" i="12" l="1"/>
  <c r="A16" i="12" s="1"/>
  <c r="A17" i="12" s="1"/>
  <c r="A18" i="12" s="1"/>
  <c r="A19" i="12" s="1"/>
  <c r="A20" i="10"/>
  <c r="A15" i="11"/>
  <c r="A16" i="11" s="1"/>
  <c r="A17" i="11" s="1"/>
  <c r="A18" i="11" s="1"/>
  <c r="A19" i="11" s="1"/>
  <c r="A21" i="10" l="1"/>
  <c r="A20" i="11"/>
  <c r="A20" i="12"/>
  <c r="A21" i="12" l="1"/>
  <c r="A21" i="11"/>
  <c r="A22" i="10"/>
  <c r="A22" i="11" l="1"/>
  <c r="A23" i="10"/>
  <c r="A22" i="12"/>
  <c r="A23" i="12" l="1"/>
  <c r="A24" i="10"/>
  <c r="A25" i="10" s="1"/>
  <c r="A23" i="11"/>
  <c r="A24" i="11" l="1"/>
  <c r="A25" i="11" s="1"/>
  <c r="A26" i="10"/>
  <c r="A24" i="12"/>
  <c r="A25" i="12" s="1"/>
  <c r="A26" i="12" l="1"/>
  <c r="A27" i="10"/>
  <c r="A28" i="10" s="1"/>
  <c r="A26" i="11"/>
  <c r="A27" i="11" l="1"/>
  <c r="A28" i="11" s="1"/>
  <c r="A29" i="10"/>
  <c r="A27" i="12"/>
  <c r="A28" i="12" s="1"/>
  <c r="A29" i="12" l="1"/>
  <c r="A30" i="10"/>
  <c r="A29" i="11"/>
  <c r="A30" i="11" l="1"/>
  <c r="A30" i="12"/>
</calcChain>
</file>

<file path=xl/sharedStrings.xml><?xml version="1.0" encoding="utf-8"?>
<sst xmlns="http://schemas.openxmlformats.org/spreadsheetml/2006/main" count="437" uniqueCount="29">
  <si>
    <t>Ajuntament individual</t>
  </si>
  <si>
    <t>Agregat no consolidat</t>
  </si>
  <si>
    <t>Eliminació transferències internes</t>
  </si>
  <si>
    <t>TOTAL CONSOLIDAT</t>
  </si>
  <si>
    <t>INGRESSOS</t>
  </si>
  <si>
    <t>A. OPERACIONS CORRENTS</t>
  </si>
  <si>
    <t>1. IMPOSTOS DIRECTES</t>
  </si>
  <si>
    <t>2. IMPOSTOS INDIRECTES</t>
  </si>
  <si>
    <t>3. TAXES I ALTRES INGRESSOS</t>
  </si>
  <si>
    <t>4. TRANSFERÈNCIES CORRENTS</t>
  </si>
  <si>
    <t>5. INGRESSOS PATRIMONIALS</t>
  </si>
  <si>
    <t>B. OPERACIONS DE CAPITAL</t>
  </si>
  <si>
    <t>6. VENDA D´INVERSIONS REALS</t>
  </si>
  <si>
    <t>7. TRANSFERÈNCIES DE CAPITAL</t>
  </si>
  <si>
    <t>C. OPERACIONS FINANCERES</t>
  </si>
  <si>
    <t>8. ACTIUS FINANCERS</t>
  </si>
  <si>
    <t>9. PASSIUS FINANCERS</t>
  </si>
  <si>
    <t>TOTAL PRESSUPOST INGRESSOS</t>
  </si>
  <si>
    <t>DESPESES</t>
  </si>
  <si>
    <t>1. DESPESES DE PERSONAL</t>
  </si>
  <si>
    <t>2. DESP. BÉNS CORRENTS I SERVEIS</t>
  </si>
  <si>
    <t>3. DESPESES FINANCERES</t>
  </si>
  <si>
    <t>5. FONS DE CONTINGÈNCIA</t>
  </si>
  <si>
    <t>6. INVERSIONS REALS</t>
  </si>
  <si>
    <t>7.TRANSFERÈNCIES DE CAPITAL</t>
  </si>
  <si>
    <t>TOTAL PRESSUPOST DESPESES</t>
  </si>
  <si>
    <t>4. TRANSFÈRENCIES CORRENTS</t>
  </si>
  <si>
    <t>2023 
(imports en euros)</t>
  </si>
  <si>
    <t>2024 
(imports en 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</si>
</sst>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Verdana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1" fillId="0" borderId="0"/>
    <xf numFmtId="0" fontId="2" fillId="2" borderId="1" applyNumberFormat="0" applyProtection="0">
      <alignment horizontal="left" vertical="center" indent="1"/>
    </xf>
    <xf numFmtId="0" fontId="3" fillId="2" borderId="2" applyNumberFormat="0" applyProtection="0">
      <alignment horizontal="left" vertical="center" indent="1"/>
    </xf>
    <xf numFmtId="4" fontId="4" fillId="3" borderId="3" applyNumberFormat="0" applyProtection="0">
      <alignment horizontal="right" vertical="center"/>
    </xf>
    <xf numFmtId="0" fontId="2" fillId="2" borderId="4" applyNumberFormat="0" applyProtection="0">
      <alignment horizontal="left" vertical="center" indent="1"/>
    </xf>
    <xf numFmtId="0" fontId="3" fillId="2" borderId="5" applyNumberFormat="0" applyProtection="0">
      <alignment horizontal="left" vertical="center" indent="1"/>
    </xf>
  </cellStyleXfs>
  <cellXfs count="30">
    <xf numFmtId="0" fontId="0" fillId="0" borderId="0" xfId="0"/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vertical="center" wrapText="1"/>
    </xf>
    <xf numFmtId="3" fontId="0" fillId="0" borderId="0" xfId="0" applyNumberFormat="1" applyFill="1" applyBorder="1" applyAlignment="1">
      <alignment vertical="center" wrapText="1"/>
    </xf>
    <xf numFmtId="3" fontId="0" fillId="5" borderId="0" xfId="0" applyNumberFormat="1" applyFill="1" applyBorder="1" applyAlignment="1">
      <alignment vertical="center" wrapText="1"/>
    </xf>
    <xf numFmtId="3" fontId="8" fillId="6" borderId="0" xfId="0" applyNumberFormat="1" applyFont="1" applyFill="1" applyBorder="1" applyAlignment="1">
      <alignment vertical="center" wrapText="1"/>
    </xf>
    <xf numFmtId="3" fontId="1" fillId="5" borderId="0" xfId="0" applyNumberFormat="1" applyFont="1" applyFill="1" applyBorder="1" applyAlignment="1" applyProtection="1">
      <alignment horizontal="right" vertical="center"/>
      <protection locked="0"/>
    </xf>
    <xf numFmtId="3" fontId="1" fillId="0" borderId="0" xfId="0" applyNumberFormat="1" applyFont="1" applyFill="1" applyBorder="1" applyAlignment="1" applyProtection="1">
      <alignment horizontal="right" vertical="center"/>
      <protection locked="0"/>
    </xf>
    <xf numFmtId="3" fontId="9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4" fontId="1" fillId="5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/>
    <xf numFmtId="0" fontId="10" fillId="4" borderId="0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vertical="center" wrapText="1"/>
    </xf>
    <xf numFmtId="3" fontId="1" fillId="5" borderId="0" xfId="0" applyNumberFormat="1" applyFont="1" applyFill="1" applyBorder="1" applyAlignment="1">
      <alignment vertical="center" wrapText="1"/>
    </xf>
    <xf numFmtId="4" fontId="1" fillId="5" borderId="0" xfId="0" applyNumberFormat="1" applyFont="1" applyFill="1" applyBorder="1" applyAlignment="1">
      <alignment vertical="center" wrapText="1"/>
    </xf>
    <xf numFmtId="3" fontId="1" fillId="0" borderId="0" xfId="0" applyNumberFormat="1" applyFont="1"/>
    <xf numFmtId="4" fontId="1" fillId="0" borderId="0" xfId="0" applyNumberFormat="1" applyFont="1" applyFill="1" applyBorder="1" applyAlignment="1">
      <alignment vertical="center" wrapText="1"/>
    </xf>
    <xf numFmtId="3" fontId="12" fillId="6" borderId="0" xfId="0" applyNumberFormat="1" applyFont="1" applyFill="1" applyBorder="1" applyAlignment="1">
      <alignment vertical="center" wrapText="1"/>
    </xf>
    <xf numFmtId="4" fontId="12" fillId="6" borderId="0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3" fontId="0" fillId="0" borderId="0" xfId="0" applyNumberFormat="1" applyFill="1" applyBorder="1"/>
  </cellXfs>
  <cellStyles count="9">
    <cellStyle name="Normal" xfId="0" builtinId="0"/>
    <cellStyle name="Normal 16" xfId="1"/>
    <cellStyle name="Normal 3" xfId="2"/>
    <cellStyle name="Normal 3 2" xfId="3"/>
    <cellStyle name="SAPBEXHLevel3" xfId="4"/>
    <cellStyle name="SAPBEXHLevel3 2" xfId="7"/>
    <cellStyle name="SAPBEXstdData" xfId="6"/>
    <cellStyle name="SAPBEXstdItem" xfId="5"/>
    <cellStyle name="SAPBEXstdItem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B1" workbookViewId="0">
      <selection activeCell="D37" sqref="D37"/>
    </sheetView>
  </sheetViews>
  <sheetFormatPr baseColWidth="10" defaultColWidth="9.140625" defaultRowHeight="12.75" x14ac:dyDescent="0.2"/>
  <cols>
    <col min="1" max="1" width="9.140625" style="15" hidden="1" customWidth="1"/>
    <col min="2" max="2" width="35.140625" style="15" customWidth="1"/>
    <col min="3" max="3" width="19.140625" style="15" customWidth="1"/>
    <col min="4" max="4" width="20.140625" style="15" customWidth="1"/>
    <col min="5" max="5" width="25.5703125" style="15" customWidth="1"/>
    <col min="6" max="6" width="16.28515625" style="15" customWidth="1"/>
    <col min="7" max="16384" width="9.140625" style="15"/>
  </cols>
  <sheetData>
    <row r="1" spans="1:14" ht="25.5" x14ac:dyDescent="0.2">
      <c r="B1" s="16" t="s">
        <v>28</v>
      </c>
      <c r="C1" s="16" t="s">
        <v>0</v>
      </c>
      <c r="D1" s="16" t="s">
        <v>1</v>
      </c>
      <c r="E1" s="16" t="s">
        <v>2</v>
      </c>
      <c r="F1" s="16" t="s">
        <v>3</v>
      </c>
    </row>
    <row r="2" spans="1:14" x14ac:dyDescent="0.2">
      <c r="A2" s="15" t="str">
        <f>+B1</f>
        <v>2024 
(imports en euros)</v>
      </c>
      <c r="B2" s="17" t="s">
        <v>4</v>
      </c>
      <c r="C2" s="18"/>
      <c r="D2" s="18"/>
      <c r="E2" s="18"/>
      <c r="F2" s="18"/>
    </row>
    <row r="3" spans="1:14" x14ac:dyDescent="0.2">
      <c r="A3" s="15" t="str">
        <f>+A2</f>
        <v>2024 
(imports en euros)</v>
      </c>
      <c r="B3" s="19" t="s">
        <v>5</v>
      </c>
      <c r="C3" s="20">
        <v>3404127943.75</v>
      </c>
      <c r="D3" s="20">
        <v>4727563504.0144815</v>
      </c>
      <c r="E3" s="20">
        <v>-969858906.30000019</v>
      </c>
      <c r="F3" s="20">
        <v>3757704597.7144818</v>
      </c>
      <c r="K3" s="21"/>
      <c r="L3" s="21"/>
      <c r="M3" s="21"/>
      <c r="N3" s="21"/>
    </row>
    <row r="4" spans="1:14" x14ac:dyDescent="0.2">
      <c r="A4" s="15" t="str">
        <f t="shared" ref="A4:A30" si="0">+A3</f>
        <v>2024 
(imports en euros)</v>
      </c>
      <c r="B4" s="18" t="s">
        <v>6</v>
      </c>
      <c r="C4" s="22">
        <v>1139028388.6600001</v>
      </c>
      <c r="D4" s="22">
        <v>1139028388.6600001</v>
      </c>
      <c r="E4" s="22">
        <v>0</v>
      </c>
      <c r="F4" s="22">
        <v>1139028388.6600001</v>
      </c>
      <c r="K4" s="21"/>
      <c r="L4" s="21"/>
      <c r="N4" s="21"/>
    </row>
    <row r="5" spans="1:14" x14ac:dyDescent="0.2">
      <c r="A5" s="15" t="str">
        <f t="shared" si="0"/>
        <v>2024 
(imports en euros)</v>
      </c>
      <c r="B5" s="18" t="s">
        <v>7</v>
      </c>
      <c r="C5" s="22">
        <v>175877503.34999999</v>
      </c>
      <c r="D5" s="22">
        <v>175877503.34999999</v>
      </c>
      <c r="E5" s="22">
        <v>0</v>
      </c>
      <c r="F5" s="22">
        <v>175877503.34999999</v>
      </c>
      <c r="K5" s="21"/>
      <c r="L5" s="21"/>
      <c r="N5" s="21"/>
    </row>
    <row r="6" spans="1:14" x14ac:dyDescent="0.2">
      <c r="A6" s="15" t="str">
        <f t="shared" si="0"/>
        <v>2024 
(imports en euros)</v>
      </c>
      <c r="B6" s="18" t="s">
        <v>8</v>
      </c>
      <c r="C6" s="22">
        <v>342315138.89999998</v>
      </c>
      <c r="D6" s="22">
        <v>605870317.01419997</v>
      </c>
      <c r="E6" s="22">
        <v>-46031379.049999952</v>
      </c>
      <c r="F6" s="22">
        <v>559838937.96420002</v>
      </c>
      <c r="K6" s="21"/>
      <c r="L6" s="21"/>
      <c r="M6" s="21"/>
      <c r="N6" s="21"/>
    </row>
    <row r="7" spans="1:14" x14ac:dyDescent="0.2">
      <c r="A7" s="15" t="str">
        <f t="shared" si="0"/>
        <v>2024 
(imports en euros)</v>
      </c>
      <c r="B7" s="18" t="s">
        <v>9</v>
      </c>
      <c r="C7" s="22">
        <v>1715884512</v>
      </c>
      <c r="D7" s="22">
        <v>2741431001.7502818</v>
      </c>
      <c r="E7" s="22">
        <v>-923626527.25000024</v>
      </c>
      <c r="F7" s="22">
        <v>1817804474.5002816</v>
      </c>
      <c r="K7" s="21"/>
      <c r="L7" s="21"/>
      <c r="M7" s="21"/>
      <c r="N7" s="21"/>
    </row>
    <row r="8" spans="1:14" x14ac:dyDescent="0.2">
      <c r="A8" s="15" t="str">
        <f t="shared" si="0"/>
        <v>2024 
(imports en euros)</v>
      </c>
      <c r="B8" s="18" t="s">
        <v>10</v>
      </c>
      <c r="C8" s="22">
        <v>31022400.84</v>
      </c>
      <c r="D8" s="22">
        <v>65356293.240000002</v>
      </c>
      <c r="E8" s="22">
        <v>-201000</v>
      </c>
      <c r="F8" s="22">
        <v>65155293.240000002</v>
      </c>
      <c r="K8" s="21"/>
      <c r="L8" s="21"/>
      <c r="M8" s="21"/>
      <c r="N8" s="21"/>
    </row>
    <row r="9" spans="1:14" x14ac:dyDescent="0.2">
      <c r="A9" s="15" t="str">
        <f t="shared" si="0"/>
        <v>2024 
(imports en euros)</v>
      </c>
      <c r="B9" s="19" t="s">
        <v>11</v>
      </c>
      <c r="C9" s="20">
        <v>68890688</v>
      </c>
      <c r="D9" s="20">
        <v>449549612.85000002</v>
      </c>
      <c r="E9" s="20">
        <v>-325269530.63</v>
      </c>
      <c r="F9" s="20">
        <v>124280082.22</v>
      </c>
      <c r="K9" s="21"/>
      <c r="L9" s="21"/>
      <c r="M9" s="21"/>
      <c r="N9" s="21"/>
    </row>
    <row r="10" spans="1:14" x14ac:dyDescent="0.2">
      <c r="A10" s="15" t="str">
        <f t="shared" si="0"/>
        <v>2024 
(imports en euros)</v>
      </c>
      <c r="B10" s="18" t="s">
        <v>12</v>
      </c>
      <c r="C10" s="22">
        <v>2901150</v>
      </c>
      <c r="D10" s="22">
        <v>332965722.32999998</v>
      </c>
      <c r="E10" s="22">
        <v>-314506730.08999997</v>
      </c>
      <c r="F10" s="22">
        <v>18458992.239999998</v>
      </c>
      <c r="K10" s="21"/>
      <c r="L10" s="21"/>
      <c r="N10" s="21"/>
    </row>
    <row r="11" spans="1:14" x14ac:dyDescent="0.2">
      <c r="A11" s="15" t="str">
        <f t="shared" si="0"/>
        <v>2024 
(imports en euros)</v>
      </c>
      <c r="B11" s="18" t="s">
        <v>13</v>
      </c>
      <c r="C11" s="22">
        <v>65989538</v>
      </c>
      <c r="D11" s="22">
        <v>116583890.52</v>
      </c>
      <c r="E11" s="22">
        <v>-10762800.539999992</v>
      </c>
      <c r="F11" s="22">
        <v>105821089.98</v>
      </c>
      <c r="K11" s="21"/>
      <c r="L11" s="21"/>
      <c r="M11" s="21"/>
      <c r="N11" s="21"/>
    </row>
    <row r="12" spans="1:14" x14ac:dyDescent="0.2">
      <c r="A12" s="15" t="str">
        <f t="shared" si="0"/>
        <v>2024 
(imports en euros)</v>
      </c>
      <c r="B12" s="19" t="s">
        <v>14</v>
      </c>
      <c r="C12" s="20">
        <v>262106440.77000001</v>
      </c>
      <c r="D12" s="20">
        <v>329402782.76899999</v>
      </c>
      <c r="E12" s="20">
        <v>0</v>
      </c>
      <c r="F12" s="20">
        <v>329402782.76899999</v>
      </c>
      <c r="K12" s="21"/>
      <c r="L12" s="21"/>
      <c r="N12" s="21"/>
    </row>
    <row r="13" spans="1:14" x14ac:dyDescent="0.2">
      <c r="A13" s="15" t="str">
        <f t="shared" si="0"/>
        <v>2024 
(imports en euros)</v>
      </c>
      <c r="B13" s="18" t="s">
        <v>15</v>
      </c>
      <c r="C13" s="22"/>
      <c r="D13" s="22">
        <v>4974782.7790000001</v>
      </c>
      <c r="E13" s="22">
        <v>0</v>
      </c>
      <c r="F13" s="22">
        <v>4974782.7790000001</v>
      </c>
      <c r="K13" s="21"/>
      <c r="L13" s="21"/>
      <c r="N13" s="21"/>
    </row>
    <row r="14" spans="1:14" x14ac:dyDescent="0.2">
      <c r="A14" s="15" t="str">
        <f t="shared" si="0"/>
        <v>2024 
(imports en euros)</v>
      </c>
      <c r="B14" s="18" t="s">
        <v>16</v>
      </c>
      <c r="C14" s="22">
        <v>262106440.77000001</v>
      </c>
      <c r="D14" s="22">
        <v>324427999.99000001</v>
      </c>
      <c r="E14" s="22">
        <v>0</v>
      </c>
      <c r="F14" s="22">
        <v>324427999.99000001</v>
      </c>
      <c r="K14" s="21"/>
      <c r="L14" s="21"/>
      <c r="N14" s="21"/>
    </row>
    <row r="15" spans="1:14" x14ac:dyDescent="0.2">
      <c r="A15" s="15" t="str">
        <f t="shared" si="0"/>
        <v>2024 
(imports en euros)</v>
      </c>
      <c r="B15" s="23" t="s">
        <v>17</v>
      </c>
      <c r="C15" s="24">
        <v>3735125072.52</v>
      </c>
      <c r="D15" s="24">
        <v>5506515899.633482</v>
      </c>
      <c r="E15" s="24">
        <v>-1295128436.9300003</v>
      </c>
      <c r="F15" s="24">
        <v>4211387462.7034817</v>
      </c>
      <c r="K15" s="21"/>
      <c r="L15" s="21"/>
      <c r="M15" s="21"/>
      <c r="N15" s="21"/>
    </row>
    <row r="16" spans="1:14" x14ac:dyDescent="0.2">
      <c r="A16" s="15" t="str">
        <f t="shared" si="0"/>
        <v>2024 
(imports en euros)</v>
      </c>
      <c r="B16" s="18"/>
      <c r="C16" s="22"/>
      <c r="D16" s="22"/>
      <c r="E16" s="22"/>
      <c r="F16" s="22"/>
    </row>
    <row r="17" spans="1:14" x14ac:dyDescent="0.2">
      <c r="A17" s="15" t="str">
        <f t="shared" si="0"/>
        <v>2024 
(imports en euros)</v>
      </c>
      <c r="B17" s="17" t="s">
        <v>18</v>
      </c>
      <c r="C17" s="22"/>
      <c r="D17" s="22"/>
      <c r="E17" s="22"/>
      <c r="F17" s="22"/>
    </row>
    <row r="18" spans="1:14" x14ac:dyDescent="0.2">
      <c r="A18" s="15" t="str">
        <f t="shared" si="0"/>
        <v>2024 
(imports en euros)</v>
      </c>
      <c r="B18" s="19" t="s">
        <v>5</v>
      </c>
      <c r="C18" s="13">
        <v>2868284302.9699998</v>
      </c>
      <c r="D18" s="13">
        <v>4180615762.0382519</v>
      </c>
      <c r="E18" s="13">
        <v>-969858906.30000007</v>
      </c>
      <c r="F18" s="13">
        <v>3210756855.7382517</v>
      </c>
      <c r="K18" s="21"/>
      <c r="L18" s="21"/>
      <c r="M18" s="21"/>
      <c r="N18" s="21"/>
    </row>
    <row r="19" spans="1:14" x14ac:dyDescent="0.2">
      <c r="A19" s="15" t="str">
        <f t="shared" si="0"/>
        <v>2024 
(imports en euros)</v>
      </c>
      <c r="B19" s="18" t="s">
        <v>19</v>
      </c>
      <c r="C19" s="14">
        <v>527550137.22000003</v>
      </c>
      <c r="D19" s="22">
        <v>967748726.59000003</v>
      </c>
      <c r="E19" s="22">
        <v>0</v>
      </c>
      <c r="F19" s="22">
        <v>967748726.59000003</v>
      </c>
      <c r="K19" s="21"/>
      <c r="L19" s="21"/>
      <c r="N19" s="21"/>
    </row>
    <row r="20" spans="1:14" ht="25.5" x14ac:dyDescent="0.2">
      <c r="A20" s="15" t="str">
        <f t="shared" si="0"/>
        <v>2024 
(imports en euros)</v>
      </c>
      <c r="B20" s="18" t="s">
        <v>20</v>
      </c>
      <c r="C20" s="14">
        <v>801137144.87</v>
      </c>
      <c r="D20" s="22">
        <v>1529493487.8982515</v>
      </c>
      <c r="E20" s="22">
        <v>-46013771.849999905</v>
      </c>
      <c r="F20" s="22">
        <v>1483479716.0482516</v>
      </c>
      <c r="K20" s="21"/>
      <c r="L20" s="21"/>
      <c r="M20" s="21"/>
      <c r="N20" s="21"/>
    </row>
    <row r="21" spans="1:14" x14ac:dyDescent="0.2">
      <c r="A21" s="15" t="str">
        <f t="shared" si="0"/>
        <v>2024 
(imports en euros)</v>
      </c>
      <c r="B21" s="18" t="s">
        <v>21</v>
      </c>
      <c r="C21" s="14">
        <v>37474303</v>
      </c>
      <c r="D21" s="22">
        <v>44446000.490000002</v>
      </c>
      <c r="E21" s="22">
        <v>0</v>
      </c>
      <c r="F21" s="22">
        <v>44446000.490000002</v>
      </c>
      <c r="K21" s="21"/>
      <c r="L21" s="21"/>
      <c r="N21" s="21"/>
    </row>
    <row r="22" spans="1:14" x14ac:dyDescent="0.2">
      <c r="A22" s="15" t="str">
        <f t="shared" si="0"/>
        <v>2024 
(imports en euros)</v>
      </c>
      <c r="B22" s="18" t="s">
        <v>9</v>
      </c>
      <c r="C22" s="14">
        <v>1478354912.95</v>
      </c>
      <c r="D22" s="22">
        <v>1615059742.1300001</v>
      </c>
      <c r="E22" s="22">
        <v>-923845134.45000017</v>
      </c>
      <c r="F22" s="22">
        <v>691214607.67999995</v>
      </c>
      <c r="K22" s="21"/>
      <c r="L22" s="21"/>
      <c r="M22" s="21"/>
      <c r="N22" s="21"/>
    </row>
    <row r="23" spans="1:14" x14ac:dyDescent="0.2">
      <c r="A23" s="15" t="str">
        <f>+A22</f>
        <v>2024 
(imports en euros)</v>
      </c>
      <c r="B23" s="18" t="s">
        <v>22</v>
      </c>
      <c r="C23" s="14">
        <v>23767804.93</v>
      </c>
      <c r="D23" s="22">
        <v>23867804.93</v>
      </c>
      <c r="E23" s="22">
        <v>0</v>
      </c>
      <c r="F23" s="22">
        <v>23867804.93</v>
      </c>
      <c r="K23" s="21"/>
      <c r="L23" s="21"/>
      <c r="N23" s="21"/>
    </row>
    <row r="24" spans="1:14" x14ac:dyDescent="0.2">
      <c r="A24" s="15" t="str">
        <f t="shared" si="0"/>
        <v>2024 
(imports en euros)</v>
      </c>
      <c r="B24" s="19" t="s">
        <v>11</v>
      </c>
      <c r="C24" s="13">
        <v>777580000</v>
      </c>
      <c r="D24" s="13">
        <v>1204781811.0599999</v>
      </c>
      <c r="E24" s="13">
        <v>-325269530.62999994</v>
      </c>
      <c r="F24" s="13">
        <v>879512280.42999995</v>
      </c>
      <c r="K24" s="21"/>
      <c r="L24" s="21"/>
      <c r="M24" s="21"/>
      <c r="N24" s="21"/>
    </row>
    <row r="25" spans="1:14" x14ac:dyDescent="0.2">
      <c r="A25" s="15" t="str">
        <f t="shared" si="0"/>
        <v>2024 
(imports en euros)</v>
      </c>
      <c r="B25" s="18" t="s">
        <v>23</v>
      </c>
      <c r="C25" s="14">
        <v>708396000.29999995</v>
      </c>
      <c r="D25" s="22">
        <v>1132867788.3599999</v>
      </c>
      <c r="E25" s="22">
        <v>-314506730.08999991</v>
      </c>
      <c r="F25" s="22">
        <v>818361058.26999998</v>
      </c>
      <c r="K25" s="21"/>
      <c r="L25" s="21"/>
      <c r="N25" s="21"/>
    </row>
    <row r="26" spans="1:14" x14ac:dyDescent="0.2">
      <c r="A26" s="15" t="str">
        <f t="shared" si="0"/>
        <v>2024 
(imports en euros)</v>
      </c>
      <c r="B26" s="18" t="s">
        <v>24</v>
      </c>
      <c r="C26" s="14">
        <v>69183999.700000003</v>
      </c>
      <c r="D26" s="22">
        <v>71914022.700000003</v>
      </c>
      <c r="E26" s="22">
        <v>-10762800.540000007</v>
      </c>
      <c r="F26" s="22">
        <v>61151222.159999996</v>
      </c>
      <c r="K26" s="21"/>
      <c r="L26" s="21"/>
      <c r="M26" s="21"/>
      <c r="N26" s="21"/>
    </row>
    <row r="27" spans="1:14" x14ac:dyDescent="0.2">
      <c r="A27" s="15" t="str">
        <f t="shared" si="0"/>
        <v>2024 
(imports en euros)</v>
      </c>
      <c r="B27" s="19" t="s">
        <v>14</v>
      </c>
      <c r="C27" s="13">
        <v>89260769.549999997</v>
      </c>
      <c r="D27" s="13">
        <v>121118326.53615969</v>
      </c>
      <c r="E27" s="13">
        <v>0</v>
      </c>
      <c r="F27" s="13">
        <v>121118326.53615969</v>
      </c>
      <c r="K27" s="21"/>
      <c r="L27" s="21"/>
      <c r="N27" s="21"/>
    </row>
    <row r="28" spans="1:14" x14ac:dyDescent="0.2">
      <c r="A28" s="15" t="str">
        <f t="shared" si="0"/>
        <v>2024 
(imports en euros)</v>
      </c>
      <c r="B28" s="18" t="s">
        <v>15</v>
      </c>
      <c r="C28" s="14">
        <v>33681816.579999998</v>
      </c>
      <c r="D28" s="22">
        <v>41936162.496159703</v>
      </c>
      <c r="E28" s="22">
        <v>0</v>
      </c>
      <c r="F28" s="22">
        <v>41936162.496159703</v>
      </c>
      <c r="K28" s="21"/>
      <c r="L28" s="21"/>
      <c r="N28" s="21"/>
    </row>
    <row r="29" spans="1:14" x14ac:dyDescent="0.2">
      <c r="A29" s="15" t="str">
        <f t="shared" si="0"/>
        <v>2024 
(imports en euros)</v>
      </c>
      <c r="B29" s="18" t="s">
        <v>16</v>
      </c>
      <c r="C29" s="14">
        <v>55578952.969999999</v>
      </c>
      <c r="D29" s="22">
        <v>79182164.040000007</v>
      </c>
      <c r="E29" s="22">
        <v>0</v>
      </c>
      <c r="F29" s="22">
        <v>79182164.040000007</v>
      </c>
      <c r="K29" s="21"/>
      <c r="L29" s="21"/>
      <c r="N29" s="21"/>
    </row>
    <row r="30" spans="1:14" x14ac:dyDescent="0.2">
      <c r="A30" s="15" t="str">
        <f t="shared" si="0"/>
        <v>2024 
(imports en euros)</v>
      </c>
      <c r="B30" s="23" t="s">
        <v>25</v>
      </c>
      <c r="C30" s="24">
        <v>3735125072.52</v>
      </c>
      <c r="D30" s="24">
        <v>5506515899.6344109</v>
      </c>
      <c r="E30" s="24">
        <v>-1295128436.9300001</v>
      </c>
      <c r="F30" s="24">
        <v>4211387462.704411</v>
      </c>
      <c r="K30" s="21"/>
      <c r="L30" s="21"/>
      <c r="M30" s="21"/>
      <c r="N30" s="21"/>
    </row>
    <row r="31" spans="1:14" x14ac:dyDescent="0.2">
      <c r="B31" s="25"/>
      <c r="C31" s="25"/>
      <c r="D31" s="25"/>
      <c r="E31" s="25"/>
      <c r="F31" s="2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&amp;C&amp;"-,Negreta"&amp;16&amp;F 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B16" workbookViewId="0">
      <selection activeCell="B6" sqref="B6"/>
    </sheetView>
  </sheetViews>
  <sheetFormatPr baseColWidth="10" defaultColWidth="9.140625" defaultRowHeight="15" x14ac:dyDescent="0.25"/>
  <cols>
    <col min="1" max="1" width="0" hidden="1" customWidth="1"/>
    <col min="2" max="2" width="35.140625" customWidth="1"/>
    <col min="3" max="4" width="16.28515625" customWidth="1"/>
    <col min="5" max="5" width="22.42578125" customWidth="1"/>
    <col min="6" max="6" width="16.28515625" customWidth="1"/>
  </cols>
  <sheetData>
    <row r="1" spans="1:9" ht="30" x14ac:dyDescent="0.25">
      <c r="B1" s="3">
        <v>2015</v>
      </c>
      <c r="C1" s="4" t="s">
        <v>0</v>
      </c>
      <c r="D1" s="4" t="s">
        <v>1</v>
      </c>
      <c r="E1" s="4" t="s">
        <v>2</v>
      </c>
      <c r="F1" s="4" t="s">
        <v>3</v>
      </c>
      <c r="G1" s="1"/>
      <c r="H1" s="1"/>
      <c r="I1" s="1"/>
    </row>
    <row r="2" spans="1:9" ht="18.75" x14ac:dyDescent="0.25">
      <c r="A2">
        <f>+B1</f>
        <v>2015</v>
      </c>
      <c r="B2" s="5" t="s">
        <v>4</v>
      </c>
      <c r="C2" s="6"/>
      <c r="D2" s="6"/>
      <c r="E2" s="6"/>
      <c r="F2" s="6"/>
      <c r="G2" s="1"/>
      <c r="H2" s="1"/>
      <c r="I2" s="1"/>
    </row>
    <row r="3" spans="1:9" x14ac:dyDescent="0.25">
      <c r="A3">
        <f>+A2</f>
        <v>2015</v>
      </c>
      <c r="B3" s="7" t="s">
        <v>5</v>
      </c>
      <c r="C3" s="7">
        <f>SUM(C4:C8)</f>
        <v>2354410</v>
      </c>
      <c r="D3" s="7">
        <f t="shared" ref="D3:F3" si="0">SUM(D4:D8)</f>
        <v>2939742</v>
      </c>
      <c r="E3" s="7">
        <f t="shared" si="0"/>
        <v>-488368</v>
      </c>
      <c r="F3" s="7">
        <f t="shared" si="0"/>
        <v>2451375</v>
      </c>
      <c r="G3" s="1"/>
      <c r="H3" s="1"/>
      <c r="I3" s="1"/>
    </row>
    <row r="4" spans="1:9" x14ac:dyDescent="0.25">
      <c r="A4">
        <f t="shared" ref="A4:A30" si="1">+A3</f>
        <v>2015</v>
      </c>
      <c r="B4" s="6" t="s">
        <v>6</v>
      </c>
      <c r="C4" s="6">
        <v>943767</v>
      </c>
      <c r="D4" s="6">
        <v>943767</v>
      </c>
      <c r="E4" s="6">
        <v>0</v>
      </c>
      <c r="F4" s="6">
        <v>943767</v>
      </c>
      <c r="G4" s="1"/>
      <c r="H4" s="1"/>
      <c r="I4" s="1"/>
    </row>
    <row r="5" spans="1:9" x14ac:dyDescent="0.25">
      <c r="A5">
        <f t="shared" si="1"/>
        <v>2015</v>
      </c>
      <c r="B5" s="6" t="s">
        <v>7</v>
      </c>
      <c r="C5" s="6">
        <v>55750</v>
      </c>
      <c r="D5" s="6">
        <v>55750</v>
      </c>
      <c r="E5" s="6">
        <v>0</v>
      </c>
      <c r="F5" s="6">
        <v>55750</v>
      </c>
      <c r="G5" s="1"/>
      <c r="H5" s="1"/>
      <c r="I5" s="1"/>
    </row>
    <row r="6" spans="1:9" x14ac:dyDescent="0.25">
      <c r="A6">
        <f t="shared" si="1"/>
        <v>2015</v>
      </c>
      <c r="B6" s="6" t="s">
        <v>8</v>
      </c>
      <c r="C6" s="6">
        <v>260080</v>
      </c>
      <c r="D6" s="6">
        <v>324683</v>
      </c>
      <c r="E6" s="6">
        <v>-539</v>
      </c>
      <c r="F6" s="6">
        <v>324145</v>
      </c>
      <c r="G6" s="1"/>
      <c r="H6" s="1"/>
      <c r="I6" s="1"/>
    </row>
    <row r="7" spans="1:9" x14ac:dyDescent="0.25">
      <c r="A7">
        <f t="shared" si="1"/>
        <v>2015</v>
      </c>
      <c r="B7" s="6" t="s">
        <v>9</v>
      </c>
      <c r="C7" s="6">
        <v>1052677</v>
      </c>
      <c r="D7" s="6">
        <v>1567716</v>
      </c>
      <c r="E7" s="6">
        <v>-487829</v>
      </c>
      <c r="F7" s="6">
        <v>1079887</v>
      </c>
      <c r="G7" s="1"/>
      <c r="H7" s="1"/>
      <c r="I7" s="1"/>
    </row>
    <row r="8" spans="1:9" x14ac:dyDescent="0.25">
      <c r="A8">
        <f t="shared" si="1"/>
        <v>2015</v>
      </c>
      <c r="B8" s="6" t="s">
        <v>10</v>
      </c>
      <c r="C8" s="6">
        <v>42136</v>
      </c>
      <c r="D8" s="6">
        <v>47826</v>
      </c>
      <c r="E8" s="6">
        <v>0</v>
      </c>
      <c r="F8" s="6">
        <v>47826</v>
      </c>
      <c r="G8" s="1"/>
      <c r="H8" s="1"/>
      <c r="I8" s="1"/>
    </row>
    <row r="9" spans="1:9" x14ac:dyDescent="0.25">
      <c r="A9">
        <f t="shared" si="1"/>
        <v>2015</v>
      </c>
      <c r="B9" s="7" t="s">
        <v>11</v>
      </c>
      <c r="C9" s="7">
        <f>+C10+C11</f>
        <v>29607</v>
      </c>
      <c r="D9" s="7">
        <f t="shared" ref="D9:F9" si="2">+D10+D11</f>
        <v>43976</v>
      </c>
      <c r="E9" s="7">
        <f t="shared" si="2"/>
        <v>-9908</v>
      </c>
      <c r="F9" s="7">
        <f t="shared" si="2"/>
        <v>34069</v>
      </c>
      <c r="G9" s="1"/>
      <c r="H9" s="1"/>
      <c r="I9" s="1"/>
    </row>
    <row r="10" spans="1:9" x14ac:dyDescent="0.25">
      <c r="A10">
        <f t="shared" si="1"/>
        <v>2015</v>
      </c>
      <c r="B10" s="6" t="s">
        <v>12</v>
      </c>
      <c r="C10" s="6">
        <v>500</v>
      </c>
      <c r="D10" s="6">
        <v>500</v>
      </c>
      <c r="E10" s="6">
        <v>0</v>
      </c>
      <c r="F10" s="6">
        <v>500</v>
      </c>
      <c r="G10" s="1"/>
      <c r="H10" s="1"/>
      <c r="I10" s="1"/>
    </row>
    <row r="11" spans="1:9" x14ac:dyDescent="0.25">
      <c r="A11">
        <f t="shared" si="1"/>
        <v>2015</v>
      </c>
      <c r="B11" s="6" t="s">
        <v>13</v>
      </c>
      <c r="C11" s="6">
        <v>29107</v>
      </c>
      <c r="D11" s="6">
        <v>43476</v>
      </c>
      <c r="E11" s="6">
        <v>-9908</v>
      </c>
      <c r="F11" s="6">
        <v>33569</v>
      </c>
      <c r="G11" s="1"/>
      <c r="H11" s="1"/>
      <c r="I11" s="1"/>
    </row>
    <row r="12" spans="1:9" x14ac:dyDescent="0.25">
      <c r="A12">
        <f t="shared" si="1"/>
        <v>2015</v>
      </c>
      <c r="B12" s="7" t="s">
        <v>14</v>
      </c>
      <c r="C12" s="7">
        <f>+C13+C14</f>
        <v>166550</v>
      </c>
      <c r="D12" s="7">
        <f t="shared" ref="D12:F12" si="3">+D13+D14</f>
        <v>171421</v>
      </c>
      <c r="E12" s="7">
        <f t="shared" si="3"/>
        <v>0</v>
      </c>
      <c r="F12" s="7">
        <f t="shared" si="3"/>
        <v>171421</v>
      </c>
      <c r="G12" s="1"/>
      <c r="H12" s="1"/>
      <c r="I12" s="1"/>
    </row>
    <row r="13" spans="1:9" x14ac:dyDescent="0.25">
      <c r="A13">
        <f t="shared" si="1"/>
        <v>2015</v>
      </c>
      <c r="B13" s="6" t="s">
        <v>15</v>
      </c>
      <c r="C13" s="6">
        <v>5000</v>
      </c>
      <c r="D13" s="6">
        <v>9871</v>
      </c>
      <c r="E13" s="6">
        <v>0</v>
      </c>
      <c r="F13" s="6">
        <v>9871</v>
      </c>
      <c r="G13" s="1"/>
      <c r="H13" s="1"/>
      <c r="I13" s="1"/>
    </row>
    <row r="14" spans="1:9" x14ac:dyDescent="0.25">
      <c r="A14">
        <f t="shared" si="1"/>
        <v>2015</v>
      </c>
      <c r="B14" s="6" t="s">
        <v>16</v>
      </c>
      <c r="C14" s="6">
        <v>161550</v>
      </c>
      <c r="D14" s="6">
        <v>161550</v>
      </c>
      <c r="E14" s="6">
        <v>0</v>
      </c>
      <c r="F14" s="6">
        <v>161550</v>
      </c>
      <c r="G14" s="1"/>
      <c r="H14" s="1"/>
      <c r="I14" s="1"/>
    </row>
    <row r="15" spans="1:9" x14ac:dyDescent="0.25">
      <c r="A15">
        <f t="shared" si="1"/>
        <v>2015</v>
      </c>
      <c r="B15" s="8" t="s">
        <v>17</v>
      </c>
      <c r="C15" s="8">
        <f>+C12+C9+C3</f>
        <v>2550567</v>
      </c>
      <c r="D15" s="8">
        <f t="shared" ref="D15:F15" si="4">+D12+D9+D3</f>
        <v>3155139</v>
      </c>
      <c r="E15" s="8">
        <f t="shared" si="4"/>
        <v>-498276</v>
      </c>
      <c r="F15" s="8">
        <f t="shared" si="4"/>
        <v>2656865</v>
      </c>
      <c r="G15" s="1"/>
      <c r="H15" s="1"/>
      <c r="I15" s="1"/>
    </row>
    <row r="16" spans="1:9" x14ac:dyDescent="0.25">
      <c r="A16">
        <f t="shared" si="1"/>
        <v>2015</v>
      </c>
      <c r="B16" s="6"/>
      <c r="C16" s="6"/>
      <c r="D16" s="6"/>
      <c r="E16" s="6"/>
      <c r="F16" s="6"/>
      <c r="G16" s="1"/>
      <c r="H16" s="1"/>
      <c r="I16" s="1"/>
    </row>
    <row r="17" spans="1:9" ht="18.75" x14ac:dyDescent="0.25">
      <c r="A17">
        <f t="shared" si="1"/>
        <v>2015</v>
      </c>
      <c r="B17" s="5" t="s">
        <v>18</v>
      </c>
      <c r="C17" s="6"/>
      <c r="D17" s="6"/>
      <c r="E17" s="6"/>
      <c r="F17" s="6"/>
      <c r="G17" s="1"/>
      <c r="H17" s="1"/>
      <c r="I17" s="1"/>
    </row>
    <row r="18" spans="1:9" x14ac:dyDescent="0.25">
      <c r="A18">
        <f t="shared" si="1"/>
        <v>2015</v>
      </c>
      <c r="B18" s="7" t="s">
        <v>5</v>
      </c>
      <c r="C18" s="9">
        <f t="shared" ref="C18:E18" si="5">SUM(C19:C23)</f>
        <v>1996111</v>
      </c>
      <c r="D18" s="9">
        <f t="shared" si="5"/>
        <v>2577253</v>
      </c>
      <c r="E18" s="9">
        <f t="shared" si="5"/>
        <v>-488367</v>
      </c>
      <c r="F18" s="9">
        <f>SUM(F19:F23)</f>
        <v>2088886</v>
      </c>
      <c r="G18" s="1"/>
      <c r="H18" s="1"/>
      <c r="I18" s="1"/>
    </row>
    <row r="19" spans="1:9" x14ac:dyDescent="0.25">
      <c r="A19">
        <f t="shared" si="1"/>
        <v>2015</v>
      </c>
      <c r="B19" s="6" t="s">
        <v>19</v>
      </c>
      <c r="C19" s="10">
        <v>355786</v>
      </c>
      <c r="D19" s="6">
        <v>579501</v>
      </c>
      <c r="E19" s="6">
        <v>0</v>
      </c>
      <c r="F19" s="6">
        <v>579501</v>
      </c>
      <c r="G19" s="1"/>
      <c r="H19" s="1"/>
      <c r="I19" s="1"/>
    </row>
    <row r="20" spans="1:9" x14ac:dyDescent="0.25">
      <c r="A20">
        <f t="shared" si="1"/>
        <v>2015</v>
      </c>
      <c r="B20" s="6" t="s">
        <v>20</v>
      </c>
      <c r="C20" s="10">
        <v>603469</v>
      </c>
      <c r="D20" s="6">
        <v>862718</v>
      </c>
      <c r="E20" s="6">
        <v>-739</v>
      </c>
      <c r="F20" s="6">
        <v>861979</v>
      </c>
      <c r="G20" s="1"/>
      <c r="H20" s="1"/>
      <c r="I20" s="1"/>
    </row>
    <row r="21" spans="1:9" x14ac:dyDescent="0.25">
      <c r="A21">
        <f t="shared" si="1"/>
        <v>2015</v>
      </c>
      <c r="B21" s="6" t="s">
        <v>21</v>
      </c>
      <c r="C21" s="10">
        <v>34708</v>
      </c>
      <c r="D21" s="6">
        <v>35252</v>
      </c>
      <c r="E21" s="6">
        <v>0</v>
      </c>
      <c r="F21" s="6">
        <v>35252</v>
      </c>
      <c r="G21" s="1"/>
      <c r="H21" s="1"/>
      <c r="I21" s="1"/>
    </row>
    <row r="22" spans="1:9" x14ac:dyDescent="0.25">
      <c r="A22">
        <f t="shared" si="1"/>
        <v>2015</v>
      </c>
      <c r="B22" s="6" t="s">
        <v>9</v>
      </c>
      <c r="C22" s="10">
        <v>995670</v>
      </c>
      <c r="D22" s="6">
        <v>1093139</v>
      </c>
      <c r="E22" s="6">
        <v>-487628</v>
      </c>
      <c r="F22" s="6">
        <v>605511</v>
      </c>
      <c r="G22" s="1"/>
      <c r="H22" s="1"/>
      <c r="I22" s="1"/>
    </row>
    <row r="23" spans="1:9" x14ac:dyDescent="0.25">
      <c r="A23">
        <f>+A22</f>
        <v>2015</v>
      </c>
      <c r="B23" s="6" t="s">
        <v>22</v>
      </c>
      <c r="C23" s="10">
        <v>6478</v>
      </c>
      <c r="D23" s="6">
        <v>6643</v>
      </c>
      <c r="E23" s="6">
        <v>0</v>
      </c>
      <c r="F23" s="6">
        <v>6643</v>
      </c>
      <c r="G23" s="1"/>
      <c r="H23" s="1"/>
      <c r="I23" s="1"/>
    </row>
    <row r="24" spans="1:9" x14ac:dyDescent="0.25">
      <c r="A24">
        <f t="shared" si="1"/>
        <v>2015</v>
      </c>
      <c r="B24" s="7" t="s">
        <v>11</v>
      </c>
      <c r="C24" s="9">
        <v>373850</v>
      </c>
      <c r="D24" s="9">
        <v>394262</v>
      </c>
      <c r="E24" s="9">
        <v>-9908</v>
      </c>
      <c r="F24" s="9">
        <v>384355</v>
      </c>
      <c r="G24" s="1"/>
      <c r="H24" s="1"/>
      <c r="I24" s="1"/>
    </row>
    <row r="25" spans="1:9" x14ac:dyDescent="0.25">
      <c r="A25">
        <f t="shared" si="1"/>
        <v>2015</v>
      </c>
      <c r="B25" s="6" t="s">
        <v>23</v>
      </c>
      <c r="C25" s="10">
        <v>352109</v>
      </c>
      <c r="D25" s="6">
        <v>363633</v>
      </c>
      <c r="E25" s="6">
        <v>-619</v>
      </c>
      <c r="F25" s="6">
        <v>363013</v>
      </c>
      <c r="G25" s="1"/>
      <c r="H25" s="1"/>
      <c r="I25" s="1"/>
    </row>
    <row r="26" spans="1:9" x14ac:dyDescent="0.25">
      <c r="A26">
        <f t="shared" si="1"/>
        <v>2015</v>
      </c>
      <c r="B26" s="6" t="s">
        <v>24</v>
      </c>
      <c r="C26" s="10">
        <v>21741</v>
      </c>
      <c r="D26" s="6">
        <v>30630</v>
      </c>
      <c r="E26" s="6">
        <v>-9288</v>
      </c>
      <c r="F26" s="6">
        <v>21341</v>
      </c>
      <c r="G26" s="1"/>
      <c r="H26" s="1"/>
      <c r="I26" s="1"/>
    </row>
    <row r="27" spans="1:9" x14ac:dyDescent="0.25">
      <c r="A27">
        <f t="shared" si="1"/>
        <v>2015</v>
      </c>
      <c r="B27" s="7" t="s">
        <v>14</v>
      </c>
      <c r="C27" s="9">
        <v>180605</v>
      </c>
      <c r="D27" s="9">
        <v>183625</v>
      </c>
      <c r="E27" s="9">
        <v>0</v>
      </c>
      <c r="F27" s="9">
        <v>183625</v>
      </c>
      <c r="G27" s="1"/>
      <c r="H27" s="1"/>
      <c r="I27" s="1"/>
    </row>
    <row r="28" spans="1:9" x14ac:dyDescent="0.25">
      <c r="A28">
        <f t="shared" si="1"/>
        <v>2015</v>
      </c>
      <c r="B28" s="6" t="s">
        <v>15</v>
      </c>
      <c r="C28" s="10">
        <v>21422</v>
      </c>
      <c r="D28" s="6">
        <v>24415</v>
      </c>
      <c r="E28" s="6">
        <v>0</v>
      </c>
      <c r="F28" s="6">
        <v>24415</v>
      </c>
      <c r="G28" s="1"/>
      <c r="H28" s="1"/>
      <c r="I28" s="1"/>
    </row>
    <row r="29" spans="1:9" x14ac:dyDescent="0.25">
      <c r="A29">
        <f t="shared" si="1"/>
        <v>2015</v>
      </c>
      <c r="B29" s="6" t="s">
        <v>16</v>
      </c>
      <c r="C29" s="10">
        <v>159184</v>
      </c>
      <c r="D29" s="6">
        <v>159211</v>
      </c>
      <c r="E29" s="6">
        <v>0</v>
      </c>
      <c r="F29" s="6">
        <v>159211</v>
      </c>
      <c r="G29" s="1"/>
      <c r="H29" s="1"/>
      <c r="I29" s="1"/>
    </row>
    <row r="30" spans="1:9" x14ac:dyDescent="0.25">
      <c r="A30">
        <f t="shared" si="1"/>
        <v>2015</v>
      </c>
      <c r="B30" s="8" t="s">
        <v>25</v>
      </c>
      <c r="C30" s="8">
        <f>+C18+C24+C27</f>
        <v>2550566</v>
      </c>
      <c r="D30" s="8">
        <f t="shared" ref="D30:F30" si="6">+D18+D24+D27</f>
        <v>3155140</v>
      </c>
      <c r="E30" s="8">
        <f t="shared" si="6"/>
        <v>-498275</v>
      </c>
      <c r="F30" s="8">
        <f t="shared" si="6"/>
        <v>2656866</v>
      </c>
      <c r="G30" s="1"/>
      <c r="H30" s="1"/>
      <c r="I30" s="1"/>
    </row>
    <row r="31" spans="1:9" x14ac:dyDescent="0.25">
      <c r="B31" s="1"/>
      <c r="C31" s="1"/>
      <c r="D31" s="1"/>
      <c r="E31" s="1"/>
      <c r="F31" s="1"/>
      <c r="G31" s="1"/>
      <c r="H31" s="1"/>
      <c r="I31" s="1"/>
    </row>
    <row r="32" spans="1:9" x14ac:dyDescent="0.25">
      <c r="G32" s="1"/>
      <c r="H32" s="1"/>
      <c r="I32" s="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&amp;C&amp;"-,Negreta"&amp;16&amp;F 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B1" workbookViewId="0">
      <selection activeCell="B6" sqref="B6"/>
    </sheetView>
  </sheetViews>
  <sheetFormatPr baseColWidth="10" defaultColWidth="9.140625" defaultRowHeight="15" x14ac:dyDescent="0.25"/>
  <cols>
    <col min="1" max="1" width="0" hidden="1" customWidth="1"/>
    <col min="2" max="2" width="35.140625" customWidth="1"/>
    <col min="3" max="4" width="16.28515625" customWidth="1"/>
    <col min="5" max="5" width="22.42578125" customWidth="1"/>
    <col min="6" max="6" width="16.28515625" customWidth="1"/>
  </cols>
  <sheetData>
    <row r="1" spans="1:6" ht="30" x14ac:dyDescent="0.25">
      <c r="B1" s="3">
        <v>2014</v>
      </c>
      <c r="C1" s="4" t="s">
        <v>0</v>
      </c>
      <c r="D1" s="4" t="s">
        <v>1</v>
      </c>
      <c r="E1" s="4" t="s">
        <v>2</v>
      </c>
      <c r="F1" s="4" t="s">
        <v>3</v>
      </c>
    </row>
    <row r="2" spans="1:6" ht="18.75" x14ac:dyDescent="0.25">
      <c r="A2">
        <f>+B1</f>
        <v>2014</v>
      </c>
      <c r="B2" s="5" t="s">
        <v>4</v>
      </c>
      <c r="C2" s="6"/>
      <c r="D2" s="6"/>
      <c r="E2" s="6"/>
      <c r="F2" s="6"/>
    </row>
    <row r="3" spans="1:6" x14ac:dyDescent="0.25">
      <c r="A3">
        <f>+A2</f>
        <v>2014</v>
      </c>
      <c r="B3" s="7" t="s">
        <v>5</v>
      </c>
      <c r="C3" s="7">
        <f>SUM(C4:C8)</f>
        <v>2313220</v>
      </c>
      <c r="D3" s="7">
        <f t="shared" ref="D3:F3" si="0">SUM(D4:D8)</f>
        <v>2895521</v>
      </c>
      <c r="E3" s="7">
        <f t="shared" si="0"/>
        <v>-476963</v>
      </c>
      <c r="F3" s="7">
        <f t="shared" si="0"/>
        <v>2418558</v>
      </c>
    </row>
    <row r="4" spans="1:6" x14ac:dyDescent="0.25">
      <c r="A4">
        <f t="shared" ref="A4:A30" si="1">+A3</f>
        <v>2014</v>
      </c>
      <c r="B4" s="6" t="s">
        <v>6</v>
      </c>
      <c r="C4" s="6">
        <v>879467</v>
      </c>
      <c r="D4" s="6">
        <v>879467</v>
      </c>
      <c r="E4" s="6">
        <v>0</v>
      </c>
      <c r="F4" s="6">
        <v>879467</v>
      </c>
    </row>
    <row r="5" spans="1:6" x14ac:dyDescent="0.25">
      <c r="A5">
        <f t="shared" si="1"/>
        <v>2014</v>
      </c>
      <c r="B5" s="6" t="s">
        <v>7</v>
      </c>
      <c r="C5" s="6">
        <v>49163</v>
      </c>
      <c r="D5" s="6">
        <v>49163</v>
      </c>
      <c r="E5" s="6">
        <v>0</v>
      </c>
      <c r="F5" s="6">
        <v>49163</v>
      </c>
    </row>
    <row r="6" spans="1:6" x14ac:dyDescent="0.25">
      <c r="A6">
        <f t="shared" si="1"/>
        <v>2014</v>
      </c>
      <c r="B6" s="6" t="s">
        <v>8</v>
      </c>
      <c r="C6" s="6">
        <v>269303</v>
      </c>
      <c r="D6" s="6">
        <v>344593</v>
      </c>
      <c r="E6" s="6">
        <v>-557</v>
      </c>
      <c r="F6" s="6">
        <v>344036</v>
      </c>
    </row>
    <row r="7" spans="1:6" x14ac:dyDescent="0.25">
      <c r="A7">
        <f t="shared" si="1"/>
        <v>2014</v>
      </c>
      <c r="B7" s="6" t="s">
        <v>9</v>
      </c>
      <c r="C7" s="6">
        <v>1084174</v>
      </c>
      <c r="D7" s="6">
        <v>1585334</v>
      </c>
      <c r="E7" s="6">
        <v>-476406</v>
      </c>
      <c r="F7" s="6">
        <v>1108928</v>
      </c>
    </row>
    <row r="8" spans="1:6" x14ac:dyDescent="0.25">
      <c r="A8">
        <f t="shared" si="1"/>
        <v>2014</v>
      </c>
      <c r="B8" s="6" t="s">
        <v>10</v>
      </c>
      <c r="C8" s="6">
        <v>31113</v>
      </c>
      <c r="D8" s="6">
        <v>36964</v>
      </c>
      <c r="E8" s="6">
        <v>0</v>
      </c>
      <c r="F8" s="6">
        <v>36964</v>
      </c>
    </row>
    <row r="9" spans="1:6" x14ac:dyDescent="0.25">
      <c r="A9">
        <f t="shared" si="1"/>
        <v>2014</v>
      </c>
      <c r="B9" s="7" t="s">
        <v>11</v>
      </c>
      <c r="C9" s="7">
        <f>+C10+C11</f>
        <v>23479</v>
      </c>
      <c r="D9" s="7">
        <f t="shared" ref="D9:F9" si="2">+D10+D11</f>
        <v>35755</v>
      </c>
      <c r="E9" s="7">
        <f t="shared" si="2"/>
        <v>-8693</v>
      </c>
      <c r="F9" s="7">
        <f t="shared" si="2"/>
        <v>27062</v>
      </c>
    </row>
    <row r="10" spans="1:6" x14ac:dyDescent="0.25">
      <c r="A10">
        <f t="shared" si="1"/>
        <v>2014</v>
      </c>
      <c r="B10" s="6" t="s">
        <v>12</v>
      </c>
      <c r="C10" s="6">
        <v>7522</v>
      </c>
      <c r="D10" s="6">
        <v>7522</v>
      </c>
      <c r="E10" s="6">
        <v>0</v>
      </c>
      <c r="F10" s="6">
        <v>7522</v>
      </c>
    </row>
    <row r="11" spans="1:6" x14ac:dyDescent="0.25">
      <c r="A11">
        <f t="shared" si="1"/>
        <v>2014</v>
      </c>
      <c r="B11" s="6" t="s">
        <v>13</v>
      </c>
      <c r="C11" s="6">
        <v>15957</v>
      </c>
      <c r="D11" s="6">
        <v>28233</v>
      </c>
      <c r="E11" s="6">
        <v>-8693</v>
      </c>
      <c r="F11" s="6">
        <v>19540</v>
      </c>
    </row>
    <row r="12" spans="1:6" x14ac:dyDescent="0.25">
      <c r="A12">
        <f t="shared" si="1"/>
        <v>2014</v>
      </c>
      <c r="B12" s="7" t="s">
        <v>14</v>
      </c>
      <c r="C12" s="7">
        <f>+C13+C14</f>
        <v>237300</v>
      </c>
      <c r="D12" s="7">
        <f t="shared" ref="D12:F12" si="3">+D13+D14</f>
        <v>238476</v>
      </c>
      <c r="E12" s="7">
        <f t="shared" si="3"/>
        <v>0</v>
      </c>
      <c r="F12" s="7">
        <f t="shared" si="3"/>
        <v>238476</v>
      </c>
    </row>
    <row r="13" spans="1:6" x14ac:dyDescent="0.25">
      <c r="A13">
        <f t="shared" si="1"/>
        <v>2014</v>
      </c>
      <c r="B13" s="6" t="s">
        <v>15</v>
      </c>
      <c r="C13" s="6">
        <v>106500</v>
      </c>
      <c r="D13" s="6">
        <v>107676</v>
      </c>
      <c r="E13" s="6">
        <v>0</v>
      </c>
      <c r="F13" s="6">
        <v>107676</v>
      </c>
    </row>
    <row r="14" spans="1:6" x14ac:dyDescent="0.25">
      <c r="A14">
        <f t="shared" si="1"/>
        <v>2014</v>
      </c>
      <c r="B14" s="6" t="s">
        <v>16</v>
      </c>
      <c r="C14" s="6">
        <v>130800</v>
      </c>
      <c r="D14" s="6">
        <v>130800</v>
      </c>
      <c r="E14" s="6">
        <v>0</v>
      </c>
      <c r="F14" s="6">
        <v>130800</v>
      </c>
    </row>
    <row r="15" spans="1:6" x14ac:dyDescent="0.25">
      <c r="A15">
        <f t="shared" si="1"/>
        <v>2014</v>
      </c>
      <c r="B15" s="8" t="s">
        <v>17</v>
      </c>
      <c r="C15" s="8">
        <f>+C12+C9+C3</f>
        <v>2573999</v>
      </c>
      <c r="D15" s="8">
        <f t="shared" ref="D15:F15" si="4">+D12+D9+D3</f>
        <v>3169752</v>
      </c>
      <c r="E15" s="8">
        <f t="shared" si="4"/>
        <v>-485656</v>
      </c>
      <c r="F15" s="8">
        <f t="shared" si="4"/>
        <v>2684096</v>
      </c>
    </row>
    <row r="16" spans="1:6" x14ac:dyDescent="0.25">
      <c r="A16">
        <f t="shared" si="1"/>
        <v>2014</v>
      </c>
      <c r="B16" s="6"/>
      <c r="C16" s="6"/>
      <c r="D16" s="6"/>
      <c r="E16" s="6"/>
      <c r="F16" s="6"/>
    </row>
    <row r="17" spans="1:6" ht="18.75" x14ac:dyDescent="0.25">
      <c r="A17">
        <f t="shared" si="1"/>
        <v>2014</v>
      </c>
      <c r="B17" s="5" t="s">
        <v>18</v>
      </c>
      <c r="C17" s="6"/>
      <c r="D17" s="6"/>
      <c r="E17" s="6"/>
      <c r="F17" s="6"/>
    </row>
    <row r="18" spans="1:6" x14ac:dyDescent="0.25">
      <c r="A18">
        <f t="shared" si="1"/>
        <v>2014</v>
      </c>
      <c r="B18" s="7" t="s">
        <v>5</v>
      </c>
      <c r="C18" s="9">
        <f t="shared" ref="C18:E18" si="5">SUM(C19:C23)</f>
        <v>1899831</v>
      </c>
      <c r="D18" s="9">
        <f t="shared" si="5"/>
        <v>2476400</v>
      </c>
      <c r="E18" s="9">
        <f t="shared" si="5"/>
        <v>-476962</v>
      </c>
      <c r="F18" s="9">
        <f>SUM(F19:F23)</f>
        <v>1999438</v>
      </c>
    </row>
    <row r="19" spans="1:6" x14ac:dyDescent="0.25">
      <c r="A19">
        <f t="shared" si="1"/>
        <v>2014</v>
      </c>
      <c r="B19" s="6" t="s">
        <v>19</v>
      </c>
      <c r="C19" s="10">
        <v>347527</v>
      </c>
      <c r="D19" s="6">
        <v>568503</v>
      </c>
      <c r="E19" s="6">
        <v>0</v>
      </c>
      <c r="F19" s="6">
        <v>568503</v>
      </c>
    </row>
    <row r="20" spans="1:6" x14ac:dyDescent="0.25">
      <c r="A20">
        <f t="shared" si="1"/>
        <v>2014</v>
      </c>
      <c r="B20" s="6" t="s">
        <v>20</v>
      </c>
      <c r="C20" s="10">
        <v>563672</v>
      </c>
      <c r="D20" s="6">
        <v>826789</v>
      </c>
      <c r="E20" s="6">
        <v>-654</v>
      </c>
      <c r="F20" s="6">
        <v>826135</v>
      </c>
    </row>
    <row r="21" spans="1:6" x14ac:dyDescent="0.25">
      <c r="A21">
        <f t="shared" si="1"/>
        <v>2014</v>
      </c>
      <c r="B21" s="6" t="s">
        <v>21</v>
      </c>
      <c r="C21" s="10">
        <v>41584</v>
      </c>
      <c r="D21" s="6">
        <v>45690</v>
      </c>
      <c r="E21" s="6">
        <v>0</v>
      </c>
      <c r="F21" s="6">
        <v>45690</v>
      </c>
    </row>
    <row r="22" spans="1:6" x14ac:dyDescent="0.25">
      <c r="A22">
        <f t="shared" si="1"/>
        <v>2014</v>
      </c>
      <c r="B22" s="6" t="s">
        <v>9</v>
      </c>
      <c r="C22" s="10">
        <v>922194</v>
      </c>
      <c r="D22" s="6">
        <v>1010564</v>
      </c>
      <c r="E22" s="6">
        <v>-476308</v>
      </c>
      <c r="F22" s="6">
        <v>534256</v>
      </c>
    </row>
    <row r="23" spans="1:6" x14ac:dyDescent="0.25">
      <c r="A23">
        <f>+A22</f>
        <v>2014</v>
      </c>
      <c r="B23" s="6" t="s">
        <v>22</v>
      </c>
      <c r="C23" s="10">
        <v>24854</v>
      </c>
      <c r="D23" s="6">
        <v>24854</v>
      </c>
      <c r="E23" s="6">
        <v>0</v>
      </c>
      <c r="F23" s="6">
        <v>24854</v>
      </c>
    </row>
    <row r="24" spans="1:6" x14ac:dyDescent="0.25">
      <c r="A24">
        <f t="shared" si="1"/>
        <v>2014</v>
      </c>
      <c r="B24" s="7" t="s">
        <v>11</v>
      </c>
      <c r="C24" s="9">
        <v>426290</v>
      </c>
      <c r="D24" s="9">
        <v>444655</v>
      </c>
      <c r="E24" s="9">
        <v>-8693</v>
      </c>
      <c r="F24" s="9">
        <v>435962</v>
      </c>
    </row>
    <row r="25" spans="1:6" x14ac:dyDescent="0.25">
      <c r="A25">
        <f t="shared" si="1"/>
        <v>2014</v>
      </c>
      <c r="B25" s="6" t="s">
        <v>23</v>
      </c>
      <c r="C25" s="10">
        <v>400992</v>
      </c>
      <c r="D25" s="6">
        <v>410665</v>
      </c>
      <c r="E25" s="6">
        <v>0</v>
      </c>
      <c r="F25" s="6">
        <v>410665</v>
      </c>
    </row>
    <row r="26" spans="1:6" x14ac:dyDescent="0.25">
      <c r="A26">
        <f t="shared" si="1"/>
        <v>2014</v>
      </c>
      <c r="B26" s="6" t="s">
        <v>24</v>
      </c>
      <c r="C26" s="10">
        <v>25297</v>
      </c>
      <c r="D26" s="6">
        <v>33991</v>
      </c>
      <c r="E26" s="6">
        <v>-8693</v>
      </c>
      <c r="F26" s="6">
        <v>25297</v>
      </c>
    </row>
    <row r="27" spans="1:6" x14ac:dyDescent="0.25">
      <c r="A27">
        <f t="shared" si="1"/>
        <v>2014</v>
      </c>
      <c r="B27" s="7" t="s">
        <v>14</v>
      </c>
      <c r="C27" s="9">
        <v>247879</v>
      </c>
      <c r="D27" s="9">
        <v>248697</v>
      </c>
      <c r="E27" s="9">
        <v>0</v>
      </c>
      <c r="F27" s="9">
        <v>248697</v>
      </c>
    </row>
    <row r="28" spans="1:6" x14ac:dyDescent="0.25">
      <c r="A28">
        <f t="shared" si="1"/>
        <v>2014</v>
      </c>
      <c r="B28" s="6" t="s">
        <v>15</v>
      </c>
      <c r="C28" s="10">
        <v>116383</v>
      </c>
      <c r="D28" s="6">
        <v>117174</v>
      </c>
      <c r="E28" s="6">
        <v>0</v>
      </c>
      <c r="F28" s="6">
        <v>117174</v>
      </c>
    </row>
    <row r="29" spans="1:6" x14ac:dyDescent="0.25">
      <c r="A29">
        <f t="shared" si="1"/>
        <v>2014</v>
      </c>
      <c r="B29" s="6" t="s">
        <v>16</v>
      </c>
      <c r="C29" s="10">
        <v>131496</v>
      </c>
      <c r="D29" s="6">
        <v>131523</v>
      </c>
      <c r="E29" s="6">
        <v>0</v>
      </c>
      <c r="F29" s="6">
        <v>131523</v>
      </c>
    </row>
    <row r="30" spans="1:6" x14ac:dyDescent="0.25">
      <c r="A30">
        <f t="shared" si="1"/>
        <v>2014</v>
      </c>
      <c r="B30" s="8" t="s">
        <v>25</v>
      </c>
      <c r="C30" s="8">
        <f>+C18+C24+C27</f>
        <v>2574000</v>
      </c>
      <c r="D30" s="8">
        <f t="shared" ref="D30:F30" si="6">+D18+D24+D27</f>
        <v>3169752</v>
      </c>
      <c r="E30" s="8">
        <f t="shared" si="6"/>
        <v>-485655</v>
      </c>
      <c r="F30" s="8">
        <f t="shared" si="6"/>
        <v>2684097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&amp;C&amp;"-,Negreta"&amp;16&amp;F 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0"/>
  <sheetViews>
    <sheetView zoomScale="110" zoomScaleNormal="110" workbookViewId="0">
      <selection activeCell="F9" sqref="F9"/>
    </sheetView>
  </sheetViews>
  <sheetFormatPr baseColWidth="10" defaultColWidth="9.140625" defaultRowHeight="15" x14ac:dyDescent="0.25"/>
  <cols>
    <col min="1" max="1" width="34.28515625" style="12" customWidth="1"/>
    <col min="2" max="2" width="13.42578125" style="12" customWidth="1"/>
    <col min="3" max="5" width="11.85546875" style="12" customWidth="1"/>
    <col min="6" max="16384" width="9.140625" style="12"/>
  </cols>
  <sheetData>
    <row r="1" spans="1:2" s="27" customFormat="1" ht="30" x14ac:dyDescent="0.25">
      <c r="A1" s="3">
        <v>2013</v>
      </c>
      <c r="B1" s="4" t="s">
        <v>0</v>
      </c>
    </row>
    <row r="2" spans="1:2" ht="18.75" x14ac:dyDescent="0.25">
      <c r="A2" s="5" t="s">
        <v>4</v>
      </c>
      <c r="B2" s="6"/>
    </row>
    <row r="3" spans="1:2" x14ac:dyDescent="0.25">
      <c r="A3" s="7" t="s">
        <v>5</v>
      </c>
      <c r="B3" s="7">
        <f>SUM(B4:B8)</f>
        <v>2075269.28672</v>
      </c>
    </row>
    <row r="4" spans="1:2" x14ac:dyDescent="0.25">
      <c r="A4" s="6" t="s">
        <v>6</v>
      </c>
      <c r="B4" s="6">
        <v>828920.28099999996</v>
      </c>
    </row>
    <row r="5" spans="1:2" x14ac:dyDescent="0.25">
      <c r="A5" s="6" t="s">
        <v>7</v>
      </c>
      <c r="B5" s="6">
        <v>51599.262999999999</v>
      </c>
    </row>
    <row r="6" spans="1:2" x14ac:dyDescent="0.25">
      <c r="A6" s="6" t="s">
        <v>8</v>
      </c>
      <c r="B6" s="6">
        <v>270477.38879</v>
      </c>
    </row>
    <row r="7" spans="1:2" x14ac:dyDescent="0.25">
      <c r="A7" s="6" t="s">
        <v>9</v>
      </c>
      <c r="B7" s="6">
        <v>885559.53393000003</v>
      </c>
    </row>
    <row r="8" spans="1:2" x14ac:dyDescent="0.25">
      <c r="A8" s="6" t="s">
        <v>10</v>
      </c>
      <c r="B8" s="6">
        <v>38712.82</v>
      </c>
    </row>
    <row r="9" spans="1:2" x14ac:dyDescent="0.25">
      <c r="A9" s="7" t="s">
        <v>11</v>
      </c>
      <c r="B9" s="7">
        <f>+B10+B11</f>
        <v>6000.05015</v>
      </c>
    </row>
    <row r="10" spans="1:2" x14ac:dyDescent="0.25">
      <c r="A10" s="6" t="s">
        <v>12</v>
      </c>
      <c r="B10" s="6">
        <v>6000.05</v>
      </c>
    </row>
    <row r="11" spans="1:2" x14ac:dyDescent="0.25">
      <c r="A11" s="6" t="s">
        <v>13</v>
      </c>
      <c r="B11" s="6">
        <v>1.4999999999999999E-4</v>
      </c>
    </row>
    <row r="12" spans="1:2" x14ac:dyDescent="0.25">
      <c r="A12" s="7" t="s">
        <v>14</v>
      </c>
      <c r="B12" s="7">
        <f>+B13+B14</f>
        <v>1232.2</v>
      </c>
    </row>
    <row r="13" spans="1:2" x14ac:dyDescent="0.25">
      <c r="A13" s="6" t="s">
        <v>15</v>
      </c>
      <c r="B13" s="6">
        <v>0</v>
      </c>
    </row>
    <row r="14" spans="1:2" x14ac:dyDescent="0.25">
      <c r="A14" s="6" t="s">
        <v>16</v>
      </c>
      <c r="B14" s="6">
        <v>1232.2</v>
      </c>
    </row>
    <row r="15" spans="1:2" x14ac:dyDescent="0.25">
      <c r="A15" s="8" t="s">
        <v>17</v>
      </c>
      <c r="B15" s="8">
        <f>+B12+B9+B3</f>
        <v>2082501.53687</v>
      </c>
    </row>
    <row r="16" spans="1:2" x14ac:dyDescent="0.25">
      <c r="A16" s="6"/>
      <c r="B16" s="6"/>
    </row>
    <row r="17" spans="1:2" ht="18.75" x14ac:dyDescent="0.25">
      <c r="A17" s="5" t="s">
        <v>18</v>
      </c>
      <c r="B17" s="6"/>
    </row>
    <row r="18" spans="1:2" x14ac:dyDescent="0.25">
      <c r="A18" s="7" t="s">
        <v>5</v>
      </c>
      <c r="B18" s="7">
        <f t="shared" ref="B18" si="0">SUM(B19:B23)</f>
        <v>1811995.73242</v>
      </c>
    </row>
    <row r="19" spans="1:2" x14ac:dyDescent="0.25">
      <c r="A19" s="6" t="s">
        <v>19</v>
      </c>
      <c r="B19" s="6">
        <v>346744.92888999998</v>
      </c>
    </row>
    <row r="20" spans="1:2" x14ac:dyDescent="0.25">
      <c r="A20" s="6" t="s">
        <v>20</v>
      </c>
      <c r="B20" s="6">
        <v>545563.34643000003</v>
      </c>
    </row>
    <row r="21" spans="1:2" x14ac:dyDescent="0.25">
      <c r="A21" s="6" t="s">
        <v>21</v>
      </c>
      <c r="B21" s="6">
        <v>46109.364119999998</v>
      </c>
    </row>
    <row r="22" spans="1:2" x14ac:dyDescent="0.25">
      <c r="A22" s="6" t="s">
        <v>9</v>
      </c>
      <c r="B22" s="6">
        <v>873578.09297999996</v>
      </c>
    </row>
    <row r="23" spans="1:2" x14ac:dyDescent="0.25">
      <c r="A23" s="6" t="s">
        <v>22</v>
      </c>
      <c r="B23" s="6">
        <v>0</v>
      </c>
    </row>
    <row r="24" spans="1:2" x14ac:dyDescent="0.25">
      <c r="A24" s="7" t="s">
        <v>11</v>
      </c>
      <c r="B24" s="7">
        <f>+B25+B26</f>
        <v>151630.99818999998</v>
      </c>
    </row>
    <row r="25" spans="1:2" x14ac:dyDescent="0.25">
      <c r="A25" s="6" t="s">
        <v>23</v>
      </c>
      <c r="B25" s="6">
        <v>133316.62630999999</v>
      </c>
    </row>
    <row r="26" spans="1:2" x14ac:dyDescent="0.25">
      <c r="A26" s="6" t="s">
        <v>24</v>
      </c>
      <c r="B26" s="6">
        <v>18314.371879999999</v>
      </c>
    </row>
    <row r="27" spans="1:2" x14ac:dyDescent="0.25">
      <c r="A27" s="7" t="s">
        <v>14</v>
      </c>
      <c r="B27" s="7">
        <f>+B28+B29</f>
        <v>98971.840909999999</v>
      </c>
    </row>
    <row r="28" spans="1:2" x14ac:dyDescent="0.25">
      <c r="A28" s="6" t="s">
        <v>15</v>
      </c>
      <c r="B28" s="6">
        <v>7739.6409100000001</v>
      </c>
    </row>
    <row r="29" spans="1:2" x14ac:dyDescent="0.25">
      <c r="A29" s="6" t="s">
        <v>16</v>
      </c>
      <c r="B29" s="6">
        <v>91232.2</v>
      </c>
    </row>
    <row r="30" spans="1:2" x14ac:dyDescent="0.25">
      <c r="A30" s="8" t="s">
        <v>25</v>
      </c>
      <c r="B30" s="8">
        <f>+B18+B24+B27</f>
        <v>2062598.57152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&amp;C&amp;"-,Negreta"&amp;14Any 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B1" workbookViewId="0">
      <selection activeCell="B6" sqref="B6"/>
    </sheetView>
  </sheetViews>
  <sheetFormatPr baseColWidth="10" defaultColWidth="9.140625" defaultRowHeight="15" x14ac:dyDescent="0.25"/>
  <cols>
    <col min="1" max="1" width="0" hidden="1" customWidth="1"/>
    <col min="2" max="2" width="35.140625" customWidth="1"/>
    <col min="3" max="4" width="16.28515625" customWidth="1"/>
    <col min="5" max="5" width="22.42578125" customWidth="1"/>
    <col min="6" max="6" width="16.28515625" customWidth="1"/>
  </cols>
  <sheetData>
    <row r="1" spans="1:6" ht="30" x14ac:dyDescent="0.25">
      <c r="B1" s="3">
        <v>2012</v>
      </c>
      <c r="C1" s="4" t="s">
        <v>0</v>
      </c>
      <c r="D1" s="4" t="s">
        <v>1</v>
      </c>
      <c r="E1" s="4" t="s">
        <v>2</v>
      </c>
      <c r="F1" s="4" t="s">
        <v>3</v>
      </c>
    </row>
    <row r="2" spans="1:6" ht="18.75" x14ac:dyDescent="0.25">
      <c r="A2">
        <f>+B1</f>
        <v>2012</v>
      </c>
      <c r="B2" s="5" t="s">
        <v>4</v>
      </c>
      <c r="C2" s="6"/>
      <c r="D2" s="6"/>
      <c r="E2" s="6"/>
      <c r="F2" s="6"/>
    </row>
    <row r="3" spans="1:6" x14ac:dyDescent="0.25">
      <c r="A3">
        <f>+A2</f>
        <v>2012</v>
      </c>
      <c r="B3" s="7" t="s">
        <v>5</v>
      </c>
      <c r="C3" s="7">
        <f>SUM(C4:C8)</f>
        <v>2094050</v>
      </c>
      <c r="D3" s="7">
        <f t="shared" ref="D3:F3" si="0">SUM(D4:D8)</f>
        <v>2767495</v>
      </c>
      <c r="E3" s="7">
        <f t="shared" si="0"/>
        <v>-496512</v>
      </c>
      <c r="F3" s="7">
        <f t="shared" si="0"/>
        <v>2270983</v>
      </c>
    </row>
    <row r="4" spans="1:6" x14ac:dyDescent="0.25">
      <c r="A4">
        <f t="shared" ref="A4:A30" si="1">+A3</f>
        <v>2012</v>
      </c>
      <c r="B4" s="6" t="s">
        <v>6</v>
      </c>
      <c r="C4" s="6">
        <v>828920</v>
      </c>
      <c r="D4" s="6">
        <v>828920</v>
      </c>
      <c r="E4" s="6">
        <v>0</v>
      </c>
      <c r="F4" s="6">
        <v>828920</v>
      </c>
    </row>
    <row r="5" spans="1:6" x14ac:dyDescent="0.25">
      <c r="A5">
        <f t="shared" si="1"/>
        <v>2012</v>
      </c>
      <c r="B5" s="6" t="s">
        <v>7</v>
      </c>
      <c r="C5" s="6">
        <v>51599</v>
      </c>
      <c r="D5" s="6">
        <v>51599</v>
      </c>
      <c r="E5" s="6">
        <v>0</v>
      </c>
      <c r="F5" s="6">
        <v>51599</v>
      </c>
    </row>
    <row r="6" spans="1:6" x14ac:dyDescent="0.25">
      <c r="A6">
        <f t="shared" si="1"/>
        <v>2012</v>
      </c>
      <c r="B6" s="6" t="s">
        <v>8</v>
      </c>
      <c r="C6" s="6">
        <v>270477</v>
      </c>
      <c r="D6" s="6">
        <v>398575</v>
      </c>
      <c r="E6" s="6">
        <v>-404</v>
      </c>
      <c r="F6" s="6">
        <v>398172</v>
      </c>
    </row>
    <row r="7" spans="1:6" x14ac:dyDescent="0.25">
      <c r="A7">
        <f t="shared" si="1"/>
        <v>2012</v>
      </c>
      <c r="B7" s="6" t="s">
        <v>9</v>
      </c>
      <c r="C7" s="6">
        <v>904341</v>
      </c>
      <c r="D7" s="6">
        <v>1423123</v>
      </c>
      <c r="E7" s="6">
        <v>-494070</v>
      </c>
      <c r="F7" s="6">
        <v>929052</v>
      </c>
    </row>
    <row r="8" spans="1:6" x14ac:dyDescent="0.25">
      <c r="A8">
        <f t="shared" si="1"/>
        <v>2012</v>
      </c>
      <c r="B8" s="6" t="s">
        <v>10</v>
      </c>
      <c r="C8" s="6">
        <v>38713</v>
      </c>
      <c r="D8" s="6">
        <v>65278</v>
      </c>
      <c r="E8" s="6">
        <v>-2038</v>
      </c>
      <c r="F8" s="6">
        <v>63240</v>
      </c>
    </row>
    <row r="9" spans="1:6" x14ac:dyDescent="0.25">
      <c r="A9">
        <f t="shared" si="1"/>
        <v>2012</v>
      </c>
      <c r="B9" s="7" t="s">
        <v>11</v>
      </c>
      <c r="C9" s="7">
        <f>+C10+C11</f>
        <v>35599</v>
      </c>
      <c r="D9" s="7">
        <f t="shared" ref="D9:F9" si="2">+D10+D11</f>
        <v>114971</v>
      </c>
      <c r="E9" s="7">
        <f t="shared" si="2"/>
        <v>-11135</v>
      </c>
      <c r="F9" s="7">
        <f t="shared" si="2"/>
        <v>103837</v>
      </c>
    </row>
    <row r="10" spans="1:6" x14ac:dyDescent="0.25">
      <c r="A10">
        <f t="shared" si="1"/>
        <v>2012</v>
      </c>
      <c r="B10" s="6" t="s">
        <v>12</v>
      </c>
      <c r="C10" s="6">
        <v>12204</v>
      </c>
      <c r="D10" s="6">
        <v>60516</v>
      </c>
      <c r="E10" s="6">
        <v>0</v>
      </c>
      <c r="F10" s="6">
        <v>60516</v>
      </c>
    </row>
    <row r="11" spans="1:6" x14ac:dyDescent="0.25">
      <c r="A11">
        <f t="shared" si="1"/>
        <v>2012</v>
      </c>
      <c r="B11" s="6" t="s">
        <v>13</v>
      </c>
      <c r="C11" s="6">
        <v>23395</v>
      </c>
      <c r="D11" s="6">
        <v>54455</v>
      </c>
      <c r="E11" s="6">
        <v>-11135</v>
      </c>
      <c r="F11" s="6">
        <v>43321</v>
      </c>
    </row>
    <row r="12" spans="1:6" x14ac:dyDescent="0.25">
      <c r="A12">
        <f t="shared" si="1"/>
        <v>2012</v>
      </c>
      <c r="B12" s="7" t="s">
        <v>14</v>
      </c>
      <c r="C12" s="7">
        <f>+C13+C14</f>
        <v>166232</v>
      </c>
      <c r="D12" s="7">
        <f t="shared" ref="D12:F12" si="3">+D13+D14</f>
        <v>204817</v>
      </c>
      <c r="E12" s="7">
        <f t="shared" si="3"/>
        <v>0</v>
      </c>
      <c r="F12" s="7">
        <f t="shared" si="3"/>
        <v>204817</v>
      </c>
    </row>
    <row r="13" spans="1:6" x14ac:dyDescent="0.25">
      <c r="A13">
        <f t="shared" si="1"/>
        <v>2012</v>
      </c>
      <c r="B13" s="6" t="s">
        <v>15</v>
      </c>
      <c r="C13" s="6">
        <v>0</v>
      </c>
      <c r="D13" s="6">
        <v>11916</v>
      </c>
      <c r="E13" s="6">
        <v>0</v>
      </c>
      <c r="F13" s="6">
        <v>11916</v>
      </c>
    </row>
    <row r="14" spans="1:6" x14ac:dyDescent="0.25">
      <c r="A14">
        <f t="shared" si="1"/>
        <v>2012</v>
      </c>
      <c r="B14" s="6" t="s">
        <v>16</v>
      </c>
      <c r="C14" s="6">
        <v>166232</v>
      </c>
      <c r="D14" s="6">
        <v>192901</v>
      </c>
      <c r="E14" s="6">
        <v>0</v>
      </c>
      <c r="F14" s="6">
        <v>192901</v>
      </c>
    </row>
    <row r="15" spans="1:6" x14ac:dyDescent="0.25">
      <c r="A15">
        <f t="shared" si="1"/>
        <v>2012</v>
      </c>
      <c r="B15" s="8" t="s">
        <v>17</v>
      </c>
      <c r="C15" s="8">
        <f>+C12+C9+C3</f>
        <v>2295881</v>
      </c>
      <c r="D15" s="8">
        <f t="shared" ref="D15:F15" si="4">+D12+D9+D3</f>
        <v>3087283</v>
      </c>
      <c r="E15" s="8">
        <f t="shared" si="4"/>
        <v>-507647</v>
      </c>
      <c r="F15" s="8">
        <f t="shared" si="4"/>
        <v>2579637</v>
      </c>
    </row>
    <row r="16" spans="1:6" x14ac:dyDescent="0.25">
      <c r="A16">
        <f t="shared" si="1"/>
        <v>2012</v>
      </c>
      <c r="B16" s="6"/>
      <c r="C16" s="6"/>
      <c r="D16" s="6"/>
      <c r="E16" s="6"/>
      <c r="F16" s="6"/>
    </row>
    <row r="17" spans="1:6" ht="18.75" x14ac:dyDescent="0.25">
      <c r="A17">
        <f t="shared" si="1"/>
        <v>2012</v>
      </c>
      <c r="B17" s="5" t="s">
        <v>18</v>
      </c>
      <c r="C17" s="6"/>
      <c r="D17" s="6"/>
      <c r="E17" s="6"/>
      <c r="F17" s="6"/>
    </row>
    <row r="18" spans="1:6" x14ac:dyDescent="0.25">
      <c r="A18">
        <f t="shared" si="1"/>
        <v>2012</v>
      </c>
      <c r="B18" s="7" t="s">
        <v>5</v>
      </c>
      <c r="C18" s="9">
        <f t="shared" ref="C18:E18" si="5">SUM(C19:C23)</f>
        <v>1834796</v>
      </c>
      <c r="D18" s="9">
        <f t="shared" si="5"/>
        <v>2481639</v>
      </c>
      <c r="E18" s="9">
        <f t="shared" si="5"/>
        <v>-496512</v>
      </c>
      <c r="F18" s="9">
        <f>SUM(F19:F23)</f>
        <v>1985126</v>
      </c>
    </row>
    <row r="19" spans="1:6" x14ac:dyDescent="0.25">
      <c r="A19">
        <f t="shared" si="1"/>
        <v>2012</v>
      </c>
      <c r="B19" s="6" t="s">
        <v>19</v>
      </c>
      <c r="C19" s="10">
        <v>350617</v>
      </c>
      <c r="D19" s="6">
        <v>617018</v>
      </c>
      <c r="E19" s="6">
        <v>0</v>
      </c>
      <c r="F19" s="6">
        <v>617018</v>
      </c>
    </row>
    <row r="20" spans="1:6" x14ac:dyDescent="0.25">
      <c r="A20">
        <f t="shared" si="1"/>
        <v>2012</v>
      </c>
      <c r="B20" s="6" t="s">
        <v>20</v>
      </c>
      <c r="C20" s="10">
        <v>548892</v>
      </c>
      <c r="D20" s="6">
        <v>844222</v>
      </c>
      <c r="E20" s="6">
        <v>-404</v>
      </c>
      <c r="F20" s="6">
        <v>843818</v>
      </c>
    </row>
    <row r="21" spans="1:6" x14ac:dyDescent="0.25">
      <c r="A21">
        <f t="shared" si="1"/>
        <v>2012</v>
      </c>
      <c r="B21" s="6" t="s">
        <v>21</v>
      </c>
      <c r="C21" s="10">
        <v>46109</v>
      </c>
      <c r="D21" s="6">
        <v>58065</v>
      </c>
      <c r="E21" s="6">
        <v>0</v>
      </c>
      <c r="F21" s="6">
        <v>58065</v>
      </c>
    </row>
    <row r="22" spans="1:6" x14ac:dyDescent="0.25">
      <c r="A22">
        <f t="shared" si="1"/>
        <v>2012</v>
      </c>
      <c r="B22" s="6" t="s">
        <v>26</v>
      </c>
      <c r="C22" s="10">
        <v>889178</v>
      </c>
      <c r="D22" s="6">
        <v>962334</v>
      </c>
      <c r="E22" s="6">
        <v>-496108</v>
      </c>
      <c r="F22" s="6">
        <v>466225</v>
      </c>
    </row>
    <row r="23" spans="1:6" x14ac:dyDescent="0.25">
      <c r="A23">
        <f>+A22</f>
        <v>2012</v>
      </c>
      <c r="B23" s="6"/>
      <c r="C23" s="10"/>
      <c r="D23" s="6"/>
      <c r="E23" s="6"/>
      <c r="F23" s="6"/>
    </row>
    <row r="24" spans="1:6" x14ac:dyDescent="0.25">
      <c r="A24">
        <f t="shared" si="1"/>
        <v>2012</v>
      </c>
      <c r="B24" s="7"/>
      <c r="C24" s="9"/>
      <c r="D24" s="9"/>
      <c r="E24" s="9"/>
      <c r="F24" s="9"/>
    </row>
    <row r="25" spans="1:6" x14ac:dyDescent="0.25">
      <c r="A25">
        <f t="shared" si="1"/>
        <v>2012</v>
      </c>
      <c r="B25" s="6" t="s">
        <v>23</v>
      </c>
      <c r="C25" s="10">
        <v>333118</v>
      </c>
      <c r="D25" s="6">
        <v>424855</v>
      </c>
      <c r="E25" s="6">
        <v>0</v>
      </c>
      <c r="F25" s="6">
        <v>424855</v>
      </c>
    </row>
    <row r="26" spans="1:6" x14ac:dyDescent="0.25">
      <c r="A26">
        <f t="shared" si="1"/>
        <v>2012</v>
      </c>
      <c r="B26" s="6" t="s">
        <v>24</v>
      </c>
      <c r="C26" s="10">
        <v>28736</v>
      </c>
      <c r="D26" s="6">
        <v>39871</v>
      </c>
      <c r="E26" s="6">
        <v>-11135</v>
      </c>
      <c r="F26" s="6">
        <v>28736</v>
      </c>
    </row>
    <row r="27" spans="1:6" x14ac:dyDescent="0.25">
      <c r="A27">
        <f t="shared" si="1"/>
        <v>2012</v>
      </c>
      <c r="B27" s="7" t="s">
        <v>14</v>
      </c>
      <c r="C27" s="9">
        <v>99232</v>
      </c>
      <c r="D27" s="9">
        <v>140920</v>
      </c>
      <c r="E27" s="9">
        <v>0</v>
      </c>
      <c r="F27" s="9">
        <v>140920</v>
      </c>
    </row>
    <row r="28" spans="1:6" x14ac:dyDescent="0.25">
      <c r="A28">
        <f t="shared" si="1"/>
        <v>2012</v>
      </c>
      <c r="B28" s="6" t="s">
        <v>15</v>
      </c>
      <c r="C28" s="10">
        <v>8000</v>
      </c>
      <c r="D28" s="6">
        <v>11902</v>
      </c>
      <c r="E28" s="6">
        <v>0</v>
      </c>
      <c r="F28" s="6">
        <v>11902</v>
      </c>
    </row>
    <row r="29" spans="1:6" x14ac:dyDescent="0.25">
      <c r="A29">
        <f t="shared" si="1"/>
        <v>2012</v>
      </c>
      <c r="B29" s="6" t="s">
        <v>16</v>
      </c>
      <c r="C29" s="10">
        <v>91232</v>
      </c>
      <c r="D29" s="6">
        <v>129018</v>
      </c>
      <c r="E29" s="6">
        <v>0</v>
      </c>
      <c r="F29" s="6">
        <v>129018</v>
      </c>
    </row>
    <row r="30" spans="1:6" x14ac:dyDescent="0.25">
      <c r="A30">
        <f t="shared" si="1"/>
        <v>2012</v>
      </c>
      <c r="B30" s="8" t="s">
        <v>25</v>
      </c>
      <c r="C30" s="8">
        <f>+C18+C24+C27</f>
        <v>1934028</v>
      </c>
      <c r="D30" s="8">
        <f t="shared" ref="D30:F30" si="6">+D18+D24+D27</f>
        <v>2622559</v>
      </c>
      <c r="E30" s="8">
        <f t="shared" si="6"/>
        <v>-496512</v>
      </c>
      <c r="F30" s="8">
        <f t="shared" si="6"/>
        <v>2126046</v>
      </c>
    </row>
    <row r="31" spans="1:6" x14ac:dyDescent="0.25">
      <c r="B31" s="1"/>
      <c r="C31" s="1"/>
      <c r="D31" s="1"/>
      <c r="E31" s="1"/>
      <c r="F31" s="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&amp;C&amp;"-,Negreta"&amp;16&amp;F 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B1" workbookViewId="0">
      <selection activeCell="B6" sqref="B6"/>
    </sheetView>
  </sheetViews>
  <sheetFormatPr baseColWidth="10" defaultColWidth="9.140625" defaultRowHeight="15" x14ac:dyDescent="0.25"/>
  <cols>
    <col min="1" max="1" width="0" hidden="1" customWidth="1"/>
    <col min="2" max="2" width="35.140625" customWidth="1"/>
    <col min="3" max="4" width="16.28515625" customWidth="1"/>
    <col min="5" max="5" width="22.42578125" customWidth="1"/>
    <col min="6" max="6" width="16.28515625" customWidth="1"/>
  </cols>
  <sheetData>
    <row r="1" spans="1:6" ht="30" x14ac:dyDescent="0.25">
      <c r="B1" s="3">
        <v>2011</v>
      </c>
      <c r="C1" s="4" t="s">
        <v>0</v>
      </c>
      <c r="D1" s="4" t="s">
        <v>1</v>
      </c>
      <c r="E1" s="4" t="s">
        <v>2</v>
      </c>
      <c r="F1" s="4" t="s">
        <v>3</v>
      </c>
    </row>
    <row r="2" spans="1:6" ht="18.75" x14ac:dyDescent="0.25">
      <c r="A2">
        <f>+B1</f>
        <v>2011</v>
      </c>
      <c r="B2" s="5" t="s">
        <v>4</v>
      </c>
      <c r="C2" s="6"/>
      <c r="D2" s="6"/>
      <c r="E2" s="6"/>
      <c r="F2" s="6"/>
    </row>
    <row r="3" spans="1:6" x14ac:dyDescent="0.25">
      <c r="A3">
        <f>+A2</f>
        <v>2011</v>
      </c>
      <c r="B3" s="7" t="s">
        <v>5</v>
      </c>
      <c r="C3" s="7">
        <f>SUM(C4:C8)</f>
        <v>2172773</v>
      </c>
      <c r="D3" s="7">
        <f t="shared" ref="D3:F3" si="0">SUM(D4:D8)</f>
        <v>2704276</v>
      </c>
      <c r="E3" s="7">
        <f t="shared" si="0"/>
        <v>-411370</v>
      </c>
      <c r="F3" s="7">
        <f t="shared" si="0"/>
        <v>2292906</v>
      </c>
    </row>
    <row r="4" spans="1:6" x14ac:dyDescent="0.25">
      <c r="A4">
        <f t="shared" ref="A4:A30" si="1">+A3</f>
        <v>2011</v>
      </c>
      <c r="B4" s="6" t="s">
        <v>6</v>
      </c>
      <c r="C4" s="6">
        <v>806836</v>
      </c>
      <c r="D4" s="6">
        <v>806836</v>
      </c>
      <c r="E4" s="6">
        <v>0</v>
      </c>
      <c r="F4" s="6">
        <v>806836</v>
      </c>
    </row>
    <row r="5" spans="1:6" x14ac:dyDescent="0.25">
      <c r="A5">
        <f t="shared" si="1"/>
        <v>2011</v>
      </c>
      <c r="B5" s="6" t="s">
        <v>7</v>
      </c>
      <c r="C5" s="6">
        <v>54012</v>
      </c>
      <c r="D5" s="6">
        <v>54012</v>
      </c>
      <c r="E5" s="6">
        <v>0</v>
      </c>
      <c r="F5" s="6">
        <v>54012</v>
      </c>
    </row>
    <row r="6" spans="1:6" x14ac:dyDescent="0.25">
      <c r="A6">
        <f t="shared" si="1"/>
        <v>2011</v>
      </c>
      <c r="B6" s="6" t="s">
        <v>8</v>
      </c>
      <c r="C6" s="6">
        <v>288928</v>
      </c>
      <c r="D6" s="6">
        <v>356602</v>
      </c>
      <c r="E6" s="6">
        <v>-296</v>
      </c>
      <c r="F6" s="6">
        <v>356306</v>
      </c>
    </row>
    <row r="7" spans="1:6" x14ac:dyDescent="0.25">
      <c r="A7">
        <f t="shared" si="1"/>
        <v>2011</v>
      </c>
      <c r="B7" s="6" t="s">
        <v>9</v>
      </c>
      <c r="C7" s="6">
        <v>953253</v>
      </c>
      <c r="D7" s="6">
        <v>1410452</v>
      </c>
      <c r="E7" s="6">
        <v>-411074</v>
      </c>
      <c r="F7" s="6">
        <v>999378</v>
      </c>
    </row>
    <row r="8" spans="1:6" x14ac:dyDescent="0.25">
      <c r="A8">
        <f t="shared" si="1"/>
        <v>2011</v>
      </c>
      <c r="B8" s="6" t="s">
        <v>10</v>
      </c>
      <c r="C8" s="6">
        <v>69744</v>
      </c>
      <c r="D8" s="6">
        <v>76374</v>
      </c>
      <c r="E8" s="6">
        <v>0</v>
      </c>
      <c r="F8" s="6">
        <v>76374</v>
      </c>
    </row>
    <row r="9" spans="1:6" x14ac:dyDescent="0.25">
      <c r="A9">
        <f t="shared" si="1"/>
        <v>2011</v>
      </c>
      <c r="B9" s="7" t="s">
        <v>11</v>
      </c>
      <c r="C9" s="7">
        <f>+C10+C11</f>
        <v>59565</v>
      </c>
      <c r="D9" s="7">
        <f t="shared" ref="D9:F9" si="2">+D10+D11</f>
        <v>92557</v>
      </c>
      <c r="E9" s="7">
        <f t="shared" si="2"/>
        <v>-18379</v>
      </c>
      <c r="F9" s="7">
        <f t="shared" si="2"/>
        <v>74178</v>
      </c>
    </row>
    <row r="10" spans="1:6" x14ac:dyDescent="0.25">
      <c r="A10">
        <f t="shared" si="1"/>
        <v>2011</v>
      </c>
      <c r="B10" s="6" t="s">
        <v>12</v>
      </c>
      <c r="C10" s="6">
        <v>18525</v>
      </c>
      <c r="D10" s="6">
        <v>21366</v>
      </c>
      <c r="E10" s="6">
        <v>-2841</v>
      </c>
      <c r="F10" s="6">
        <v>18525</v>
      </c>
    </row>
    <row r="11" spans="1:6" x14ac:dyDescent="0.25">
      <c r="A11">
        <f t="shared" si="1"/>
        <v>2011</v>
      </c>
      <c r="B11" s="6" t="s">
        <v>13</v>
      </c>
      <c r="C11" s="6">
        <v>41040</v>
      </c>
      <c r="D11" s="6">
        <v>71191</v>
      </c>
      <c r="E11" s="6">
        <v>-15538</v>
      </c>
      <c r="F11" s="6">
        <v>55653</v>
      </c>
    </row>
    <row r="12" spans="1:6" x14ac:dyDescent="0.25">
      <c r="A12">
        <f t="shared" si="1"/>
        <v>2011</v>
      </c>
      <c r="B12" s="7" t="s">
        <v>14</v>
      </c>
      <c r="C12" s="7">
        <f>+C13+C14</f>
        <v>1232</v>
      </c>
      <c r="D12" s="7">
        <f t="shared" ref="D12:F12" si="3">+D13+D14</f>
        <v>1287</v>
      </c>
      <c r="E12" s="7">
        <f t="shared" si="3"/>
        <v>0</v>
      </c>
      <c r="F12" s="7">
        <f t="shared" si="3"/>
        <v>1287</v>
      </c>
    </row>
    <row r="13" spans="1:6" x14ac:dyDescent="0.25">
      <c r="A13">
        <f t="shared" si="1"/>
        <v>2011</v>
      </c>
      <c r="B13" s="6" t="s">
        <v>15</v>
      </c>
      <c r="C13" s="6">
        <v>0</v>
      </c>
      <c r="D13" s="6">
        <v>55</v>
      </c>
      <c r="E13" s="6">
        <v>0</v>
      </c>
      <c r="F13" s="6">
        <v>55</v>
      </c>
    </row>
    <row r="14" spans="1:6" x14ac:dyDescent="0.25">
      <c r="A14">
        <f t="shared" si="1"/>
        <v>2011</v>
      </c>
      <c r="B14" s="6" t="s">
        <v>16</v>
      </c>
      <c r="C14" s="6">
        <v>1232</v>
      </c>
      <c r="D14" s="6">
        <v>1232</v>
      </c>
      <c r="E14" s="6">
        <v>0</v>
      </c>
      <c r="F14" s="6">
        <v>1232</v>
      </c>
    </row>
    <row r="15" spans="1:6" x14ac:dyDescent="0.25">
      <c r="A15">
        <f t="shared" si="1"/>
        <v>2011</v>
      </c>
      <c r="B15" s="8" t="s">
        <v>17</v>
      </c>
      <c r="C15" s="8">
        <f>+C12+C9+C3</f>
        <v>2233570</v>
      </c>
      <c r="D15" s="8">
        <f t="shared" ref="D15:F15" si="4">+D12+D9+D3</f>
        <v>2798120</v>
      </c>
      <c r="E15" s="8">
        <f t="shared" si="4"/>
        <v>-429749</v>
      </c>
      <c r="F15" s="8">
        <f t="shared" si="4"/>
        <v>2368371</v>
      </c>
    </row>
    <row r="16" spans="1:6" x14ac:dyDescent="0.25">
      <c r="A16">
        <f t="shared" si="1"/>
        <v>2011</v>
      </c>
      <c r="B16" s="6"/>
      <c r="C16" s="6"/>
      <c r="D16" s="6"/>
      <c r="E16" s="6"/>
      <c r="F16" s="6"/>
    </row>
    <row r="17" spans="1:6" ht="18.75" x14ac:dyDescent="0.25">
      <c r="A17">
        <f t="shared" si="1"/>
        <v>2011</v>
      </c>
      <c r="B17" s="5" t="s">
        <v>18</v>
      </c>
      <c r="C17" s="6"/>
      <c r="D17" s="6"/>
      <c r="E17" s="6"/>
      <c r="F17" s="6"/>
    </row>
    <row r="18" spans="1:6" x14ac:dyDescent="0.25">
      <c r="A18">
        <f t="shared" si="1"/>
        <v>2011</v>
      </c>
      <c r="B18" s="7" t="s">
        <v>5</v>
      </c>
      <c r="C18" s="9">
        <f t="shared" ref="C18:E18" si="5">SUM(C19:C23)</f>
        <v>1754477</v>
      </c>
      <c r="D18" s="9">
        <f t="shared" si="5"/>
        <v>2267197</v>
      </c>
      <c r="E18" s="9">
        <f t="shared" si="5"/>
        <v>-411370</v>
      </c>
      <c r="F18" s="9">
        <f>SUM(F19:F23)</f>
        <v>1855827</v>
      </c>
    </row>
    <row r="19" spans="1:6" x14ac:dyDescent="0.25">
      <c r="A19">
        <f t="shared" si="1"/>
        <v>2011</v>
      </c>
      <c r="B19" s="6" t="s">
        <v>19</v>
      </c>
      <c r="C19" s="10">
        <v>350701</v>
      </c>
      <c r="D19" s="6">
        <v>572819</v>
      </c>
      <c r="E19" s="6">
        <v>0</v>
      </c>
      <c r="F19" s="6">
        <v>572819</v>
      </c>
    </row>
    <row r="20" spans="1:6" x14ac:dyDescent="0.25">
      <c r="A20">
        <f t="shared" si="1"/>
        <v>2011</v>
      </c>
      <c r="B20" s="6" t="s">
        <v>20</v>
      </c>
      <c r="C20" s="10">
        <v>524299</v>
      </c>
      <c r="D20" s="6">
        <v>749089</v>
      </c>
      <c r="E20" s="6">
        <v>-931</v>
      </c>
      <c r="F20" s="6">
        <v>748158</v>
      </c>
    </row>
    <row r="21" spans="1:6" x14ac:dyDescent="0.25">
      <c r="A21">
        <f t="shared" si="1"/>
        <v>2011</v>
      </c>
      <c r="B21" s="6" t="s">
        <v>21</v>
      </c>
      <c r="C21" s="10">
        <v>40823</v>
      </c>
      <c r="D21" s="6">
        <v>40901</v>
      </c>
      <c r="E21" s="6">
        <v>0</v>
      </c>
      <c r="F21" s="6">
        <v>40901</v>
      </c>
    </row>
    <row r="22" spans="1:6" x14ac:dyDescent="0.25">
      <c r="A22">
        <f t="shared" si="1"/>
        <v>2011</v>
      </c>
      <c r="B22" s="6" t="s">
        <v>26</v>
      </c>
      <c r="C22" s="10">
        <v>838654</v>
      </c>
      <c r="D22" s="6">
        <v>904388</v>
      </c>
      <c r="E22" s="6">
        <v>-410439</v>
      </c>
      <c r="F22" s="6">
        <v>493949</v>
      </c>
    </row>
    <row r="23" spans="1:6" x14ac:dyDescent="0.25">
      <c r="A23">
        <f>+A22</f>
        <v>2011</v>
      </c>
      <c r="B23" s="6"/>
      <c r="C23" s="10"/>
      <c r="D23" s="6"/>
      <c r="E23" s="6"/>
      <c r="F23" s="6"/>
    </row>
    <row r="24" spans="1:6" x14ac:dyDescent="0.25">
      <c r="A24">
        <f t="shared" si="1"/>
        <v>2011</v>
      </c>
      <c r="B24" s="7"/>
      <c r="C24" s="9"/>
      <c r="D24" s="9"/>
      <c r="E24" s="9"/>
      <c r="F24" s="9"/>
    </row>
    <row r="25" spans="1:6" x14ac:dyDescent="0.25">
      <c r="A25">
        <f t="shared" si="1"/>
        <v>2011</v>
      </c>
      <c r="B25" s="6" t="s">
        <v>23</v>
      </c>
      <c r="C25" s="10">
        <v>346031</v>
      </c>
      <c r="D25" s="6">
        <v>373561</v>
      </c>
      <c r="E25" s="6">
        <v>-7055</v>
      </c>
      <c r="F25" s="6">
        <v>366506</v>
      </c>
    </row>
    <row r="26" spans="1:6" x14ac:dyDescent="0.25">
      <c r="A26">
        <f t="shared" si="1"/>
        <v>2011</v>
      </c>
      <c r="B26" s="6" t="s">
        <v>24</v>
      </c>
      <c r="C26" s="10">
        <v>22831</v>
      </c>
      <c r="D26" s="6">
        <v>34159</v>
      </c>
      <c r="E26" s="6">
        <v>-11324</v>
      </c>
      <c r="F26" s="6">
        <v>22835</v>
      </c>
    </row>
    <row r="27" spans="1:6" x14ac:dyDescent="0.25">
      <c r="A27">
        <f t="shared" si="1"/>
        <v>2011</v>
      </c>
      <c r="B27" s="7" t="s">
        <v>14</v>
      </c>
      <c r="C27" s="9">
        <v>110232</v>
      </c>
      <c r="D27" s="9">
        <v>123205</v>
      </c>
      <c r="E27" s="9">
        <v>0</v>
      </c>
      <c r="F27" s="9">
        <v>123205</v>
      </c>
    </row>
    <row r="28" spans="1:6" x14ac:dyDescent="0.25">
      <c r="A28">
        <f t="shared" si="1"/>
        <v>2011</v>
      </c>
      <c r="B28" s="6" t="s">
        <v>15</v>
      </c>
      <c r="C28" s="10">
        <v>9000</v>
      </c>
      <c r="D28" s="6">
        <v>21540</v>
      </c>
      <c r="E28" s="6">
        <v>0</v>
      </c>
      <c r="F28" s="6">
        <v>21540</v>
      </c>
    </row>
    <row r="29" spans="1:6" x14ac:dyDescent="0.25">
      <c r="A29">
        <f t="shared" si="1"/>
        <v>2011</v>
      </c>
      <c r="B29" s="6" t="s">
        <v>16</v>
      </c>
      <c r="C29" s="10">
        <v>101232</v>
      </c>
      <c r="D29" s="6">
        <v>101665</v>
      </c>
      <c r="E29" s="6">
        <v>0</v>
      </c>
      <c r="F29" s="6">
        <v>101665</v>
      </c>
    </row>
    <row r="30" spans="1:6" x14ac:dyDescent="0.25">
      <c r="A30">
        <f t="shared" si="1"/>
        <v>2011</v>
      </c>
      <c r="B30" s="8" t="s">
        <v>25</v>
      </c>
      <c r="C30" s="8">
        <f>+C18+C24+C27</f>
        <v>1864709</v>
      </c>
      <c r="D30" s="8">
        <f t="shared" ref="D30:F30" si="6">+D18+D24+D27</f>
        <v>2390402</v>
      </c>
      <c r="E30" s="8">
        <f t="shared" si="6"/>
        <v>-411370</v>
      </c>
      <c r="F30" s="8">
        <f t="shared" si="6"/>
        <v>1979032</v>
      </c>
    </row>
    <row r="32" spans="1:6" x14ac:dyDescent="0.25">
      <c r="C32" s="2"/>
      <c r="D32" s="2"/>
      <c r="E32" s="2"/>
      <c r="F32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&amp;C&amp;"-,Negreta"&amp;16&amp;F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B1" workbookViewId="0">
      <selection activeCell="D40" sqref="D40"/>
    </sheetView>
  </sheetViews>
  <sheetFormatPr baseColWidth="10" defaultColWidth="9.140625" defaultRowHeight="12.75" x14ac:dyDescent="0.2"/>
  <cols>
    <col min="1" max="1" width="9.140625" style="15" hidden="1" customWidth="1"/>
    <col min="2" max="2" width="37.5703125" style="15" customWidth="1"/>
    <col min="3" max="3" width="19.5703125" style="15" customWidth="1"/>
    <col min="4" max="4" width="16.28515625" style="15" customWidth="1"/>
    <col min="5" max="5" width="22.42578125" style="15" customWidth="1"/>
    <col min="6" max="6" width="16.28515625" style="15" customWidth="1"/>
    <col min="7" max="16384" width="9.140625" style="15"/>
  </cols>
  <sheetData>
    <row r="1" spans="1:14" ht="25.5" x14ac:dyDescent="0.2">
      <c r="B1" s="16" t="s">
        <v>27</v>
      </c>
      <c r="C1" s="16" t="s">
        <v>0</v>
      </c>
      <c r="D1" s="16" t="s">
        <v>1</v>
      </c>
      <c r="E1" s="16" t="s">
        <v>2</v>
      </c>
      <c r="F1" s="16" t="s">
        <v>3</v>
      </c>
    </row>
    <row r="2" spans="1:14" x14ac:dyDescent="0.2">
      <c r="A2" s="15" t="str">
        <f>+B1</f>
        <v>2023 
(imports en euros)</v>
      </c>
      <c r="B2" s="17" t="s">
        <v>4</v>
      </c>
      <c r="C2" s="18"/>
      <c r="D2" s="18"/>
      <c r="E2" s="18"/>
      <c r="F2" s="18"/>
    </row>
    <row r="3" spans="1:14" x14ac:dyDescent="0.2">
      <c r="A3" s="15" t="str">
        <f>+A2</f>
        <v>2023 
(imports en euros)</v>
      </c>
      <c r="B3" s="19" t="s">
        <v>5</v>
      </c>
      <c r="C3" s="20">
        <v>3090519441.48</v>
      </c>
      <c r="D3" s="20">
        <v>4278471195.96</v>
      </c>
      <c r="E3" s="20">
        <v>-899679936.38000011</v>
      </c>
      <c r="F3" s="20">
        <v>3378791259.5799999</v>
      </c>
      <c r="K3" s="21"/>
      <c r="L3" s="21"/>
      <c r="M3" s="21"/>
      <c r="N3" s="21"/>
    </row>
    <row r="4" spans="1:14" x14ac:dyDescent="0.2">
      <c r="A4" s="15" t="str">
        <f t="shared" ref="A4:A30" si="0">+A3</f>
        <v>2023 
(imports en euros)</v>
      </c>
      <c r="B4" s="18" t="s">
        <v>6</v>
      </c>
      <c r="C4" s="22">
        <v>1096846418.72</v>
      </c>
      <c r="D4" s="22">
        <v>1096846418.72</v>
      </c>
      <c r="E4" s="22">
        <v>0</v>
      </c>
      <c r="F4" s="22">
        <v>1096846418.72</v>
      </c>
      <c r="K4" s="21"/>
      <c r="L4" s="21"/>
      <c r="N4" s="21"/>
    </row>
    <row r="5" spans="1:14" x14ac:dyDescent="0.2">
      <c r="A5" s="15" t="str">
        <f t="shared" si="0"/>
        <v>2023 
(imports en euros)</v>
      </c>
      <c r="B5" s="18" t="s">
        <v>7</v>
      </c>
      <c r="C5" s="22">
        <v>141488782.08000001</v>
      </c>
      <c r="D5" s="22">
        <v>141488782.08000001</v>
      </c>
      <c r="E5" s="22">
        <v>0</v>
      </c>
      <c r="F5" s="22">
        <v>141488782.08000001</v>
      </c>
      <c r="K5" s="21"/>
      <c r="L5" s="21"/>
      <c r="N5" s="21"/>
    </row>
    <row r="6" spans="1:14" x14ac:dyDescent="0.2">
      <c r="A6" s="15" t="str">
        <f t="shared" si="0"/>
        <v>2023 
(imports en euros)</v>
      </c>
      <c r="B6" s="18" t="s">
        <v>8</v>
      </c>
      <c r="C6" s="22">
        <v>347472066.19</v>
      </c>
      <c r="D6" s="22">
        <v>625348878.05999994</v>
      </c>
      <c r="E6" s="22">
        <v>-60727121.569999933</v>
      </c>
      <c r="F6" s="22">
        <v>564621756.49000001</v>
      </c>
      <c r="K6" s="21"/>
      <c r="L6" s="21"/>
      <c r="M6" s="21"/>
      <c r="N6" s="21"/>
    </row>
    <row r="7" spans="1:14" x14ac:dyDescent="0.2">
      <c r="A7" s="15" t="str">
        <f t="shared" si="0"/>
        <v>2023 
(imports en euros)</v>
      </c>
      <c r="B7" s="18" t="s">
        <v>9</v>
      </c>
      <c r="C7" s="22">
        <v>1474952958.21</v>
      </c>
      <c r="D7" s="22">
        <v>2380595306.1700001</v>
      </c>
      <c r="E7" s="22">
        <v>-838751814.81000018</v>
      </c>
      <c r="F7" s="22">
        <v>1541843491.3599999</v>
      </c>
      <c r="K7" s="21"/>
      <c r="L7" s="21"/>
      <c r="M7" s="21"/>
      <c r="N7" s="21"/>
    </row>
    <row r="8" spans="1:14" x14ac:dyDescent="0.2">
      <c r="A8" s="15" t="str">
        <f t="shared" si="0"/>
        <v>2023 
(imports en euros)</v>
      </c>
      <c r="B8" s="18" t="s">
        <v>10</v>
      </c>
      <c r="C8" s="22">
        <v>29759216.280000001</v>
      </c>
      <c r="D8" s="22">
        <v>34191810.93</v>
      </c>
      <c r="E8" s="22">
        <v>-201000</v>
      </c>
      <c r="F8" s="22">
        <v>33990810.93</v>
      </c>
      <c r="K8" s="21"/>
      <c r="L8" s="21"/>
      <c r="M8" s="21"/>
      <c r="N8" s="21"/>
    </row>
    <row r="9" spans="1:14" x14ac:dyDescent="0.2">
      <c r="A9" s="15" t="str">
        <f t="shared" si="0"/>
        <v>2023 
(imports en euros)</v>
      </c>
      <c r="B9" s="19" t="s">
        <v>11</v>
      </c>
      <c r="C9" s="20">
        <v>159943110</v>
      </c>
      <c r="D9" s="20">
        <v>199077368.63999999</v>
      </c>
      <c r="E9" s="20">
        <v>-35179086.440000013</v>
      </c>
      <c r="F9" s="20">
        <v>163898282.19999999</v>
      </c>
      <c r="K9" s="21"/>
      <c r="L9" s="21"/>
      <c r="M9" s="21"/>
      <c r="N9" s="21"/>
    </row>
    <row r="10" spans="1:14" x14ac:dyDescent="0.2">
      <c r="A10" s="15" t="str">
        <f t="shared" si="0"/>
        <v>2023 
(imports en euros)</v>
      </c>
      <c r="B10" s="18" t="s">
        <v>12</v>
      </c>
      <c r="C10" s="22">
        <v>100160</v>
      </c>
      <c r="D10" s="22">
        <v>27713894.140000001</v>
      </c>
      <c r="E10" s="22">
        <v>-27613724.140000001</v>
      </c>
      <c r="F10" s="22">
        <v>100170</v>
      </c>
      <c r="K10" s="21"/>
      <c r="L10" s="21"/>
      <c r="N10" s="21"/>
    </row>
    <row r="11" spans="1:14" x14ac:dyDescent="0.2">
      <c r="A11" s="15" t="str">
        <f t="shared" si="0"/>
        <v>2023 
(imports en euros)</v>
      </c>
      <c r="B11" s="18" t="s">
        <v>13</v>
      </c>
      <c r="C11" s="22">
        <v>159842950</v>
      </c>
      <c r="D11" s="22">
        <v>171363474.5</v>
      </c>
      <c r="E11" s="22">
        <v>-7565362.3000000119</v>
      </c>
      <c r="F11" s="22">
        <v>163798112.19999999</v>
      </c>
      <c r="K11" s="21"/>
      <c r="L11" s="21"/>
      <c r="M11" s="21"/>
      <c r="N11" s="21"/>
    </row>
    <row r="12" spans="1:14" x14ac:dyDescent="0.2">
      <c r="A12" s="15" t="str">
        <f t="shared" si="0"/>
        <v>2023 
(imports en euros)</v>
      </c>
      <c r="B12" s="19" t="s">
        <v>14</v>
      </c>
      <c r="C12" s="20">
        <v>345408061.38</v>
      </c>
      <c r="D12" s="20">
        <v>353070347.93000001</v>
      </c>
      <c r="E12" s="20">
        <v>0</v>
      </c>
      <c r="F12" s="20">
        <v>353070347.93000001</v>
      </c>
      <c r="K12" s="21"/>
      <c r="L12" s="21"/>
      <c r="N12" s="21"/>
    </row>
    <row r="13" spans="1:14" x14ac:dyDescent="0.2">
      <c r="A13" s="15" t="str">
        <f t="shared" si="0"/>
        <v>2023 
(imports en euros)</v>
      </c>
      <c r="B13" s="18" t="s">
        <v>15</v>
      </c>
      <c r="C13" s="22">
        <v>20</v>
      </c>
      <c r="D13" s="22">
        <v>7662306.5499999998</v>
      </c>
      <c r="E13" s="22">
        <v>0</v>
      </c>
      <c r="F13" s="22">
        <v>7662306.5499999998</v>
      </c>
      <c r="K13" s="21"/>
      <c r="L13" s="21"/>
      <c r="N13" s="21"/>
    </row>
    <row r="14" spans="1:14" x14ac:dyDescent="0.2">
      <c r="A14" s="15" t="str">
        <f t="shared" si="0"/>
        <v>2023 
(imports en euros)</v>
      </c>
      <c r="B14" s="18" t="s">
        <v>16</v>
      </c>
      <c r="C14" s="22">
        <v>345408041.38</v>
      </c>
      <c r="D14" s="22">
        <v>345408041.38</v>
      </c>
      <c r="E14" s="22">
        <v>0</v>
      </c>
      <c r="F14" s="22">
        <v>345408041.38</v>
      </c>
      <c r="K14" s="21"/>
      <c r="L14" s="21"/>
      <c r="N14" s="21"/>
    </row>
    <row r="15" spans="1:14" x14ac:dyDescent="0.2">
      <c r="A15" s="15" t="str">
        <f t="shared" si="0"/>
        <v>2023 
(imports en euros)</v>
      </c>
      <c r="B15" s="23" t="s">
        <v>17</v>
      </c>
      <c r="C15" s="24">
        <v>3595870612.8600001</v>
      </c>
      <c r="D15" s="24">
        <v>4830618912.5299997</v>
      </c>
      <c r="E15" s="24">
        <v>-934859022.82000017</v>
      </c>
      <c r="F15" s="24">
        <v>3895759889.71</v>
      </c>
      <c r="K15" s="21"/>
      <c r="L15" s="21"/>
      <c r="M15" s="21"/>
      <c r="N15" s="21"/>
    </row>
    <row r="16" spans="1:14" x14ac:dyDescent="0.2">
      <c r="A16" s="15" t="str">
        <f t="shared" si="0"/>
        <v>2023 
(imports en euros)</v>
      </c>
      <c r="B16" s="18"/>
      <c r="C16" s="22"/>
      <c r="D16" s="22"/>
      <c r="E16" s="22"/>
      <c r="F16" s="22"/>
    </row>
    <row r="17" spans="1:14" x14ac:dyDescent="0.2">
      <c r="A17" s="15" t="str">
        <f t="shared" si="0"/>
        <v>2023 
(imports en euros)</v>
      </c>
      <c r="B17" s="17" t="s">
        <v>18</v>
      </c>
      <c r="C17" s="22"/>
      <c r="D17" s="22"/>
      <c r="E17" s="22"/>
      <c r="F17" s="22"/>
    </row>
    <row r="18" spans="1:14" x14ac:dyDescent="0.2">
      <c r="A18" s="15" t="str">
        <f t="shared" si="0"/>
        <v>2023 
(imports en euros)</v>
      </c>
      <c r="B18" s="19" t="s">
        <v>5</v>
      </c>
      <c r="C18" s="13">
        <v>2750649236.5799999</v>
      </c>
      <c r="D18" s="13">
        <v>3922196078.6989999</v>
      </c>
      <c r="E18" s="13">
        <v>-899479936.38</v>
      </c>
      <c r="F18" s="13">
        <v>3022716142.3189998</v>
      </c>
      <c r="K18" s="21"/>
      <c r="L18" s="21"/>
      <c r="M18" s="21"/>
      <c r="N18" s="21"/>
    </row>
    <row r="19" spans="1:14" x14ac:dyDescent="0.2">
      <c r="A19" s="15" t="str">
        <f t="shared" si="0"/>
        <v>2023 
(imports en euros)</v>
      </c>
      <c r="B19" s="18" t="s">
        <v>19</v>
      </c>
      <c r="C19" s="14">
        <v>494630466.19</v>
      </c>
      <c r="D19" s="22">
        <v>889158488.89300001</v>
      </c>
      <c r="E19" s="22">
        <v>0</v>
      </c>
      <c r="F19" s="22">
        <v>889158488.89300001</v>
      </c>
      <c r="K19" s="21"/>
      <c r="L19" s="21"/>
      <c r="N19" s="21"/>
    </row>
    <row r="20" spans="1:14" x14ac:dyDescent="0.2">
      <c r="A20" s="15" t="str">
        <f t="shared" si="0"/>
        <v>2023 
(imports en euros)</v>
      </c>
      <c r="B20" s="18" t="s">
        <v>20</v>
      </c>
      <c r="C20" s="14">
        <v>758774621.13999999</v>
      </c>
      <c r="D20" s="22">
        <v>1404213491.8559999</v>
      </c>
      <c r="E20" s="22">
        <v>-46145871.539999962</v>
      </c>
      <c r="F20" s="22">
        <v>1358067620.316</v>
      </c>
      <c r="K20" s="21"/>
      <c r="L20" s="21"/>
      <c r="M20" s="21"/>
      <c r="N20" s="21"/>
    </row>
    <row r="21" spans="1:14" x14ac:dyDescent="0.2">
      <c r="A21" s="15" t="str">
        <f t="shared" si="0"/>
        <v>2023 
(imports en euros)</v>
      </c>
      <c r="B21" s="18" t="s">
        <v>21</v>
      </c>
      <c r="C21" s="14">
        <v>21000010</v>
      </c>
      <c r="D21" s="22">
        <v>21334240.079999998</v>
      </c>
      <c r="E21" s="22">
        <v>-3991.75</v>
      </c>
      <c r="F21" s="22">
        <v>21330248.329999998</v>
      </c>
      <c r="K21" s="21"/>
      <c r="L21" s="21"/>
      <c r="N21" s="21"/>
    </row>
    <row r="22" spans="1:14" x14ac:dyDescent="0.2">
      <c r="A22" s="15" t="str">
        <f t="shared" si="0"/>
        <v>2023 
(imports en euros)</v>
      </c>
      <c r="B22" s="18" t="s">
        <v>9</v>
      </c>
      <c r="C22" s="14">
        <v>1393290352.3099999</v>
      </c>
      <c r="D22" s="22">
        <v>1524366070.9300001</v>
      </c>
      <c r="E22" s="22">
        <v>-853330073.09000003</v>
      </c>
      <c r="F22" s="22">
        <v>671035997.84000003</v>
      </c>
      <c r="K22" s="21"/>
      <c r="L22" s="21"/>
      <c r="M22" s="21"/>
      <c r="N22" s="21"/>
    </row>
    <row r="23" spans="1:14" x14ac:dyDescent="0.2">
      <c r="A23" s="15" t="str">
        <f>+A22</f>
        <v>2023 
(imports en euros)</v>
      </c>
      <c r="B23" s="18" t="s">
        <v>22</v>
      </c>
      <c r="C23" s="14">
        <v>82953786.939999998</v>
      </c>
      <c r="D23" s="22">
        <v>83123786.939999998</v>
      </c>
      <c r="E23" s="22">
        <v>0</v>
      </c>
      <c r="F23" s="22">
        <v>83123786.939999998</v>
      </c>
      <c r="K23" s="21"/>
      <c r="L23" s="21"/>
      <c r="N23" s="21"/>
    </row>
    <row r="24" spans="1:14" x14ac:dyDescent="0.2">
      <c r="A24" s="15" t="str">
        <f t="shared" si="0"/>
        <v>2023 
(imports en euros)</v>
      </c>
      <c r="B24" s="19" t="s">
        <v>11</v>
      </c>
      <c r="C24" s="13">
        <v>759600000</v>
      </c>
      <c r="D24" s="13">
        <v>811518646.03999996</v>
      </c>
      <c r="E24" s="13">
        <v>-35379086.43999999</v>
      </c>
      <c r="F24" s="13">
        <v>776139559.60000002</v>
      </c>
      <c r="K24" s="21"/>
      <c r="L24" s="21"/>
      <c r="M24" s="21"/>
      <c r="N24" s="21"/>
    </row>
    <row r="25" spans="1:14" x14ac:dyDescent="0.2">
      <c r="A25" s="15" t="str">
        <f t="shared" si="0"/>
        <v>2023 
(imports en euros)</v>
      </c>
      <c r="B25" s="18" t="s">
        <v>23</v>
      </c>
      <c r="C25" s="14">
        <v>695682698.53999996</v>
      </c>
      <c r="D25" s="22">
        <v>744916321.58000004</v>
      </c>
      <c r="E25" s="22">
        <v>-27613724.139999986</v>
      </c>
      <c r="F25" s="22">
        <v>717302597.44000006</v>
      </c>
      <c r="K25" s="21"/>
      <c r="L25" s="21"/>
      <c r="N25" s="21"/>
    </row>
    <row r="26" spans="1:14" x14ac:dyDescent="0.2">
      <c r="A26" s="15" t="str">
        <f t="shared" si="0"/>
        <v>2023 
(imports en euros)</v>
      </c>
      <c r="B26" s="18" t="s">
        <v>24</v>
      </c>
      <c r="C26" s="14">
        <v>63917301.460000001</v>
      </c>
      <c r="D26" s="22">
        <v>66602324.460000001</v>
      </c>
      <c r="E26" s="22">
        <v>-7765362.3000000045</v>
      </c>
      <c r="F26" s="22">
        <v>58836962.159999996</v>
      </c>
      <c r="K26" s="21"/>
      <c r="L26" s="21"/>
      <c r="M26" s="21"/>
      <c r="N26" s="21"/>
    </row>
    <row r="27" spans="1:14" x14ac:dyDescent="0.2">
      <c r="A27" s="15" t="str">
        <f t="shared" si="0"/>
        <v>2023 
(imports en euros)</v>
      </c>
      <c r="B27" s="19" t="s">
        <v>14</v>
      </c>
      <c r="C27" s="13">
        <v>85621376.280000001</v>
      </c>
      <c r="D27" s="13">
        <v>96904187.790999994</v>
      </c>
      <c r="E27" s="13">
        <v>0</v>
      </c>
      <c r="F27" s="13">
        <v>96904187.790999994</v>
      </c>
      <c r="K27" s="21"/>
      <c r="L27" s="21"/>
      <c r="N27" s="21"/>
    </row>
    <row r="28" spans="1:14" x14ac:dyDescent="0.2">
      <c r="A28" s="15" t="str">
        <f t="shared" si="0"/>
        <v>2023 
(imports en euros)</v>
      </c>
      <c r="B28" s="18" t="s">
        <v>15</v>
      </c>
      <c r="C28" s="14">
        <v>37709089.950000003</v>
      </c>
      <c r="D28" s="22">
        <v>48991899.461000003</v>
      </c>
      <c r="E28" s="22">
        <v>0</v>
      </c>
      <c r="F28" s="22">
        <v>48991899.461000003</v>
      </c>
      <c r="K28" s="21"/>
      <c r="L28" s="21"/>
      <c r="N28" s="21"/>
    </row>
    <row r="29" spans="1:14" x14ac:dyDescent="0.2">
      <c r="A29" s="15" t="str">
        <f t="shared" si="0"/>
        <v>2023 
(imports en euros)</v>
      </c>
      <c r="B29" s="18" t="s">
        <v>16</v>
      </c>
      <c r="C29" s="14">
        <v>47912286.329999998</v>
      </c>
      <c r="D29" s="22">
        <v>47912288.329999998</v>
      </c>
      <c r="E29" s="22">
        <v>0</v>
      </c>
      <c r="F29" s="22">
        <v>47912288.329999998</v>
      </c>
      <c r="K29" s="21"/>
      <c r="L29" s="21"/>
      <c r="N29" s="21"/>
    </row>
    <row r="30" spans="1:14" x14ac:dyDescent="0.2">
      <c r="A30" s="15" t="str">
        <f t="shared" si="0"/>
        <v>2023 
(imports en euros)</v>
      </c>
      <c r="B30" s="23" t="s">
        <v>25</v>
      </c>
      <c r="C30" s="24">
        <v>3595870612.8600001</v>
      </c>
      <c r="D30" s="24">
        <v>4830618912.5300007</v>
      </c>
      <c r="E30" s="24">
        <v>-934859022.81999993</v>
      </c>
      <c r="F30" s="24">
        <v>3895759889.7099996</v>
      </c>
      <c r="K30" s="21"/>
      <c r="L30" s="21"/>
      <c r="M30" s="21"/>
      <c r="N30" s="21"/>
    </row>
    <row r="31" spans="1:14" x14ac:dyDescent="0.2">
      <c r="B31" s="25"/>
      <c r="C31" s="25"/>
      <c r="D31" s="25"/>
      <c r="E31" s="25"/>
      <c r="F31" s="2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&amp;C&amp;"-,Negreta"&amp;16&amp;F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B1" workbookViewId="0">
      <selection activeCell="B34" sqref="B34"/>
    </sheetView>
  </sheetViews>
  <sheetFormatPr baseColWidth="10" defaultColWidth="9.140625" defaultRowHeight="12.75" x14ac:dyDescent="0.2"/>
  <cols>
    <col min="1" max="1" width="6" style="15" hidden="1" customWidth="1"/>
    <col min="2" max="2" width="38.140625" style="15" customWidth="1"/>
    <col min="3" max="4" width="16.28515625" style="15" customWidth="1"/>
    <col min="5" max="5" width="22.42578125" style="15" customWidth="1"/>
    <col min="6" max="6" width="16.28515625" style="15" customWidth="1"/>
    <col min="7" max="16384" width="9.140625" style="15"/>
  </cols>
  <sheetData>
    <row r="1" spans="1:14" ht="25.5" x14ac:dyDescent="0.2">
      <c r="B1" s="16">
        <v>2022</v>
      </c>
      <c r="C1" s="16" t="s">
        <v>0</v>
      </c>
      <c r="D1" s="16" t="s">
        <v>1</v>
      </c>
      <c r="E1" s="16" t="s">
        <v>2</v>
      </c>
      <c r="F1" s="16" t="s">
        <v>3</v>
      </c>
    </row>
    <row r="2" spans="1:14" x14ac:dyDescent="0.2">
      <c r="A2" s="15">
        <f>+B1</f>
        <v>2022</v>
      </c>
      <c r="B2" s="17" t="s">
        <v>4</v>
      </c>
      <c r="C2" s="18"/>
      <c r="D2" s="18"/>
      <c r="E2" s="18"/>
      <c r="F2" s="18"/>
    </row>
    <row r="3" spans="1:14" x14ac:dyDescent="0.2">
      <c r="A3" s="15">
        <f>+A2</f>
        <v>2022</v>
      </c>
      <c r="B3" s="19" t="s">
        <v>5</v>
      </c>
      <c r="C3" s="19">
        <f>SUM(C4:C8)</f>
        <v>2924909.5444999994</v>
      </c>
      <c r="D3" s="19">
        <f t="shared" ref="D3:F3" si="0">SUM(D4:D8)</f>
        <v>4011697.9928800003</v>
      </c>
      <c r="E3" s="19">
        <f t="shared" si="0"/>
        <v>-859978.42959000019</v>
      </c>
      <c r="F3" s="19">
        <f t="shared" si="0"/>
        <v>3151719.56329</v>
      </c>
      <c r="K3" s="21"/>
      <c r="L3" s="21"/>
      <c r="M3" s="21"/>
      <c r="N3" s="21"/>
    </row>
    <row r="4" spans="1:14" x14ac:dyDescent="0.2">
      <c r="A4" s="15">
        <f t="shared" ref="A4:A30" si="1">+A3</f>
        <v>2022</v>
      </c>
      <c r="B4" s="18" t="s">
        <v>6</v>
      </c>
      <c r="C4" s="18">
        <v>1111188.1287</v>
      </c>
      <c r="D4" s="18">
        <v>1111188.1287</v>
      </c>
      <c r="E4" s="18">
        <f t="shared" ref="E4:E14" si="2">+F4-D4</f>
        <v>-299.53606999991462</v>
      </c>
      <c r="F4" s="18">
        <v>1110888.5926300001</v>
      </c>
      <c r="K4" s="21"/>
      <c r="L4" s="21"/>
      <c r="N4" s="21"/>
    </row>
    <row r="5" spans="1:14" x14ac:dyDescent="0.2">
      <c r="A5" s="15">
        <f t="shared" si="1"/>
        <v>2022</v>
      </c>
      <c r="B5" s="18" t="s">
        <v>7</v>
      </c>
      <c r="C5" s="18">
        <v>123208.30727</v>
      </c>
      <c r="D5" s="18">
        <v>123208.30727</v>
      </c>
      <c r="E5" s="18">
        <f t="shared" si="2"/>
        <v>0</v>
      </c>
      <c r="F5" s="18">
        <v>123208.30727</v>
      </c>
      <c r="K5" s="21"/>
      <c r="L5" s="21"/>
      <c r="N5" s="21"/>
    </row>
    <row r="6" spans="1:14" x14ac:dyDescent="0.2">
      <c r="A6" s="15">
        <f t="shared" si="1"/>
        <v>2022</v>
      </c>
      <c r="B6" s="18" t="s">
        <v>8</v>
      </c>
      <c r="C6" s="18">
        <v>340429.98507</v>
      </c>
      <c r="D6" s="18">
        <v>587540.70308999997</v>
      </c>
      <c r="E6" s="18">
        <f t="shared" si="2"/>
        <v>-72290.003129999968</v>
      </c>
      <c r="F6" s="18">
        <v>515250.69996</v>
      </c>
      <c r="K6" s="21"/>
      <c r="L6" s="21"/>
      <c r="M6" s="21"/>
      <c r="N6" s="21"/>
    </row>
    <row r="7" spans="1:14" x14ac:dyDescent="0.2">
      <c r="A7" s="15">
        <f t="shared" si="1"/>
        <v>2022</v>
      </c>
      <c r="B7" s="18" t="s">
        <v>9</v>
      </c>
      <c r="C7" s="18">
        <v>1326695.5038699999</v>
      </c>
      <c r="D7" s="18">
        <v>2161724.3549700002</v>
      </c>
      <c r="E7" s="18">
        <f t="shared" si="2"/>
        <v>-787187.89039000031</v>
      </c>
      <c r="F7" s="18">
        <v>1374536.4645799999</v>
      </c>
      <c r="K7" s="21"/>
      <c r="L7" s="21"/>
      <c r="M7" s="21"/>
      <c r="N7" s="21"/>
    </row>
    <row r="8" spans="1:14" x14ac:dyDescent="0.2">
      <c r="A8" s="15">
        <f t="shared" si="1"/>
        <v>2022</v>
      </c>
      <c r="B8" s="18" t="s">
        <v>10</v>
      </c>
      <c r="C8" s="18">
        <v>23387.619589999998</v>
      </c>
      <c r="D8" s="18">
        <v>28036.49885</v>
      </c>
      <c r="E8" s="18">
        <f t="shared" si="2"/>
        <v>-201</v>
      </c>
      <c r="F8" s="18">
        <v>27835.49885</v>
      </c>
      <c r="K8" s="21"/>
      <c r="L8" s="21"/>
      <c r="M8" s="21"/>
      <c r="N8" s="21"/>
    </row>
    <row r="9" spans="1:14" x14ac:dyDescent="0.2">
      <c r="A9" s="15">
        <f t="shared" si="1"/>
        <v>2022</v>
      </c>
      <c r="B9" s="19" t="s">
        <v>11</v>
      </c>
      <c r="C9" s="19">
        <f>+C10+C11</f>
        <v>178286.11517</v>
      </c>
      <c r="D9" s="19">
        <f t="shared" ref="D9:F9" si="3">+D10+D11</f>
        <v>213380.61298000001</v>
      </c>
      <c r="E9" s="19">
        <f t="shared" si="3"/>
        <v>-34030.128979999994</v>
      </c>
      <c r="F9" s="19">
        <f t="shared" si="3"/>
        <v>179350.484</v>
      </c>
      <c r="K9" s="21"/>
      <c r="L9" s="21"/>
      <c r="M9" s="21"/>
      <c r="N9" s="21"/>
    </row>
    <row r="10" spans="1:14" x14ac:dyDescent="0.2">
      <c r="A10" s="15">
        <f t="shared" si="1"/>
        <v>2022</v>
      </c>
      <c r="B10" s="18" t="s">
        <v>12</v>
      </c>
      <c r="C10" s="18">
        <v>101.14</v>
      </c>
      <c r="D10" s="18">
        <v>18365.03312</v>
      </c>
      <c r="E10" s="18">
        <f t="shared" si="2"/>
        <v>-18203.883119999999</v>
      </c>
      <c r="F10" s="18">
        <v>161.15</v>
      </c>
      <c r="K10" s="21"/>
      <c r="L10" s="21"/>
      <c r="N10" s="21"/>
    </row>
    <row r="11" spans="1:14" x14ac:dyDescent="0.2">
      <c r="A11" s="15">
        <f t="shared" si="1"/>
        <v>2022</v>
      </c>
      <c r="B11" s="18" t="s">
        <v>13</v>
      </c>
      <c r="C11" s="18">
        <v>178184.97516999999</v>
      </c>
      <c r="D11" s="18">
        <v>195015.57986</v>
      </c>
      <c r="E11" s="18">
        <f t="shared" si="2"/>
        <v>-15826.245859999995</v>
      </c>
      <c r="F11" s="18">
        <v>179189.334</v>
      </c>
      <c r="K11" s="21"/>
      <c r="L11" s="21"/>
      <c r="M11" s="21"/>
      <c r="N11" s="21"/>
    </row>
    <row r="12" spans="1:14" x14ac:dyDescent="0.2">
      <c r="A12" s="15">
        <f t="shared" si="1"/>
        <v>2022</v>
      </c>
      <c r="B12" s="19" t="s">
        <v>14</v>
      </c>
      <c r="C12" s="19">
        <f>+C13+C14</f>
        <v>303029.66501999996</v>
      </c>
      <c r="D12" s="19">
        <f t="shared" ref="D12:F12" si="4">+D13+D14</f>
        <v>317236.27483999997</v>
      </c>
      <c r="E12" s="19">
        <f t="shared" si="4"/>
        <v>0</v>
      </c>
      <c r="F12" s="19">
        <f t="shared" si="4"/>
        <v>317236.27483999997</v>
      </c>
      <c r="K12" s="21"/>
      <c r="L12" s="21"/>
      <c r="N12" s="21"/>
    </row>
    <row r="13" spans="1:14" x14ac:dyDescent="0.2">
      <c r="A13" s="15">
        <f t="shared" si="1"/>
        <v>2022</v>
      </c>
      <c r="B13" s="18" t="s">
        <v>15</v>
      </c>
      <c r="C13" s="18">
        <v>0.04</v>
      </c>
      <c r="D13" s="18">
        <v>14206.649820000001</v>
      </c>
      <c r="E13" s="18">
        <f t="shared" si="2"/>
        <v>0</v>
      </c>
      <c r="F13" s="18">
        <v>14206.649820000001</v>
      </c>
      <c r="K13" s="21"/>
      <c r="L13" s="21"/>
      <c r="N13" s="21"/>
    </row>
    <row r="14" spans="1:14" x14ac:dyDescent="0.2">
      <c r="A14" s="15">
        <f t="shared" si="1"/>
        <v>2022</v>
      </c>
      <c r="B14" s="18" t="s">
        <v>16</v>
      </c>
      <c r="C14" s="18">
        <v>303029.62501999998</v>
      </c>
      <c r="D14" s="18">
        <v>303029.62501999998</v>
      </c>
      <c r="E14" s="18">
        <f t="shared" si="2"/>
        <v>0</v>
      </c>
      <c r="F14" s="18">
        <v>303029.62501999998</v>
      </c>
      <c r="K14" s="21"/>
      <c r="L14" s="21"/>
      <c r="N14" s="21"/>
    </row>
    <row r="15" spans="1:14" x14ac:dyDescent="0.2">
      <c r="A15" s="15">
        <f t="shared" si="1"/>
        <v>2022</v>
      </c>
      <c r="B15" s="23" t="s">
        <v>17</v>
      </c>
      <c r="C15" s="23">
        <f>+C12+C9+C3</f>
        <v>3406225.3246899992</v>
      </c>
      <c r="D15" s="23">
        <f t="shared" ref="D15:F15" si="5">+D12+D9+D3</f>
        <v>4542314.8807000006</v>
      </c>
      <c r="E15" s="23">
        <f t="shared" si="5"/>
        <v>-894008.55857000023</v>
      </c>
      <c r="F15" s="23">
        <f t="shared" si="5"/>
        <v>3648306.3221299998</v>
      </c>
      <c r="K15" s="21"/>
      <c r="L15" s="21"/>
      <c r="M15" s="21"/>
      <c r="N15" s="21"/>
    </row>
    <row r="16" spans="1:14" x14ac:dyDescent="0.2">
      <c r="A16" s="15">
        <f t="shared" si="1"/>
        <v>2022</v>
      </c>
      <c r="B16" s="18"/>
      <c r="C16" s="18"/>
      <c r="D16" s="18"/>
      <c r="E16" s="18"/>
      <c r="F16" s="18"/>
    </row>
    <row r="17" spans="1:14" x14ac:dyDescent="0.2">
      <c r="A17" s="15">
        <f t="shared" si="1"/>
        <v>2022</v>
      </c>
      <c r="B17" s="17" t="s">
        <v>18</v>
      </c>
      <c r="C17" s="18"/>
      <c r="D17" s="18"/>
      <c r="E17" s="18"/>
      <c r="F17" s="18"/>
    </row>
    <row r="18" spans="1:14" x14ac:dyDescent="0.2">
      <c r="A18" s="15">
        <f t="shared" si="1"/>
        <v>2022</v>
      </c>
      <c r="B18" s="19" t="s">
        <v>5</v>
      </c>
      <c r="C18" s="9">
        <f t="shared" ref="C18:E18" si="6">SUM(C19:C23)</f>
        <v>2529550.56825</v>
      </c>
      <c r="D18" s="9">
        <f t="shared" si="6"/>
        <v>3612906.5432199999</v>
      </c>
      <c r="E18" s="9">
        <f t="shared" si="6"/>
        <v>-859978.42950000009</v>
      </c>
      <c r="F18" s="9">
        <f>SUM(F19:F23)</f>
        <v>2752928.1137199998</v>
      </c>
      <c r="K18" s="21"/>
      <c r="L18" s="21"/>
      <c r="M18" s="21"/>
      <c r="N18" s="21"/>
    </row>
    <row r="19" spans="1:14" x14ac:dyDescent="0.2">
      <c r="A19" s="15">
        <f t="shared" si="1"/>
        <v>2022</v>
      </c>
      <c r="B19" s="18" t="s">
        <v>19</v>
      </c>
      <c r="C19" s="10">
        <v>465919.00799000001</v>
      </c>
      <c r="D19" s="18">
        <v>836866.50069000002</v>
      </c>
      <c r="E19" s="18">
        <f t="shared" ref="E19:E29" si="7">+F19-D19</f>
        <v>0</v>
      </c>
      <c r="F19" s="18">
        <v>836866.50069000002</v>
      </c>
      <c r="K19" s="21"/>
      <c r="L19" s="21"/>
      <c r="N19" s="21"/>
    </row>
    <row r="20" spans="1:14" x14ac:dyDescent="0.2">
      <c r="A20" s="15">
        <f t="shared" si="1"/>
        <v>2022</v>
      </c>
      <c r="B20" s="18" t="s">
        <v>20</v>
      </c>
      <c r="C20" s="10">
        <v>675041.46154000005</v>
      </c>
      <c r="D20" s="18">
        <v>1268156.1589200001</v>
      </c>
      <c r="E20" s="18">
        <f t="shared" si="7"/>
        <v>-66882.288300000131</v>
      </c>
      <c r="F20" s="18">
        <v>1201273.8706199999</v>
      </c>
      <c r="K20" s="21"/>
      <c r="L20" s="21"/>
      <c r="M20" s="21"/>
      <c r="N20" s="21"/>
    </row>
    <row r="21" spans="1:14" x14ac:dyDescent="0.2">
      <c r="A21" s="15">
        <f t="shared" si="1"/>
        <v>2022</v>
      </c>
      <c r="B21" s="18" t="s">
        <v>21</v>
      </c>
      <c r="C21" s="10">
        <v>15800</v>
      </c>
      <c r="D21" s="18">
        <v>16145.00762</v>
      </c>
      <c r="E21" s="18">
        <f t="shared" si="7"/>
        <v>0</v>
      </c>
      <c r="F21" s="18">
        <v>16145.00762</v>
      </c>
      <c r="K21" s="21"/>
      <c r="L21" s="21"/>
      <c r="N21" s="21"/>
    </row>
    <row r="22" spans="1:14" x14ac:dyDescent="0.2">
      <c r="A22" s="15">
        <f t="shared" si="1"/>
        <v>2022</v>
      </c>
      <c r="B22" s="18" t="s">
        <v>9</v>
      </c>
      <c r="C22" s="10">
        <v>1323192.17524</v>
      </c>
      <c r="D22" s="18">
        <v>1441820.95251</v>
      </c>
      <c r="E22" s="18">
        <f t="shared" si="7"/>
        <v>-793096.14119999995</v>
      </c>
      <c r="F22" s="18">
        <v>648724.81131000002</v>
      </c>
      <c r="K22" s="21"/>
      <c r="L22" s="21"/>
      <c r="M22" s="21"/>
      <c r="N22" s="21"/>
    </row>
    <row r="23" spans="1:14" x14ac:dyDescent="0.2">
      <c r="A23" s="15">
        <f>+A22</f>
        <v>2022</v>
      </c>
      <c r="B23" s="18" t="s">
        <v>22</v>
      </c>
      <c r="C23" s="10">
        <v>49597.923479999998</v>
      </c>
      <c r="D23" s="18">
        <v>49917.923479999998</v>
      </c>
      <c r="E23" s="18">
        <f t="shared" si="7"/>
        <v>0</v>
      </c>
      <c r="F23" s="18">
        <v>49917.923479999998</v>
      </c>
      <c r="K23" s="21"/>
      <c r="L23" s="21"/>
      <c r="N23" s="21"/>
    </row>
    <row r="24" spans="1:14" x14ac:dyDescent="0.2">
      <c r="A24" s="15">
        <f t="shared" si="1"/>
        <v>2022</v>
      </c>
      <c r="B24" s="19" t="s">
        <v>11</v>
      </c>
      <c r="C24" s="9">
        <f>+C25+C26</f>
        <v>753399.53399999999</v>
      </c>
      <c r="D24" s="9">
        <f t="shared" ref="D24:F24" si="8">+D25+D26</f>
        <v>803218.38260999997</v>
      </c>
      <c r="E24" s="9">
        <f t="shared" si="8"/>
        <v>-34030.129070000017</v>
      </c>
      <c r="F24" s="9">
        <f t="shared" si="8"/>
        <v>769188.25353999995</v>
      </c>
      <c r="K24" s="21"/>
      <c r="L24" s="21"/>
      <c r="M24" s="21"/>
      <c r="N24" s="21"/>
    </row>
    <row r="25" spans="1:14" x14ac:dyDescent="0.2">
      <c r="A25" s="15">
        <f t="shared" si="1"/>
        <v>2022</v>
      </c>
      <c r="B25" s="18" t="s">
        <v>23</v>
      </c>
      <c r="C25" s="10">
        <v>706055.82886999997</v>
      </c>
      <c r="D25" s="18">
        <v>748236.80047999998</v>
      </c>
      <c r="E25" s="18">
        <f t="shared" si="7"/>
        <v>-18203.883120000013</v>
      </c>
      <c r="F25" s="18">
        <v>730032.91735999996</v>
      </c>
      <c r="K25" s="21"/>
      <c r="L25" s="21"/>
      <c r="N25" s="21"/>
    </row>
    <row r="26" spans="1:14" x14ac:dyDescent="0.2">
      <c r="A26" s="15">
        <f t="shared" si="1"/>
        <v>2022</v>
      </c>
      <c r="B26" s="18" t="s">
        <v>24</v>
      </c>
      <c r="C26" s="10">
        <v>47343.705130000002</v>
      </c>
      <c r="D26" s="18">
        <v>54981.582130000003</v>
      </c>
      <c r="E26" s="18">
        <f t="shared" si="7"/>
        <v>-15826.245950000004</v>
      </c>
      <c r="F26" s="18">
        <v>39155.336179999998</v>
      </c>
      <c r="K26" s="21"/>
      <c r="L26" s="21"/>
      <c r="M26" s="21"/>
      <c r="N26" s="21"/>
    </row>
    <row r="27" spans="1:14" x14ac:dyDescent="0.2">
      <c r="A27" s="15">
        <f t="shared" si="1"/>
        <v>2022</v>
      </c>
      <c r="B27" s="19" t="s">
        <v>14</v>
      </c>
      <c r="C27" s="9">
        <f>+C28+C29</f>
        <v>123275.22242999999</v>
      </c>
      <c r="D27" s="9">
        <f t="shared" ref="D27:F27" si="9">+D28+D29</f>
        <v>126189.95486999999</v>
      </c>
      <c r="E27" s="9">
        <f t="shared" si="9"/>
        <v>0</v>
      </c>
      <c r="F27" s="9">
        <f t="shared" si="9"/>
        <v>126189.95486999999</v>
      </c>
      <c r="K27" s="21"/>
      <c r="L27" s="21"/>
      <c r="N27" s="21"/>
    </row>
    <row r="28" spans="1:14" x14ac:dyDescent="0.2">
      <c r="A28" s="15">
        <f t="shared" si="1"/>
        <v>2022</v>
      </c>
      <c r="B28" s="18" t="s">
        <v>15</v>
      </c>
      <c r="C28" s="10">
        <v>36709.089950000001</v>
      </c>
      <c r="D28" s="18">
        <v>39623.820390000001</v>
      </c>
      <c r="E28" s="18">
        <f t="shared" si="7"/>
        <v>0</v>
      </c>
      <c r="F28" s="18">
        <v>39623.820390000001</v>
      </c>
      <c r="K28" s="21"/>
      <c r="L28" s="21"/>
      <c r="N28" s="21"/>
    </row>
    <row r="29" spans="1:14" x14ac:dyDescent="0.2">
      <c r="A29" s="15">
        <f t="shared" si="1"/>
        <v>2022</v>
      </c>
      <c r="B29" s="18" t="s">
        <v>16</v>
      </c>
      <c r="C29" s="10">
        <v>86566.13248</v>
      </c>
      <c r="D29" s="18">
        <v>86566.134479999993</v>
      </c>
      <c r="E29" s="18">
        <f t="shared" si="7"/>
        <v>0</v>
      </c>
      <c r="F29" s="18">
        <v>86566.134479999993</v>
      </c>
      <c r="K29" s="21"/>
      <c r="L29" s="21"/>
      <c r="N29" s="21"/>
    </row>
    <row r="30" spans="1:14" x14ac:dyDescent="0.2">
      <c r="A30" s="15">
        <f t="shared" si="1"/>
        <v>2022</v>
      </c>
      <c r="B30" s="23" t="s">
        <v>25</v>
      </c>
      <c r="C30" s="23">
        <f>+C18+C24+C27</f>
        <v>3406225.3246800001</v>
      </c>
      <c r="D30" s="23">
        <f t="shared" ref="D30:F30" si="10">+D18+D24+D27</f>
        <v>4542314.8806999996</v>
      </c>
      <c r="E30" s="23">
        <f t="shared" si="10"/>
        <v>-894008.55857000011</v>
      </c>
      <c r="F30" s="23">
        <f t="shared" si="10"/>
        <v>3648306.3221299998</v>
      </c>
      <c r="K30" s="21"/>
      <c r="L30" s="21"/>
      <c r="M30" s="21"/>
      <c r="N30" s="21"/>
    </row>
    <row r="31" spans="1:14" x14ac:dyDescent="0.2">
      <c r="B31" s="25"/>
      <c r="C31" s="25"/>
      <c r="D31" s="25"/>
      <c r="E31" s="25"/>
      <c r="F31" s="2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&amp;C&amp;"-,Negreta"&amp;16&amp;F &amp;A</oddHeader>
  </headerFooter>
  <ignoredErrors>
    <ignoredError sqref="C18:F2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B1" workbookViewId="0">
      <selection activeCell="F42" sqref="F42"/>
    </sheetView>
  </sheetViews>
  <sheetFormatPr baseColWidth="10" defaultColWidth="9.140625" defaultRowHeight="12.75" x14ac:dyDescent="0.2"/>
  <cols>
    <col min="1" max="1" width="0" style="15" hidden="1" customWidth="1"/>
    <col min="2" max="2" width="42" style="15" customWidth="1"/>
    <col min="3" max="4" width="16.28515625" style="15" customWidth="1"/>
    <col min="5" max="5" width="22.42578125" style="15" customWidth="1"/>
    <col min="6" max="6" width="16.28515625" style="15" customWidth="1"/>
    <col min="7" max="16384" width="9.140625" style="15"/>
  </cols>
  <sheetData>
    <row r="1" spans="1:6" ht="25.5" x14ac:dyDescent="0.2">
      <c r="B1" s="16">
        <v>2021</v>
      </c>
      <c r="C1" s="16" t="s">
        <v>0</v>
      </c>
      <c r="D1" s="16" t="s">
        <v>1</v>
      </c>
      <c r="E1" s="16" t="s">
        <v>2</v>
      </c>
      <c r="F1" s="16" t="s">
        <v>3</v>
      </c>
    </row>
    <row r="2" spans="1:6" x14ac:dyDescent="0.2">
      <c r="A2" s="15">
        <f>+B1</f>
        <v>2021</v>
      </c>
      <c r="B2" s="17" t="s">
        <v>4</v>
      </c>
      <c r="C2" s="18"/>
      <c r="D2" s="18"/>
      <c r="E2" s="18"/>
      <c r="F2" s="18"/>
    </row>
    <row r="3" spans="1:6" x14ac:dyDescent="0.2">
      <c r="A3" s="15">
        <f>+A2</f>
        <v>2021</v>
      </c>
      <c r="B3" s="19" t="s">
        <v>5</v>
      </c>
      <c r="C3" s="19">
        <f>SUM(C4:C8)</f>
        <v>2774195.2194000003</v>
      </c>
      <c r="D3" s="19">
        <f t="shared" ref="D3:F3" si="0">SUM(D4:D8)</f>
        <v>3808488</v>
      </c>
      <c r="E3" s="19">
        <f t="shared" si="0"/>
        <v>-821263</v>
      </c>
      <c r="F3" s="19">
        <f t="shared" si="0"/>
        <v>2987225</v>
      </c>
    </row>
    <row r="4" spans="1:6" x14ac:dyDescent="0.2">
      <c r="A4" s="15">
        <f t="shared" ref="A4:A30" si="1">+A3</f>
        <v>2021</v>
      </c>
      <c r="B4" s="18" t="s">
        <v>6</v>
      </c>
      <c r="C4" s="18">
        <v>1068119.70481</v>
      </c>
      <c r="D4" s="18">
        <v>1068120</v>
      </c>
      <c r="E4" s="18">
        <f t="shared" ref="E4:E14" si="2">+F4-D4</f>
        <v>0</v>
      </c>
      <c r="F4" s="18">
        <v>1068120</v>
      </c>
    </row>
    <row r="5" spans="1:6" x14ac:dyDescent="0.2">
      <c r="A5" s="15">
        <f t="shared" si="1"/>
        <v>2021</v>
      </c>
      <c r="B5" s="18" t="s">
        <v>7</v>
      </c>
      <c r="C5" s="18">
        <v>97088.33872</v>
      </c>
      <c r="D5" s="18">
        <v>97088</v>
      </c>
      <c r="E5" s="18">
        <f t="shared" si="2"/>
        <v>0</v>
      </c>
      <c r="F5" s="18">
        <v>97088</v>
      </c>
    </row>
    <row r="6" spans="1:6" x14ac:dyDescent="0.2">
      <c r="A6" s="15">
        <f t="shared" si="1"/>
        <v>2021</v>
      </c>
      <c r="B6" s="18" t="s">
        <v>8</v>
      </c>
      <c r="C6" s="18">
        <v>340738.94263000001</v>
      </c>
      <c r="D6" s="18">
        <v>543489</v>
      </c>
      <c r="E6" s="18">
        <f t="shared" si="2"/>
        <v>-59511</v>
      </c>
      <c r="F6" s="18">
        <v>483978</v>
      </c>
    </row>
    <row r="7" spans="1:6" x14ac:dyDescent="0.2">
      <c r="A7" s="15">
        <f t="shared" si="1"/>
        <v>2021</v>
      </c>
      <c r="B7" s="18" t="s">
        <v>9</v>
      </c>
      <c r="C7" s="18">
        <v>1244410.96499</v>
      </c>
      <c r="D7" s="18">
        <v>2070857</v>
      </c>
      <c r="E7" s="18">
        <f t="shared" si="2"/>
        <v>-761551</v>
      </c>
      <c r="F7" s="18">
        <v>1309306</v>
      </c>
    </row>
    <row r="8" spans="1:6" x14ac:dyDescent="0.2">
      <c r="A8" s="15">
        <f t="shared" si="1"/>
        <v>2021</v>
      </c>
      <c r="B8" s="18" t="s">
        <v>10</v>
      </c>
      <c r="C8" s="18">
        <v>23837.268250000001</v>
      </c>
      <c r="D8" s="18">
        <v>28934</v>
      </c>
      <c r="E8" s="18">
        <f t="shared" si="2"/>
        <v>-201</v>
      </c>
      <c r="F8" s="18">
        <v>28733</v>
      </c>
    </row>
    <row r="9" spans="1:6" x14ac:dyDescent="0.2">
      <c r="A9" s="15">
        <f t="shared" si="1"/>
        <v>2021</v>
      </c>
      <c r="B9" s="19" t="s">
        <v>11</v>
      </c>
      <c r="C9" s="19">
        <f>+C10+C11</f>
        <v>148167.11200000002</v>
      </c>
      <c r="D9" s="19">
        <f t="shared" ref="D9:F9" si="3">+D10+D11</f>
        <v>156151</v>
      </c>
      <c r="E9" s="19">
        <f t="shared" si="3"/>
        <v>-7861</v>
      </c>
      <c r="F9" s="19">
        <f t="shared" si="3"/>
        <v>148290</v>
      </c>
    </row>
    <row r="10" spans="1:6" x14ac:dyDescent="0.2">
      <c r="A10" s="15">
        <f t="shared" si="1"/>
        <v>2021</v>
      </c>
      <c r="B10" s="18" t="s">
        <v>12</v>
      </c>
      <c r="C10" s="18">
        <v>1849.98</v>
      </c>
      <c r="D10" s="18">
        <v>2405</v>
      </c>
      <c r="E10" s="18">
        <f t="shared" si="2"/>
        <v>0</v>
      </c>
      <c r="F10" s="18">
        <v>2405</v>
      </c>
    </row>
    <row r="11" spans="1:6" x14ac:dyDescent="0.2">
      <c r="A11" s="15">
        <f t="shared" si="1"/>
        <v>2021</v>
      </c>
      <c r="B11" s="18" t="s">
        <v>13</v>
      </c>
      <c r="C11" s="18">
        <v>146317.13200000001</v>
      </c>
      <c r="D11" s="18">
        <v>153746</v>
      </c>
      <c r="E11" s="18">
        <f t="shared" si="2"/>
        <v>-7861</v>
      </c>
      <c r="F11" s="18">
        <v>145885</v>
      </c>
    </row>
    <row r="12" spans="1:6" x14ac:dyDescent="0.2">
      <c r="A12" s="15">
        <f t="shared" si="1"/>
        <v>2021</v>
      </c>
      <c r="B12" s="19" t="s">
        <v>14</v>
      </c>
      <c r="C12" s="19">
        <f>+C13+C14</f>
        <v>330900.03000000003</v>
      </c>
      <c r="D12" s="19">
        <f t="shared" ref="D12:F12" si="4">+D13+D14</f>
        <v>354580</v>
      </c>
      <c r="E12" s="19">
        <f t="shared" si="4"/>
        <v>0</v>
      </c>
      <c r="F12" s="19">
        <f t="shared" si="4"/>
        <v>354580</v>
      </c>
    </row>
    <row r="13" spans="1:6" x14ac:dyDescent="0.2">
      <c r="A13" s="15">
        <f t="shared" si="1"/>
        <v>2021</v>
      </c>
      <c r="B13" s="18" t="s">
        <v>15</v>
      </c>
      <c r="C13" s="18">
        <v>28000.03</v>
      </c>
      <c r="D13" s="18">
        <v>51680</v>
      </c>
      <c r="E13" s="18">
        <f t="shared" si="2"/>
        <v>0</v>
      </c>
      <c r="F13" s="18">
        <v>51680</v>
      </c>
    </row>
    <row r="14" spans="1:6" x14ac:dyDescent="0.2">
      <c r="A14" s="15">
        <f t="shared" si="1"/>
        <v>2021</v>
      </c>
      <c r="B14" s="18" t="s">
        <v>16</v>
      </c>
      <c r="C14" s="18">
        <v>302900</v>
      </c>
      <c r="D14" s="18">
        <v>302900</v>
      </c>
      <c r="E14" s="18">
        <f t="shared" si="2"/>
        <v>0</v>
      </c>
      <c r="F14" s="18">
        <v>302900</v>
      </c>
    </row>
    <row r="15" spans="1:6" x14ac:dyDescent="0.2">
      <c r="A15" s="15">
        <f t="shared" si="1"/>
        <v>2021</v>
      </c>
      <c r="B15" s="23" t="s">
        <v>17</v>
      </c>
      <c r="C15" s="23">
        <f>+C12+C9+C3</f>
        <v>3253262.3614000003</v>
      </c>
      <c r="D15" s="23">
        <f t="shared" ref="D15:F15" si="5">+D12+D9+D3</f>
        <v>4319219</v>
      </c>
      <c r="E15" s="23">
        <f t="shared" si="5"/>
        <v>-829124</v>
      </c>
      <c r="F15" s="23">
        <f t="shared" si="5"/>
        <v>3490095</v>
      </c>
    </row>
    <row r="16" spans="1:6" x14ac:dyDescent="0.2">
      <c r="A16" s="15">
        <f t="shared" si="1"/>
        <v>2021</v>
      </c>
      <c r="B16" s="18"/>
      <c r="C16" s="18"/>
      <c r="D16" s="18"/>
      <c r="E16" s="18"/>
      <c r="F16" s="18"/>
    </row>
    <row r="17" spans="1:6" x14ac:dyDescent="0.2">
      <c r="A17" s="15">
        <f t="shared" si="1"/>
        <v>2021</v>
      </c>
      <c r="B17" s="17" t="s">
        <v>18</v>
      </c>
      <c r="C17" s="18"/>
      <c r="D17" s="18"/>
      <c r="E17" s="18"/>
      <c r="F17" s="18"/>
    </row>
    <row r="18" spans="1:6" x14ac:dyDescent="0.2">
      <c r="A18" s="15">
        <f t="shared" si="1"/>
        <v>2021</v>
      </c>
      <c r="B18" s="19" t="s">
        <v>5</v>
      </c>
      <c r="C18" s="9">
        <f t="shared" ref="C18:E18" si="6">SUM(C19:C23)</f>
        <v>2437671.1749299997</v>
      </c>
      <c r="D18" s="9">
        <f t="shared" si="6"/>
        <v>3476146</v>
      </c>
      <c r="E18" s="9">
        <f t="shared" si="6"/>
        <v>-821454</v>
      </c>
      <c r="F18" s="9">
        <f>SUM(F19:F23)</f>
        <v>2654692</v>
      </c>
    </row>
    <row r="19" spans="1:6" x14ac:dyDescent="0.2">
      <c r="A19" s="15">
        <f t="shared" si="1"/>
        <v>2021</v>
      </c>
      <c r="B19" s="18" t="s">
        <v>19</v>
      </c>
      <c r="C19" s="10">
        <v>455813.99560000002</v>
      </c>
      <c r="D19" s="18">
        <v>826892</v>
      </c>
      <c r="E19" s="18">
        <f t="shared" ref="E19:E29" si="7">+F19-D19</f>
        <v>0</v>
      </c>
      <c r="F19" s="18">
        <v>826892</v>
      </c>
    </row>
    <row r="20" spans="1:6" x14ac:dyDescent="0.2">
      <c r="A20" s="15">
        <f t="shared" si="1"/>
        <v>2021</v>
      </c>
      <c r="B20" s="18" t="s">
        <v>20</v>
      </c>
      <c r="C20" s="10">
        <v>620528.14162999997</v>
      </c>
      <c r="D20" s="18">
        <v>1170859</v>
      </c>
      <c r="E20" s="18">
        <f t="shared" si="7"/>
        <v>-58079</v>
      </c>
      <c r="F20" s="18">
        <v>1112780</v>
      </c>
    </row>
    <row r="21" spans="1:6" x14ac:dyDescent="0.2">
      <c r="A21" s="15">
        <f t="shared" si="1"/>
        <v>2021</v>
      </c>
      <c r="B21" s="18" t="s">
        <v>21</v>
      </c>
      <c r="C21" s="10">
        <v>15963.57958</v>
      </c>
      <c r="D21" s="18">
        <v>16139</v>
      </c>
      <c r="E21" s="18">
        <f t="shared" si="7"/>
        <v>0</v>
      </c>
      <c r="F21" s="18">
        <v>16139</v>
      </c>
    </row>
    <row r="22" spans="1:6" x14ac:dyDescent="0.2">
      <c r="A22" s="15">
        <f t="shared" si="1"/>
        <v>2021</v>
      </c>
      <c r="B22" s="18" t="s">
        <v>9</v>
      </c>
      <c r="C22" s="10">
        <v>1258189.00183</v>
      </c>
      <c r="D22" s="18">
        <v>1374490</v>
      </c>
      <c r="E22" s="18">
        <f t="shared" si="7"/>
        <v>-763375</v>
      </c>
      <c r="F22" s="18">
        <v>611115</v>
      </c>
    </row>
    <row r="23" spans="1:6" x14ac:dyDescent="0.2">
      <c r="A23" s="15">
        <f>+A22</f>
        <v>2021</v>
      </c>
      <c r="B23" s="18" t="s">
        <v>22</v>
      </c>
      <c r="C23" s="10">
        <v>87176.456290000002</v>
      </c>
      <c r="D23" s="18">
        <v>87766</v>
      </c>
      <c r="E23" s="18">
        <f t="shared" si="7"/>
        <v>0</v>
      </c>
      <c r="F23" s="18">
        <v>87766</v>
      </c>
    </row>
    <row r="24" spans="1:6" x14ac:dyDescent="0.2">
      <c r="A24" s="15">
        <f t="shared" si="1"/>
        <v>2021</v>
      </c>
      <c r="B24" s="19" t="s">
        <v>11</v>
      </c>
      <c r="C24" s="9">
        <f>+C25+C26</f>
        <v>671640</v>
      </c>
      <c r="D24" s="9">
        <f t="shared" ref="D24:F24" si="8">+D25+D26</f>
        <v>698095</v>
      </c>
      <c r="E24" s="9">
        <f t="shared" si="8"/>
        <v>-7670</v>
      </c>
      <c r="F24" s="9">
        <f t="shared" si="8"/>
        <v>690425</v>
      </c>
    </row>
    <row r="25" spans="1:6" x14ac:dyDescent="0.2">
      <c r="A25" s="15">
        <f t="shared" si="1"/>
        <v>2021</v>
      </c>
      <c r="B25" s="18" t="s">
        <v>23</v>
      </c>
      <c r="C25" s="10">
        <v>624583.04084000003</v>
      </c>
      <c r="D25" s="18">
        <v>647038</v>
      </c>
      <c r="E25" s="18">
        <f t="shared" si="7"/>
        <v>0</v>
      </c>
      <c r="F25" s="18">
        <v>647038</v>
      </c>
    </row>
    <row r="26" spans="1:6" x14ac:dyDescent="0.2">
      <c r="A26" s="15">
        <f t="shared" si="1"/>
        <v>2021</v>
      </c>
      <c r="B26" s="18" t="s">
        <v>24</v>
      </c>
      <c r="C26" s="10">
        <v>47056.959159999999</v>
      </c>
      <c r="D26" s="18">
        <v>51057</v>
      </c>
      <c r="E26" s="18">
        <f t="shared" si="7"/>
        <v>-7670</v>
      </c>
      <c r="F26" s="18">
        <v>43387</v>
      </c>
    </row>
    <row r="27" spans="1:6" x14ac:dyDescent="0.2">
      <c r="A27" s="15">
        <f t="shared" si="1"/>
        <v>2021</v>
      </c>
      <c r="B27" s="19" t="s">
        <v>14</v>
      </c>
      <c r="C27" s="9">
        <f>+C28+C29</f>
        <v>143951.18647000002</v>
      </c>
      <c r="D27" s="9">
        <f t="shared" ref="D27:F27" si="9">+D28+D29</f>
        <v>144842</v>
      </c>
      <c r="E27" s="9">
        <f t="shared" si="9"/>
        <v>0</v>
      </c>
      <c r="F27" s="9">
        <f t="shared" si="9"/>
        <v>144842</v>
      </c>
    </row>
    <row r="28" spans="1:6" x14ac:dyDescent="0.2">
      <c r="A28" s="15">
        <f t="shared" si="1"/>
        <v>2021</v>
      </c>
      <c r="B28" s="18" t="s">
        <v>15</v>
      </c>
      <c r="C28" s="10">
        <v>47285.05399</v>
      </c>
      <c r="D28" s="18">
        <v>48152</v>
      </c>
      <c r="E28" s="18">
        <f t="shared" si="7"/>
        <v>0</v>
      </c>
      <c r="F28" s="18">
        <v>48152</v>
      </c>
    </row>
    <row r="29" spans="1:6" x14ac:dyDescent="0.2">
      <c r="A29" s="15">
        <f t="shared" si="1"/>
        <v>2021</v>
      </c>
      <c r="B29" s="18" t="s">
        <v>16</v>
      </c>
      <c r="C29" s="10">
        <v>96666.13248</v>
      </c>
      <c r="D29" s="18">
        <v>96690</v>
      </c>
      <c r="E29" s="18">
        <f t="shared" si="7"/>
        <v>0</v>
      </c>
      <c r="F29" s="18">
        <v>96690</v>
      </c>
    </row>
    <row r="30" spans="1:6" x14ac:dyDescent="0.2">
      <c r="A30" s="15">
        <f t="shared" si="1"/>
        <v>2021</v>
      </c>
      <c r="B30" s="23" t="s">
        <v>25</v>
      </c>
      <c r="C30" s="23">
        <f>+C18+C24+C27</f>
        <v>3253262.3613999998</v>
      </c>
      <c r="D30" s="23">
        <f t="shared" ref="D30:F30" si="10">+D18+D24+D27</f>
        <v>4319083</v>
      </c>
      <c r="E30" s="23">
        <f t="shared" si="10"/>
        <v>-829124</v>
      </c>
      <c r="F30" s="23">
        <f t="shared" si="10"/>
        <v>3489959</v>
      </c>
    </row>
    <row r="31" spans="1:6" x14ac:dyDescent="0.2">
      <c r="B31" s="25"/>
      <c r="C31" s="25"/>
      <c r="D31" s="25"/>
      <c r="E31" s="25"/>
      <c r="F31" s="2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&amp;C&amp;"-,Negreta"&amp;16&amp;F &amp;A</oddHeader>
  </headerFooter>
  <ignoredErrors>
    <ignoredError sqref="E9:E12" formula="1"/>
    <ignoredError sqref="C18:E2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B1" workbookViewId="0">
      <selection activeCell="C36" sqref="C36"/>
    </sheetView>
  </sheetViews>
  <sheetFormatPr baseColWidth="10" defaultColWidth="9.140625" defaultRowHeight="15" x14ac:dyDescent="0.25"/>
  <cols>
    <col min="1" max="1" width="0" hidden="1" customWidth="1"/>
    <col min="2" max="2" width="35.140625" customWidth="1"/>
    <col min="3" max="4" width="16.28515625" customWidth="1"/>
    <col min="5" max="5" width="22.42578125" customWidth="1"/>
    <col min="6" max="6" width="16.28515625" customWidth="1"/>
  </cols>
  <sheetData>
    <row r="1" spans="1:6" ht="30" x14ac:dyDescent="0.25">
      <c r="B1" s="3">
        <v>2020</v>
      </c>
      <c r="C1" s="4" t="s">
        <v>0</v>
      </c>
      <c r="D1" s="4" t="s">
        <v>1</v>
      </c>
      <c r="E1" s="4" t="s">
        <v>2</v>
      </c>
      <c r="F1" s="4" t="s">
        <v>3</v>
      </c>
    </row>
    <row r="2" spans="1:6" ht="18.75" x14ac:dyDescent="0.25">
      <c r="A2">
        <f>+B1</f>
        <v>2020</v>
      </c>
      <c r="B2" s="5" t="s">
        <v>4</v>
      </c>
      <c r="C2" s="6"/>
      <c r="D2" s="6"/>
      <c r="E2" s="6"/>
      <c r="F2" s="6"/>
    </row>
    <row r="3" spans="1:6" x14ac:dyDescent="0.25">
      <c r="A3">
        <f>+A2</f>
        <v>2020</v>
      </c>
      <c r="B3" s="7" t="s">
        <v>5</v>
      </c>
      <c r="C3" s="7">
        <f>SUM(C4:C8)</f>
        <v>2798335.80828</v>
      </c>
      <c r="D3" s="7">
        <f t="shared" ref="D3:F3" si="0">SUM(D4:D8)</f>
        <v>3834865.4</v>
      </c>
      <c r="E3" s="7">
        <f t="shared" si="0"/>
        <v>-817683.5</v>
      </c>
      <c r="F3" s="7">
        <f t="shared" si="0"/>
        <v>3017181.9</v>
      </c>
    </row>
    <row r="4" spans="1:6" x14ac:dyDescent="0.25">
      <c r="A4">
        <f t="shared" ref="A4:A30" si="1">+A3</f>
        <v>2020</v>
      </c>
      <c r="B4" s="6" t="s">
        <v>6</v>
      </c>
      <c r="C4" s="6">
        <v>1069543.2027499999</v>
      </c>
      <c r="D4" s="6">
        <v>1069542.5</v>
      </c>
      <c r="E4" s="6">
        <f t="shared" ref="E4:E14" si="2">+F4-D4</f>
        <v>0.5</v>
      </c>
      <c r="F4" s="6">
        <v>1069543</v>
      </c>
    </row>
    <row r="5" spans="1:6" x14ac:dyDescent="0.25">
      <c r="A5">
        <f t="shared" si="1"/>
        <v>2020</v>
      </c>
      <c r="B5" s="6" t="s">
        <v>7</v>
      </c>
      <c r="C5" s="6">
        <v>125527.283</v>
      </c>
      <c r="D5" s="6">
        <v>125526.9</v>
      </c>
      <c r="E5" s="6">
        <f t="shared" si="2"/>
        <v>0</v>
      </c>
      <c r="F5" s="6">
        <v>125526.9</v>
      </c>
    </row>
    <row r="6" spans="1:6" x14ac:dyDescent="0.25">
      <c r="A6">
        <f t="shared" si="1"/>
        <v>2020</v>
      </c>
      <c r="B6" s="6" t="s">
        <v>8</v>
      </c>
      <c r="C6" s="6">
        <v>350922</v>
      </c>
      <c r="D6" s="6">
        <v>568824</v>
      </c>
      <c r="E6" s="6">
        <f t="shared" si="2"/>
        <v>-53793</v>
      </c>
      <c r="F6" s="6">
        <v>515031</v>
      </c>
    </row>
    <row r="7" spans="1:6" x14ac:dyDescent="0.25">
      <c r="A7">
        <f t="shared" si="1"/>
        <v>2020</v>
      </c>
      <c r="B7" s="6" t="s">
        <v>9</v>
      </c>
      <c r="C7" s="6">
        <v>1213345.32253</v>
      </c>
      <c r="D7" s="6">
        <v>2025708</v>
      </c>
      <c r="E7" s="6">
        <f t="shared" si="2"/>
        <v>-763690</v>
      </c>
      <c r="F7" s="6">
        <v>1262018</v>
      </c>
    </row>
    <row r="8" spans="1:6" x14ac:dyDescent="0.25">
      <c r="A8">
        <f t="shared" si="1"/>
        <v>2020</v>
      </c>
      <c r="B8" s="6" t="s">
        <v>10</v>
      </c>
      <c r="C8" s="6">
        <v>38998</v>
      </c>
      <c r="D8" s="6">
        <v>45264</v>
      </c>
      <c r="E8" s="6">
        <f t="shared" si="2"/>
        <v>-201</v>
      </c>
      <c r="F8" s="6">
        <v>45063</v>
      </c>
    </row>
    <row r="9" spans="1:6" x14ac:dyDescent="0.25">
      <c r="A9">
        <f t="shared" si="1"/>
        <v>2020</v>
      </c>
      <c r="B9" s="7" t="s">
        <v>11</v>
      </c>
      <c r="C9" s="7">
        <f>+C10+C11</f>
        <v>42749.07</v>
      </c>
      <c r="D9" s="7">
        <f t="shared" ref="D9:F9" si="3">+D10+D11</f>
        <v>59648</v>
      </c>
      <c r="E9" s="7">
        <f t="shared" si="3"/>
        <v>-15872</v>
      </c>
      <c r="F9" s="7">
        <f t="shared" si="3"/>
        <v>43776</v>
      </c>
    </row>
    <row r="10" spans="1:6" x14ac:dyDescent="0.25">
      <c r="A10">
        <f t="shared" si="1"/>
        <v>2020</v>
      </c>
      <c r="B10" s="6" t="s">
        <v>12</v>
      </c>
      <c r="C10" s="11">
        <v>26949</v>
      </c>
      <c r="D10" s="6">
        <v>27606</v>
      </c>
      <c r="E10" s="6">
        <f t="shared" si="2"/>
        <v>0</v>
      </c>
      <c r="F10" s="6">
        <v>27606</v>
      </c>
    </row>
    <row r="11" spans="1:6" x14ac:dyDescent="0.25">
      <c r="A11">
        <f t="shared" si="1"/>
        <v>2020</v>
      </c>
      <c r="B11" s="6" t="s">
        <v>13</v>
      </c>
      <c r="C11" s="11">
        <v>15800.07</v>
      </c>
      <c r="D11" s="6">
        <v>32042</v>
      </c>
      <c r="E11" s="6">
        <f t="shared" si="2"/>
        <v>-15872</v>
      </c>
      <c r="F11" s="6">
        <v>16170</v>
      </c>
    </row>
    <row r="12" spans="1:6" x14ac:dyDescent="0.25">
      <c r="A12">
        <f t="shared" si="1"/>
        <v>2020</v>
      </c>
      <c r="B12" s="7" t="s">
        <v>14</v>
      </c>
      <c r="C12" s="7">
        <f>+C13+C14</f>
        <v>192484.86296999999</v>
      </c>
      <c r="D12" s="7">
        <f t="shared" ref="D12:F12" si="4">+D13+D14</f>
        <v>202362</v>
      </c>
      <c r="E12" s="7">
        <f t="shared" si="4"/>
        <v>0</v>
      </c>
      <c r="F12" s="7">
        <f t="shared" si="4"/>
        <v>202362</v>
      </c>
    </row>
    <row r="13" spans="1:6" x14ac:dyDescent="0.25">
      <c r="A13">
        <f t="shared" si="1"/>
        <v>2020</v>
      </c>
      <c r="B13" s="6" t="s">
        <v>15</v>
      </c>
      <c r="C13" s="6">
        <v>27963.862969999998</v>
      </c>
      <c r="D13" s="6">
        <v>37841</v>
      </c>
      <c r="E13" s="6">
        <f t="shared" si="2"/>
        <v>0</v>
      </c>
      <c r="F13" s="6">
        <v>37841</v>
      </c>
    </row>
    <row r="14" spans="1:6" x14ac:dyDescent="0.25">
      <c r="A14">
        <f t="shared" si="1"/>
        <v>2020</v>
      </c>
      <c r="B14" s="6" t="s">
        <v>16</v>
      </c>
      <c r="C14" s="6">
        <v>164521</v>
      </c>
      <c r="D14" s="6">
        <v>164521</v>
      </c>
      <c r="E14" s="6">
        <f t="shared" si="2"/>
        <v>0</v>
      </c>
      <c r="F14" s="6">
        <v>164521</v>
      </c>
    </row>
    <row r="15" spans="1:6" x14ac:dyDescent="0.25">
      <c r="A15">
        <f t="shared" si="1"/>
        <v>2020</v>
      </c>
      <c r="B15" s="8" t="s">
        <v>17</v>
      </c>
      <c r="C15" s="8">
        <f>+C12+C9+C3</f>
        <v>3033569.74125</v>
      </c>
      <c r="D15" s="8">
        <f t="shared" ref="D15:F15" si="5">+D12+D9+D3</f>
        <v>4096875.4</v>
      </c>
      <c r="E15" s="8">
        <f t="shared" si="5"/>
        <v>-833555.5</v>
      </c>
      <c r="F15" s="8">
        <f t="shared" si="5"/>
        <v>3263319.9</v>
      </c>
    </row>
    <row r="16" spans="1:6" x14ac:dyDescent="0.25">
      <c r="A16">
        <f t="shared" si="1"/>
        <v>2020</v>
      </c>
      <c r="B16" s="6"/>
      <c r="C16" s="6"/>
      <c r="D16" s="6"/>
      <c r="E16" s="6"/>
      <c r="F16" s="6"/>
    </row>
    <row r="17" spans="1:6" ht="18.75" x14ac:dyDescent="0.25">
      <c r="A17">
        <f t="shared" si="1"/>
        <v>2020</v>
      </c>
      <c r="B17" s="5" t="s">
        <v>18</v>
      </c>
      <c r="C17" s="6"/>
      <c r="D17" s="6"/>
      <c r="E17" s="6"/>
      <c r="F17" s="6"/>
    </row>
    <row r="18" spans="1:6" x14ac:dyDescent="0.25">
      <c r="A18">
        <f t="shared" si="1"/>
        <v>2020</v>
      </c>
      <c r="B18" s="7" t="s">
        <v>5</v>
      </c>
      <c r="C18" s="9">
        <f t="shared" ref="C18" si="6">SUM(C19:C23)</f>
        <v>2385995.29</v>
      </c>
      <c r="D18" s="9">
        <f>SUM(D19:D23)</f>
        <v>3415698</v>
      </c>
      <c r="E18" s="9">
        <f t="shared" ref="E18" si="7">SUM(E19:E23)</f>
        <v>-813594</v>
      </c>
      <c r="F18" s="9">
        <f>SUM(F19:F23)</f>
        <v>2602104</v>
      </c>
    </row>
    <row r="19" spans="1:6" x14ac:dyDescent="0.25">
      <c r="A19">
        <f t="shared" si="1"/>
        <v>2020</v>
      </c>
      <c r="B19" s="6" t="s">
        <v>19</v>
      </c>
      <c r="C19" s="11">
        <v>429682.77572000003</v>
      </c>
      <c r="D19" s="6">
        <v>784649</v>
      </c>
      <c r="E19" s="6">
        <f t="shared" ref="E19:E28" si="8">+F19-D19</f>
        <v>0</v>
      </c>
      <c r="F19" s="6">
        <v>784649</v>
      </c>
    </row>
    <row r="20" spans="1:6" x14ac:dyDescent="0.25">
      <c r="A20">
        <f t="shared" si="1"/>
        <v>2020</v>
      </c>
      <c r="B20" s="6" t="s">
        <v>20</v>
      </c>
      <c r="C20" s="11">
        <v>642153</v>
      </c>
      <c r="D20" s="6">
        <v>1201418</v>
      </c>
      <c r="E20" s="6">
        <f t="shared" si="8"/>
        <v>-64606</v>
      </c>
      <c r="F20" s="6">
        <v>1136812</v>
      </c>
    </row>
    <row r="21" spans="1:6" x14ac:dyDescent="0.25">
      <c r="A21">
        <f t="shared" si="1"/>
        <v>2020</v>
      </c>
      <c r="B21" s="6" t="s">
        <v>21</v>
      </c>
      <c r="C21" s="11">
        <v>16205.4809</v>
      </c>
      <c r="D21" s="6">
        <v>16461</v>
      </c>
      <c r="E21" s="6">
        <f t="shared" si="8"/>
        <v>0</v>
      </c>
      <c r="F21" s="6">
        <v>16461</v>
      </c>
    </row>
    <row r="22" spans="1:6" x14ac:dyDescent="0.25">
      <c r="A22">
        <f t="shared" si="1"/>
        <v>2020</v>
      </c>
      <c r="B22" s="6" t="s">
        <v>9</v>
      </c>
      <c r="C22" s="11">
        <v>1222670.0333800002</v>
      </c>
      <c r="D22" s="6">
        <v>1337855</v>
      </c>
      <c r="E22" s="6">
        <f t="shared" si="8"/>
        <v>-748988</v>
      </c>
      <c r="F22" s="6">
        <v>588867</v>
      </c>
    </row>
    <row r="23" spans="1:6" x14ac:dyDescent="0.25">
      <c r="A23">
        <f>+A22</f>
        <v>2020</v>
      </c>
      <c r="B23" s="6" t="s">
        <v>22</v>
      </c>
      <c r="C23" s="11">
        <v>75284</v>
      </c>
      <c r="D23" s="11">
        <v>75315</v>
      </c>
      <c r="E23" s="6">
        <f t="shared" si="8"/>
        <v>0</v>
      </c>
      <c r="F23" s="11">
        <v>75315</v>
      </c>
    </row>
    <row r="24" spans="1:6" x14ac:dyDescent="0.25">
      <c r="A24">
        <f t="shared" si="1"/>
        <v>2020</v>
      </c>
      <c r="B24" s="7" t="s">
        <v>11</v>
      </c>
      <c r="C24" s="9">
        <f>+C25+C26</f>
        <v>512433.80074999999</v>
      </c>
      <c r="D24" s="9">
        <f t="shared" ref="D24:F24" si="9">+D25+D26</f>
        <v>542100</v>
      </c>
      <c r="E24" s="9">
        <f t="shared" si="8"/>
        <v>-19962</v>
      </c>
      <c r="F24" s="9">
        <f t="shared" si="9"/>
        <v>522138</v>
      </c>
    </row>
    <row r="25" spans="1:6" x14ac:dyDescent="0.25">
      <c r="A25">
        <f t="shared" si="1"/>
        <v>2020</v>
      </c>
      <c r="B25" s="6" t="s">
        <v>23</v>
      </c>
      <c r="C25" s="10">
        <v>488901</v>
      </c>
      <c r="D25" s="6">
        <v>504487</v>
      </c>
      <c r="E25" s="6">
        <f t="shared" si="8"/>
        <v>-4089</v>
      </c>
      <c r="F25" s="6">
        <v>500398</v>
      </c>
    </row>
    <row r="26" spans="1:6" x14ac:dyDescent="0.25">
      <c r="A26">
        <f t="shared" si="1"/>
        <v>2020</v>
      </c>
      <c r="B26" s="6" t="s">
        <v>24</v>
      </c>
      <c r="C26" s="10">
        <v>23532.800749999999</v>
      </c>
      <c r="D26" s="6">
        <v>37613</v>
      </c>
      <c r="E26" s="6">
        <f t="shared" si="8"/>
        <v>-15873</v>
      </c>
      <c r="F26" s="6">
        <v>21740</v>
      </c>
    </row>
    <row r="27" spans="1:6" x14ac:dyDescent="0.25">
      <c r="A27">
        <f t="shared" si="1"/>
        <v>2020</v>
      </c>
      <c r="B27" s="7" t="s">
        <v>14</v>
      </c>
      <c r="C27" s="9">
        <f>+C28+C29</f>
        <v>135140.97859000001</v>
      </c>
      <c r="D27" s="9">
        <f t="shared" ref="D27:F27" si="10">+D28+D29</f>
        <v>139078</v>
      </c>
      <c r="E27" s="9">
        <f t="shared" si="8"/>
        <v>0</v>
      </c>
      <c r="F27" s="9">
        <f t="shared" si="10"/>
        <v>139078</v>
      </c>
    </row>
    <row r="28" spans="1:6" x14ac:dyDescent="0.25">
      <c r="A28">
        <f t="shared" si="1"/>
        <v>2020</v>
      </c>
      <c r="B28" s="6" t="s">
        <v>15</v>
      </c>
      <c r="C28" s="10">
        <v>50196</v>
      </c>
      <c r="D28" s="6">
        <v>54109</v>
      </c>
      <c r="E28" s="6">
        <f t="shared" si="8"/>
        <v>0</v>
      </c>
      <c r="F28" s="6">
        <v>54109</v>
      </c>
    </row>
    <row r="29" spans="1:6" x14ac:dyDescent="0.25">
      <c r="A29">
        <f t="shared" si="1"/>
        <v>2020</v>
      </c>
      <c r="B29" s="6" t="s">
        <v>16</v>
      </c>
      <c r="C29" s="10">
        <v>84944.978589999999</v>
      </c>
      <c r="D29" s="6">
        <v>84969</v>
      </c>
      <c r="E29" s="6">
        <f>+F29-D29</f>
        <v>0</v>
      </c>
      <c r="F29" s="6">
        <v>84969</v>
      </c>
    </row>
    <row r="30" spans="1:6" x14ac:dyDescent="0.25">
      <c r="A30">
        <f t="shared" si="1"/>
        <v>2020</v>
      </c>
      <c r="B30" s="8" t="s">
        <v>25</v>
      </c>
      <c r="C30" s="8">
        <f>+C18+C24+C27</f>
        <v>3033570.0693399999</v>
      </c>
      <c r="D30" s="8">
        <f t="shared" ref="D30:F30" si="11">+D18+D24+D27</f>
        <v>4096876</v>
      </c>
      <c r="E30" s="8">
        <f t="shared" si="11"/>
        <v>-833556</v>
      </c>
      <c r="F30" s="8">
        <f t="shared" si="11"/>
        <v>3263320</v>
      </c>
    </row>
    <row r="31" spans="1:6" x14ac:dyDescent="0.25">
      <c r="B31" s="1"/>
      <c r="C31" s="1"/>
      <c r="D31" s="1"/>
      <c r="E31" s="1"/>
      <c r="F31" s="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&amp;C&amp;"-,Negreta"&amp;16&amp;F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zoomScale="90" zoomScaleNormal="90" workbookViewId="0">
      <selection activeCell="L13" sqref="L13"/>
    </sheetView>
  </sheetViews>
  <sheetFormatPr baseColWidth="10" defaultColWidth="9.140625" defaultRowHeight="15" x14ac:dyDescent="0.25"/>
  <cols>
    <col min="1" max="1" width="34.28515625" style="12" customWidth="1"/>
    <col min="2" max="2" width="16.5703125" style="12" customWidth="1"/>
    <col min="3" max="5" width="4.42578125" style="12" bestFit="1" customWidth="1"/>
    <col min="6" max="6" width="9.140625" style="12"/>
    <col min="7" max="7" width="25.85546875" style="12" customWidth="1"/>
    <col min="8" max="8" width="9.140625" style="12"/>
    <col min="9" max="9" width="23.42578125" style="12" bestFit="1" customWidth="1"/>
    <col min="10" max="11" width="9.140625" style="12"/>
    <col min="12" max="12" width="20.42578125" style="12" bestFit="1" customWidth="1"/>
    <col min="13" max="16384" width="9.140625" style="12"/>
  </cols>
  <sheetData>
    <row r="1" spans="1:12" s="27" customFormat="1" ht="30" x14ac:dyDescent="0.25">
      <c r="A1" s="3">
        <v>2019</v>
      </c>
      <c r="B1" s="4" t="s">
        <v>0</v>
      </c>
      <c r="C1" s="26"/>
      <c r="D1" s="26"/>
      <c r="E1" s="26"/>
    </row>
    <row r="2" spans="1:12" ht="18.75" x14ac:dyDescent="0.25">
      <c r="A2" s="5" t="s">
        <v>4</v>
      </c>
      <c r="B2" s="6"/>
      <c r="C2" s="26"/>
      <c r="D2" s="26"/>
      <c r="E2" s="26"/>
    </row>
    <row r="3" spans="1:12" x14ac:dyDescent="0.25">
      <c r="A3" s="7" t="s">
        <v>5</v>
      </c>
      <c r="B3" s="7">
        <f>SUM(B4:B8)</f>
        <v>2559407.4920000006</v>
      </c>
      <c r="C3" s="26"/>
      <c r="D3" s="26"/>
      <c r="E3" s="26"/>
    </row>
    <row r="4" spans="1:12" x14ac:dyDescent="0.25">
      <c r="A4" s="6" t="s">
        <v>6</v>
      </c>
      <c r="B4" s="6">
        <v>1074993.966</v>
      </c>
      <c r="C4" s="28"/>
      <c r="D4" s="28"/>
      <c r="E4" s="28"/>
    </row>
    <row r="5" spans="1:12" x14ac:dyDescent="0.25">
      <c r="A5" s="6" t="s">
        <v>7</v>
      </c>
      <c r="B5" s="6">
        <v>76718.512000000002</v>
      </c>
      <c r="C5" s="28"/>
      <c r="D5" s="28"/>
      <c r="E5" s="28"/>
      <c r="I5" s="29"/>
      <c r="J5" s="29"/>
      <c r="K5" s="29"/>
      <c r="L5" s="29"/>
    </row>
    <row r="6" spans="1:12" x14ac:dyDescent="0.25">
      <c r="A6" s="6" t="s">
        <v>8</v>
      </c>
      <c r="B6" s="6">
        <v>270644.266</v>
      </c>
      <c r="C6" s="28"/>
      <c r="D6" s="28"/>
      <c r="E6" s="28"/>
      <c r="I6" s="29"/>
      <c r="J6" s="29"/>
      <c r="L6" s="29"/>
    </row>
    <row r="7" spans="1:12" x14ac:dyDescent="0.25">
      <c r="A7" s="6" t="s">
        <v>9</v>
      </c>
      <c r="B7" s="6">
        <v>1082826.7590000001</v>
      </c>
      <c r="C7" s="28"/>
      <c r="D7" s="28"/>
      <c r="E7" s="28"/>
      <c r="I7" s="29"/>
      <c r="J7" s="29"/>
      <c r="L7" s="29"/>
    </row>
    <row r="8" spans="1:12" x14ac:dyDescent="0.25">
      <c r="A8" s="6" t="s">
        <v>10</v>
      </c>
      <c r="B8" s="6">
        <v>54223.989000000001</v>
      </c>
      <c r="C8" s="28"/>
      <c r="D8" s="28"/>
      <c r="E8" s="28"/>
      <c r="I8" s="29"/>
      <c r="J8" s="29"/>
      <c r="K8" s="29"/>
      <c r="L8" s="29"/>
    </row>
    <row r="9" spans="1:12" x14ac:dyDescent="0.25">
      <c r="A9" s="7" t="s">
        <v>11</v>
      </c>
      <c r="B9" s="7">
        <f>+B10+B11</f>
        <v>29338.492000000002</v>
      </c>
      <c r="C9" s="28"/>
      <c r="D9" s="28"/>
      <c r="E9" s="28"/>
      <c r="I9" s="29"/>
      <c r="J9" s="29"/>
      <c r="K9" s="29"/>
      <c r="L9" s="29"/>
    </row>
    <row r="10" spans="1:12" x14ac:dyDescent="0.25">
      <c r="A10" s="6" t="s">
        <v>12</v>
      </c>
      <c r="B10" s="6">
        <v>101.13</v>
      </c>
      <c r="C10" s="28"/>
      <c r="D10" s="28"/>
      <c r="E10" s="28"/>
      <c r="I10" s="29"/>
      <c r="J10" s="29"/>
      <c r="K10" s="29"/>
      <c r="L10" s="29"/>
    </row>
    <row r="11" spans="1:12" x14ac:dyDescent="0.25">
      <c r="A11" s="6" t="s">
        <v>13</v>
      </c>
      <c r="B11" s="6">
        <v>29237.362000000001</v>
      </c>
      <c r="C11" s="28"/>
      <c r="D11" s="28"/>
      <c r="E11" s="28"/>
      <c r="I11" s="29"/>
      <c r="J11" s="29"/>
      <c r="K11" s="29"/>
      <c r="L11" s="29"/>
    </row>
    <row r="12" spans="1:12" x14ac:dyDescent="0.25">
      <c r="A12" s="7" t="s">
        <v>14</v>
      </c>
      <c r="B12" s="7">
        <f>+B13+B14</f>
        <v>65141.135000000002</v>
      </c>
      <c r="C12" s="28"/>
      <c r="D12" s="28"/>
      <c r="E12" s="28"/>
      <c r="I12" s="29"/>
      <c r="J12" s="29"/>
      <c r="L12" s="29"/>
    </row>
    <row r="13" spans="1:12" x14ac:dyDescent="0.25">
      <c r="A13" s="6" t="s">
        <v>15</v>
      </c>
      <c r="B13" s="6">
        <v>0.03</v>
      </c>
      <c r="C13" s="28"/>
      <c r="D13" s="28"/>
      <c r="E13" s="28"/>
      <c r="I13" s="29"/>
      <c r="J13" s="29"/>
      <c r="K13" s="29"/>
      <c r="L13" s="29"/>
    </row>
    <row r="14" spans="1:12" x14ac:dyDescent="0.25">
      <c r="A14" s="6" t="s">
        <v>16</v>
      </c>
      <c r="B14" s="6">
        <v>65141.105000000003</v>
      </c>
      <c r="C14" s="28"/>
      <c r="D14" s="28"/>
      <c r="E14" s="28"/>
      <c r="I14" s="29"/>
      <c r="J14" s="29"/>
      <c r="L14" s="29"/>
    </row>
    <row r="15" spans="1:12" x14ac:dyDescent="0.25">
      <c r="A15" s="8" t="s">
        <v>17</v>
      </c>
      <c r="B15" s="8">
        <f>+B12+B9+B3</f>
        <v>2653887.1190000004</v>
      </c>
      <c r="C15" s="28"/>
      <c r="D15" s="28"/>
      <c r="E15" s="28"/>
      <c r="J15" s="29"/>
      <c r="L15" s="29"/>
    </row>
    <row r="16" spans="1:12" x14ac:dyDescent="0.25">
      <c r="A16" s="6"/>
      <c r="B16" s="10"/>
      <c r="C16" s="28"/>
      <c r="D16" s="28"/>
      <c r="E16" s="28"/>
      <c r="I16" s="29"/>
      <c r="J16" s="29"/>
      <c r="L16" s="29"/>
    </row>
    <row r="17" spans="1:12" ht="18.75" x14ac:dyDescent="0.25">
      <c r="A17" s="5" t="s">
        <v>18</v>
      </c>
      <c r="B17" s="6"/>
      <c r="C17" s="28"/>
      <c r="D17" s="28"/>
      <c r="E17" s="28"/>
      <c r="I17" s="29"/>
      <c r="J17" s="29"/>
      <c r="K17" s="29"/>
      <c r="L17" s="29"/>
    </row>
    <row r="18" spans="1:12" x14ac:dyDescent="0.25">
      <c r="A18" s="7" t="s">
        <v>5</v>
      </c>
      <c r="B18" s="7">
        <f>SUM(B19:B23)</f>
        <v>2208777.8740000003</v>
      </c>
      <c r="C18" s="28"/>
      <c r="D18" s="28"/>
      <c r="E18" s="28"/>
    </row>
    <row r="19" spans="1:12" x14ac:dyDescent="0.25">
      <c r="A19" s="6" t="s">
        <v>19</v>
      </c>
      <c r="B19" s="6">
        <v>379430.55499999999</v>
      </c>
      <c r="C19" s="28"/>
      <c r="D19" s="28"/>
      <c r="E19" s="28"/>
    </row>
    <row r="20" spans="1:12" x14ac:dyDescent="0.25">
      <c r="A20" s="6" t="s">
        <v>20</v>
      </c>
      <c r="B20" s="6">
        <v>602966.598</v>
      </c>
      <c r="C20" s="28"/>
      <c r="D20" s="28"/>
      <c r="E20" s="28"/>
      <c r="I20" s="29"/>
      <c r="J20" s="29"/>
      <c r="K20" s="29"/>
      <c r="L20" s="29"/>
    </row>
    <row r="21" spans="1:12" x14ac:dyDescent="0.25">
      <c r="A21" s="6" t="s">
        <v>21</v>
      </c>
      <c r="B21" s="6">
        <v>16428.634999999998</v>
      </c>
      <c r="C21" s="28"/>
      <c r="D21" s="28"/>
      <c r="E21" s="28"/>
      <c r="I21" s="29"/>
      <c r="J21" s="29"/>
      <c r="L21" s="29"/>
    </row>
    <row r="22" spans="1:12" x14ac:dyDescent="0.25">
      <c r="A22" s="6" t="s">
        <v>9</v>
      </c>
      <c r="B22" s="6">
        <v>1171089.281</v>
      </c>
      <c r="C22" s="28"/>
      <c r="D22" s="28"/>
      <c r="E22" s="28"/>
      <c r="I22" s="29"/>
      <c r="J22" s="29"/>
      <c r="K22" s="29"/>
      <c r="L22" s="29"/>
    </row>
    <row r="23" spans="1:12" x14ac:dyDescent="0.25">
      <c r="A23" s="6" t="s">
        <v>22</v>
      </c>
      <c r="B23" s="6">
        <v>38862.805</v>
      </c>
      <c r="C23" s="28"/>
      <c r="D23" s="28"/>
      <c r="E23" s="28"/>
      <c r="I23" s="29"/>
      <c r="J23" s="29"/>
      <c r="L23" s="29"/>
    </row>
    <row r="24" spans="1:12" x14ac:dyDescent="0.25">
      <c r="A24" s="7" t="s">
        <v>11</v>
      </c>
      <c r="B24" s="7">
        <f>+B25+B26</f>
        <v>432854.565</v>
      </c>
      <c r="C24" s="28"/>
      <c r="D24" s="28"/>
      <c r="E24" s="28"/>
      <c r="I24" s="29"/>
      <c r="J24" s="29"/>
      <c r="K24" s="29"/>
      <c r="L24" s="29"/>
    </row>
    <row r="25" spans="1:12" x14ac:dyDescent="0.25">
      <c r="A25" s="6" t="s">
        <v>23</v>
      </c>
      <c r="B25" s="10">
        <v>412820.58899999998</v>
      </c>
      <c r="C25" s="28"/>
      <c r="D25" s="28"/>
      <c r="E25" s="28"/>
      <c r="I25" s="29"/>
      <c r="J25" s="29"/>
      <c r="L25" s="29"/>
    </row>
    <row r="26" spans="1:12" x14ac:dyDescent="0.25">
      <c r="A26" s="6" t="s">
        <v>24</v>
      </c>
      <c r="B26" s="6">
        <v>20033.975999999999</v>
      </c>
      <c r="C26" s="28"/>
      <c r="D26" s="28"/>
      <c r="E26" s="28"/>
      <c r="I26" s="29"/>
      <c r="J26" s="29"/>
      <c r="L26" s="29"/>
    </row>
    <row r="27" spans="1:12" x14ac:dyDescent="0.25">
      <c r="A27" s="7" t="s">
        <v>14</v>
      </c>
      <c r="B27" s="7">
        <f>+B28+B29</f>
        <v>96573.535999999993</v>
      </c>
      <c r="C27" s="28"/>
      <c r="D27" s="28"/>
      <c r="E27" s="28"/>
      <c r="I27" s="29"/>
      <c r="J27" s="29"/>
      <c r="K27" s="29"/>
      <c r="L27" s="29"/>
    </row>
    <row r="28" spans="1:12" x14ac:dyDescent="0.25">
      <c r="A28" s="6" t="s">
        <v>15</v>
      </c>
      <c r="B28" s="6">
        <v>43715.203000000001</v>
      </c>
      <c r="C28" s="28"/>
      <c r="D28" s="28"/>
      <c r="E28" s="28"/>
      <c r="I28" s="29"/>
      <c r="J28" s="29"/>
      <c r="L28" s="29"/>
    </row>
    <row r="29" spans="1:12" x14ac:dyDescent="0.25">
      <c r="A29" s="6" t="s">
        <v>16</v>
      </c>
      <c r="B29" s="6">
        <v>52858.332999999999</v>
      </c>
      <c r="C29" s="28"/>
      <c r="D29" s="28"/>
      <c r="E29" s="28"/>
      <c r="I29" s="29"/>
      <c r="J29" s="29"/>
      <c r="K29" s="29"/>
      <c r="L29" s="29"/>
    </row>
    <row r="30" spans="1:12" x14ac:dyDescent="0.25">
      <c r="A30" s="8" t="s">
        <v>25</v>
      </c>
      <c r="B30" s="8">
        <f>+B18+B24+B27</f>
        <v>2738205.9750000001</v>
      </c>
      <c r="C30" s="28"/>
      <c r="D30" s="28"/>
      <c r="E30" s="28"/>
      <c r="I30" s="29"/>
      <c r="J30" s="29"/>
      <c r="K30" s="29"/>
      <c r="L30" s="29"/>
    </row>
    <row r="31" spans="1:12" x14ac:dyDescent="0.25">
      <c r="A31" s="28"/>
      <c r="B31" s="28"/>
      <c r="C31" s="28"/>
      <c r="D31" s="28"/>
      <c r="E31" s="28"/>
      <c r="I31" s="29"/>
      <c r="J31" s="29"/>
      <c r="K31" s="29"/>
      <c r="L31" s="29"/>
    </row>
    <row r="32" spans="1:12" x14ac:dyDescent="0.25">
      <c r="C32" s="28"/>
      <c r="D32" s="28"/>
      <c r="E32" s="28"/>
      <c r="I32" s="29"/>
      <c r="J32" s="29"/>
      <c r="L32" s="29"/>
    </row>
    <row r="33" spans="2:12" x14ac:dyDescent="0.25">
      <c r="B33" s="29"/>
      <c r="C33" s="28"/>
      <c r="D33" s="28"/>
      <c r="E33" s="28"/>
      <c r="I33" s="29"/>
      <c r="J33" s="29"/>
      <c r="K33" s="29"/>
      <c r="L33" s="29"/>
    </row>
  </sheetData>
  <mergeCells count="3">
    <mergeCell ref="C1:C3"/>
    <mergeCell ref="D1:D3"/>
    <mergeCell ref="E1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&amp;C&amp;"-,Negreta"&amp;14Any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B1" workbookViewId="0">
      <selection activeCell="I16" sqref="I16"/>
    </sheetView>
  </sheetViews>
  <sheetFormatPr baseColWidth="10" defaultColWidth="9.140625" defaultRowHeight="15" x14ac:dyDescent="0.25"/>
  <cols>
    <col min="1" max="1" width="0" hidden="1" customWidth="1"/>
    <col min="2" max="2" width="35.140625" customWidth="1"/>
    <col min="3" max="4" width="16.28515625" customWidth="1"/>
    <col min="5" max="5" width="22.42578125" customWidth="1"/>
    <col min="6" max="6" width="16.28515625" customWidth="1"/>
  </cols>
  <sheetData>
    <row r="1" spans="1:6" ht="30" x14ac:dyDescent="0.25">
      <c r="B1" s="3">
        <v>2018</v>
      </c>
      <c r="C1" s="4" t="s">
        <v>0</v>
      </c>
      <c r="D1" s="4" t="s">
        <v>1</v>
      </c>
      <c r="E1" s="4" t="s">
        <v>2</v>
      </c>
      <c r="F1" s="4" t="s">
        <v>3</v>
      </c>
    </row>
    <row r="2" spans="1:6" ht="18.75" x14ac:dyDescent="0.25">
      <c r="A2">
        <f>+B1</f>
        <v>2018</v>
      </c>
      <c r="B2" s="5" t="s">
        <v>4</v>
      </c>
      <c r="C2" s="6"/>
      <c r="D2" s="6"/>
      <c r="E2" s="6"/>
      <c r="F2" s="6"/>
    </row>
    <row r="3" spans="1:6" x14ac:dyDescent="0.25">
      <c r="A3">
        <f>+A2</f>
        <v>2018</v>
      </c>
      <c r="B3" s="7" t="s">
        <v>5</v>
      </c>
      <c r="C3" s="7">
        <f>SUM(C4:C8)</f>
        <v>2560868</v>
      </c>
      <c r="D3" s="7">
        <f t="shared" ref="D3:F3" si="0">SUM(D4:D8)</f>
        <v>3431353</v>
      </c>
      <c r="E3" s="7">
        <f t="shared" si="0"/>
        <v>-680899</v>
      </c>
      <c r="F3" s="7">
        <f t="shared" si="0"/>
        <v>2750456</v>
      </c>
    </row>
    <row r="4" spans="1:6" x14ac:dyDescent="0.25">
      <c r="A4">
        <f t="shared" ref="A4:A30" si="1">+A3</f>
        <v>2018</v>
      </c>
      <c r="B4" s="6" t="s">
        <v>6</v>
      </c>
      <c r="C4" s="6">
        <v>1074994</v>
      </c>
      <c r="D4" s="6">
        <v>1074994</v>
      </c>
      <c r="E4" s="6">
        <v>0</v>
      </c>
      <c r="F4" s="6">
        <v>1074994</v>
      </c>
    </row>
    <row r="5" spans="1:6" x14ac:dyDescent="0.25">
      <c r="A5">
        <f t="shared" si="1"/>
        <v>2018</v>
      </c>
      <c r="B5" s="6" t="s">
        <v>7</v>
      </c>
      <c r="C5" s="6">
        <v>76719</v>
      </c>
      <c r="D5" s="6">
        <v>76719</v>
      </c>
      <c r="E5" s="6">
        <v>0</v>
      </c>
      <c r="F5" s="6">
        <v>76719</v>
      </c>
    </row>
    <row r="6" spans="1:6" x14ac:dyDescent="0.25">
      <c r="A6">
        <f t="shared" si="1"/>
        <v>2018</v>
      </c>
      <c r="B6" s="6" t="s">
        <v>8</v>
      </c>
      <c r="C6" s="6">
        <v>270644</v>
      </c>
      <c r="D6" s="6">
        <v>457346</v>
      </c>
      <c r="E6" s="6">
        <v>-34247</v>
      </c>
      <c r="F6" s="6">
        <v>423100</v>
      </c>
    </row>
    <row r="7" spans="1:6" x14ac:dyDescent="0.25">
      <c r="A7">
        <f t="shared" si="1"/>
        <v>2018</v>
      </c>
      <c r="B7" s="6" t="s">
        <v>9</v>
      </c>
      <c r="C7" s="6">
        <v>1084287</v>
      </c>
      <c r="D7" s="6">
        <v>1760727</v>
      </c>
      <c r="E7" s="6">
        <v>-628923</v>
      </c>
      <c r="F7" s="6">
        <v>1131804</v>
      </c>
    </row>
    <row r="8" spans="1:6" x14ac:dyDescent="0.25">
      <c r="A8">
        <f t="shared" si="1"/>
        <v>2018</v>
      </c>
      <c r="B8" s="6" t="s">
        <v>10</v>
      </c>
      <c r="C8" s="6">
        <v>54224</v>
      </c>
      <c r="D8" s="6">
        <v>61567</v>
      </c>
      <c r="E8" s="6">
        <v>-17729</v>
      </c>
      <c r="F8" s="6">
        <v>43839</v>
      </c>
    </row>
    <row r="9" spans="1:6" x14ac:dyDescent="0.25">
      <c r="A9">
        <f t="shared" si="1"/>
        <v>2018</v>
      </c>
      <c r="B9" s="7" t="s">
        <v>11</v>
      </c>
      <c r="C9" s="7">
        <f>+C10+C11</f>
        <v>39565</v>
      </c>
      <c r="D9" s="7">
        <f t="shared" ref="D9:F9" si="2">+D10+D11</f>
        <v>66050</v>
      </c>
      <c r="E9" s="7">
        <f t="shared" si="2"/>
        <v>-12170</v>
      </c>
      <c r="F9" s="7">
        <f t="shared" si="2"/>
        <v>53881</v>
      </c>
    </row>
    <row r="10" spans="1:6" x14ac:dyDescent="0.25">
      <c r="A10">
        <f t="shared" si="1"/>
        <v>2018</v>
      </c>
      <c r="B10" s="6" t="s">
        <v>12</v>
      </c>
      <c r="C10" s="6">
        <v>101</v>
      </c>
      <c r="D10" s="6">
        <v>13431</v>
      </c>
      <c r="E10" s="6">
        <v>0</v>
      </c>
      <c r="F10" s="6">
        <v>13431</v>
      </c>
    </row>
    <row r="11" spans="1:6" x14ac:dyDescent="0.25">
      <c r="A11">
        <f t="shared" si="1"/>
        <v>2018</v>
      </c>
      <c r="B11" s="6" t="s">
        <v>13</v>
      </c>
      <c r="C11" s="6">
        <v>39464</v>
      </c>
      <c r="D11" s="6">
        <v>52619</v>
      </c>
      <c r="E11" s="6">
        <v>-12170</v>
      </c>
      <c r="F11" s="6">
        <v>40450</v>
      </c>
    </row>
    <row r="12" spans="1:6" x14ac:dyDescent="0.25">
      <c r="A12">
        <f t="shared" si="1"/>
        <v>2018</v>
      </c>
      <c r="B12" s="7" t="s">
        <v>14</v>
      </c>
      <c r="C12" s="7">
        <f>+C13+C14</f>
        <v>139525</v>
      </c>
      <c r="D12" s="7">
        <f t="shared" ref="D12:F12" si="3">+D13+D14</f>
        <v>157690</v>
      </c>
      <c r="E12" s="7">
        <f t="shared" si="3"/>
        <v>0</v>
      </c>
      <c r="F12" s="7">
        <f t="shared" si="3"/>
        <v>157690</v>
      </c>
    </row>
    <row r="13" spans="1:6" x14ac:dyDescent="0.25">
      <c r="A13">
        <f t="shared" si="1"/>
        <v>2018</v>
      </c>
      <c r="B13" s="6" t="s">
        <v>15</v>
      </c>
      <c r="C13" s="6">
        <v>0</v>
      </c>
      <c r="D13" s="6">
        <v>18165</v>
      </c>
      <c r="E13" s="6">
        <v>0</v>
      </c>
      <c r="F13" s="6">
        <v>18165</v>
      </c>
    </row>
    <row r="14" spans="1:6" x14ac:dyDescent="0.25">
      <c r="A14">
        <f t="shared" si="1"/>
        <v>2018</v>
      </c>
      <c r="B14" s="6" t="s">
        <v>16</v>
      </c>
      <c r="C14" s="6">
        <v>139525</v>
      </c>
      <c r="D14" s="6">
        <v>139525</v>
      </c>
      <c r="E14" s="6">
        <v>0</v>
      </c>
      <c r="F14" s="6">
        <v>139525</v>
      </c>
    </row>
    <row r="15" spans="1:6" x14ac:dyDescent="0.25">
      <c r="A15">
        <f t="shared" si="1"/>
        <v>2018</v>
      </c>
      <c r="B15" s="8" t="s">
        <v>17</v>
      </c>
      <c r="C15" s="8">
        <f>+C12+C9+C3</f>
        <v>2739958</v>
      </c>
      <c r="D15" s="8">
        <f t="shared" ref="D15:F15" si="4">+D12+D9+D3</f>
        <v>3655093</v>
      </c>
      <c r="E15" s="8">
        <f t="shared" si="4"/>
        <v>-693069</v>
      </c>
      <c r="F15" s="8">
        <f t="shared" si="4"/>
        <v>2962027</v>
      </c>
    </row>
    <row r="16" spans="1:6" x14ac:dyDescent="0.25">
      <c r="A16">
        <f t="shared" si="1"/>
        <v>2018</v>
      </c>
      <c r="B16" s="6"/>
      <c r="C16" s="6"/>
      <c r="D16" s="6"/>
      <c r="E16" s="6"/>
      <c r="F16" s="6"/>
    </row>
    <row r="17" spans="1:6" ht="18.75" x14ac:dyDescent="0.25">
      <c r="A17">
        <f t="shared" si="1"/>
        <v>2018</v>
      </c>
      <c r="B17" s="5" t="s">
        <v>18</v>
      </c>
      <c r="C17" s="6"/>
      <c r="D17" s="6"/>
      <c r="E17" s="6"/>
      <c r="F17" s="6"/>
    </row>
    <row r="18" spans="1:6" x14ac:dyDescent="0.25">
      <c r="A18">
        <f t="shared" si="1"/>
        <v>2018</v>
      </c>
      <c r="B18" s="7" t="s">
        <v>5</v>
      </c>
      <c r="C18" s="9">
        <f t="shared" ref="C18:E18" si="5">SUM(C19:C23)</f>
        <v>2210530</v>
      </c>
      <c r="D18" s="9">
        <f t="shared" si="5"/>
        <v>3064655</v>
      </c>
      <c r="E18" s="9">
        <f t="shared" si="5"/>
        <v>-663371</v>
      </c>
      <c r="F18" s="9">
        <f>SUM(F19:F23)</f>
        <v>2401283</v>
      </c>
    </row>
    <row r="19" spans="1:6" x14ac:dyDescent="0.25">
      <c r="A19">
        <f t="shared" si="1"/>
        <v>2018</v>
      </c>
      <c r="B19" s="6" t="s">
        <v>19</v>
      </c>
      <c r="C19" s="10">
        <v>387544</v>
      </c>
      <c r="D19" s="6">
        <v>692621</v>
      </c>
      <c r="E19" s="6">
        <v>0</v>
      </c>
      <c r="F19" s="6">
        <v>692621</v>
      </c>
    </row>
    <row r="20" spans="1:6" x14ac:dyDescent="0.25">
      <c r="A20">
        <f t="shared" si="1"/>
        <v>2018</v>
      </c>
      <c r="B20" s="6" t="s">
        <v>20</v>
      </c>
      <c r="C20" s="10">
        <v>672520</v>
      </c>
      <c r="D20" s="6">
        <v>1095577</v>
      </c>
      <c r="E20" s="6">
        <v>-29280</v>
      </c>
      <c r="F20" s="6">
        <v>1066296</v>
      </c>
    </row>
    <row r="21" spans="1:6" x14ac:dyDescent="0.25">
      <c r="A21">
        <f t="shared" si="1"/>
        <v>2018</v>
      </c>
      <c r="B21" s="6" t="s">
        <v>21</v>
      </c>
      <c r="C21" s="10">
        <v>16429</v>
      </c>
      <c r="D21" s="6">
        <v>17134</v>
      </c>
      <c r="E21" s="6">
        <v>0</v>
      </c>
      <c r="F21" s="6">
        <v>17134</v>
      </c>
    </row>
    <row r="22" spans="1:6" x14ac:dyDescent="0.25">
      <c r="A22">
        <f t="shared" si="1"/>
        <v>2018</v>
      </c>
      <c r="B22" s="6" t="s">
        <v>9</v>
      </c>
      <c r="C22" s="10">
        <v>1095174</v>
      </c>
      <c r="D22" s="6">
        <v>1220362</v>
      </c>
      <c r="E22" s="6">
        <v>-634091</v>
      </c>
      <c r="F22" s="6">
        <v>586271</v>
      </c>
    </row>
    <row r="23" spans="1:6" x14ac:dyDescent="0.25">
      <c r="A23">
        <f>+A22</f>
        <v>2018</v>
      </c>
      <c r="B23" s="6" t="s">
        <v>22</v>
      </c>
      <c r="C23" s="10">
        <v>38863</v>
      </c>
      <c r="D23" s="6">
        <v>38961</v>
      </c>
      <c r="E23" s="6">
        <v>0</v>
      </c>
      <c r="F23" s="6">
        <v>38961</v>
      </c>
    </row>
    <row r="24" spans="1:6" x14ac:dyDescent="0.25">
      <c r="A24">
        <f t="shared" si="1"/>
        <v>2018</v>
      </c>
      <c r="B24" s="7" t="s">
        <v>11</v>
      </c>
      <c r="C24" s="9">
        <v>432855</v>
      </c>
      <c r="D24" s="9">
        <v>470880</v>
      </c>
      <c r="E24" s="9">
        <v>-12170</v>
      </c>
      <c r="F24" s="9">
        <v>458710</v>
      </c>
    </row>
    <row r="25" spans="1:6" x14ac:dyDescent="0.25">
      <c r="A25">
        <f t="shared" si="1"/>
        <v>2018</v>
      </c>
      <c r="B25" s="6" t="s">
        <v>23</v>
      </c>
      <c r="C25" s="10">
        <v>412821</v>
      </c>
      <c r="D25" s="6">
        <v>440451</v>
      </c>
      <c r="E25" s="6">
        <v>0</v>
      </c>
      <c r="F25" s="6">
        <v>440451</v>
      </c>
    </row>
    <row r="26" spans="1:6" x14ac:dyDescent="0.25">
      <c r="A26">
        <f t="shared" si="1"/>
        <v>2018</v>
      </c>
      <c r="B26" s="6" t="s">
        <v>24</v>
      </c>
      <c r="C26" s="10">
        <v>20034</v>
      </c>
      <c r="D26" s="6">
        <v>30428</v>
      </c>
      <c r="E26" s="6">
        <v>-12170</v>
      </c>
      <c r="F26" s="6">
        <v>18259</v>
      </c>
    </row>
    <row r="27" spans="1:6" x14ac:dyDescent="0.25">
      <c r="A27">
        <f t="shared" si="1"/>
        <v>2018</v>
      </c>
      <c r="B27" s="7" t="s">
        <v>14</v>
      </c>
      <c r="C27" s="9">
        <v>96574</v>
      </c>
      <c r="D27" s="9">
        <v>119561</v>
      </c>
      <c r="E27" s="9">
        <v>-17528</v>
      </c>
      <c r="F27" s="9">
        <v>102033</v>
      </c>
    </row>
    <row r="28" spans="1:6" x14ac:dyDescent="0.25">
      <c r="A28">
        <f t="shared" si="1"/>
        <v>2018</v>
      </c>
      <c r="B28" s="6" t="s">
        <v>15</v>
      </c>
      <c r="C28" s="10">
        <v>43715</v>
      </c>
      <c r="D28" s="6">
        <v>65617</v>
      </c>
      <c r="E28" s="6">
        <v>-17528</v>
      </c>
      <c r="F28" s="6">
        <v>48089</v>
      </c>
    </row>
    <row r="29" spans="1:6" x14ac:dyDescent="0.25">
      <c r="A29">
        <f t="shared" si="1"/>
        <v>2018</v>
      </c>
      <c r="B29" s="6" t="s">
        <v>16</v>
      </c>
      <c r="C29" s="10">
        <v>52858</v>
      </c>
      <c r="D29" s="6">
        <v>53944</v>
      </c>
      <c r="E29" s="6">
        <v>0</v>
      </c>
      <c r="F29" s="6">
        <v>53944</v>
      </c>
    </row>
    <row r="30" spans="1:6" x14ac:dyDescent="0.25">
      <c r="A30">
        <f t="shared" si="1"/>
        <v>2018</v>
      </c>
      <c r="B30" s="8" t="s">
        <v>25</v>
      </c>
      <c r="C30" s="8">
        <f>+C18+C24+C27</f>
        <v>2739959</v>
      </c>
      <c r="D30" s="8">
        <f t="shared" ref="D30:F30" si="6">+D18+D24+D27</f>
        <v>3655096</v>
      </c>
      <c r="E30" s="8">
        <f t="shared" si="6"/>
        <v>-693069</v>
      </c>
      <c r="F30" s="8">
        <f t="shared" si="6"/>
        <v>2962026</v>
      </c>
    </row>
    <row r="31" spans="1:6" x14ac:dyDescent="0.25">
      <c r="B31" s="1"/>
      <c r="C31" s="1"/>
      <c r="D31" s="1"/>
      <c r="E31" s="1"/>
      <c r="F31" s="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&amp;C&amp;"-,Negreta"&amp;16&amp;F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B16" workbookViewId="0">
      <selection activeCell="B6" sqref="B6"/>
    </sheetView>
  </sheetViews>
  <sheetFormatPr baseColWidth="10" defaultColWidth="9.140625" defaultRowHeight="15" x14ac:dyDescent="0.25"/>
  <cols>
    <col min="1" max="1" width="0" hidden="1" customWidth="1"/>
    <col min="2" max="2" width="35.140625" customWidth="1"/>
    <col min="3" max="4" width="16.28515625" customWidth="1"/>
    <col min="5" max="5" width="22.42578125" customWidth="1"/>
    <col min="6" max="6" width="16.28515625" customWidth="1"/>
  </cols>
  <sheetData>
    <row r="1" spans="1:6" ht="30" x14ac:dyDescent="0.25">
      <c r="B1" s="3">
        <v>2017</v>
      </c>
      <c r="C1" s="4" t="s">
        <v>0</v>
      </c>
      <c r="D1" s="4" t="s">
        <v>1</v>
      </c>
      <c r="E1" s="4" t="s">
        <v>2</v>
      </c>
      <c r="F1" s="4" t="s">
        <v>3</v>
      </c>
    </row>
    <row r="2" spans="1:6" ht="18.75" x14ac:dyDescent="0.25">
      <c r="A2">
        <f>+B1</f>
        <v>2017</v>
      </c>
      <c r="B2" s="5" t="s">
        <v>4</v>
      </c>
      <c r="C2" s="6"/>
      <c r="D2" s="6"/>
      <c r="E2" s="6"/>
      <c r="F2" s="6"/>
    </row>
    <row r="3" spans="1:6" x14ac:dyDescent="0.25">
      <c r="A3">
        <f>+A2</f>
        <v>2017</v>
      </c>
      <c r="B3" s="7" t="s">
        <v>5</v>
      </c>
      <c r="C3" s="7">
        <f>SUM(C4:C8)</f>
        <v>2506272</v>
      </c>
      <c r="D3" s="7">
        <f t="shared" ref="D3:F3" si="0">SUM(D4:D8)</f>
        <v>3318700</v>
      </c>
      <c r="E3" s="7">
        <f t="shared" si="0"/>
        <v>-610957</v>
      </c>
      <c r="F3" s="7">
        <f t="shared" si="0"/>
        <v>2707744</v>
      </c>
    </row>
    <row r="4" spans="1:6" x14ac:dyDescent="0.25">
      <c r="A4">
        <f t="shared" ref="A4:A30" si="1">+A3</f>
        <v>2017</v>
      </c>
      <c r="B4" s="6" t="s">
        <v>6</v>
      </c>
      <c r="C4" s="6">
        <v>1039801</v>
      </c>
      <c r="D4" s="6">
        <v>1039801</v>
      </c>
      <c r="E4" s="6">
        <v>0</v>
      </c>
      <c r="F4" s="6">
        <v>1039801</v>
      </c>
    </row>
    <row r="5" spans="1:6" x14ac:dyDescent="0.25">
      <c r="A5">
        <f t="shared" si="1"/>
        <v>2017</v>
      </c>
      <c r="B5" s="6" t="s">
        <v>7</v>
      </c>
      <c r="C5" s="6">
        <v>60930</v>
      </c>
      <c r="D5" s="6">
        <v>60930</v>
      </c>
      <c r="E5" s="6">
        <v>0</v>
      </c>
      <c r="F5" s="6">
        <v>60930</v>
      </c>
    </row>
    <row r="6" spans="1:6" x14ac:dyDescent="0.25">
      <c r="A6">
        <f t="shared" si="1"/>
        <v>2017</v>
      </c>
      <c r="B6" s="6" t="s">
        <v>8</v>
      </c>
      <c r="C6" s="6">
        <v>280117</v>
      </c>
      <c r="D6" s="6">
        <v>434548</v>
      </c>
      <c r="E6" s="6">
        <v>-6480</v>
      </c>
      <c r="F6" s="6">
        <v>428069</v>
      </c>
    </row>
    <row r="7" spans="1:6" x14ac:dyDescent="0.25">
      <c r="A7">
        <f t="shared" si="1"/>
        <v>2017</v>
      </c>
      <c r="B7" s="6" t="s">
        <v>9</v>
      </c>
      <c r="C7" s="6">
        <v>1083327</v>
      </c>
      <c r="D7" s="6">
        <v>1734361</v>
      </c>
      <c r="E7" s="6">
        <v>-604477</v>
      </c>
      <c r="F7" s="6">
        <v>1129884</v>
      </c>
    </row>
    <row r="8" spans="1:6" x14ac:dyDescent="0.25">
      <c r="A8">
        <f t="shared" si="1"/>
        <v>2017</v>
      </c>
      <c r="B8" s="6" t="s">
        <v>10</v>
      </c>
      <c r="C8" s="6">
        <v>42097</v>
      </c>
      <c r="D8" s="6">
        <v>49060</v>
      </c>
      <c r="E8" s="6">
        <v>0</v>
      </c>
      <c r="F8" s="6">
        <v>49060</v>
      </c>
    </row>
    <row r="9" spans="1:6" x14ac:dyDescent="0.25">
      <c r="A9">
        <f t="shared" si="1"/>
        <v>2017</v>
      </c>
      <c r="B9" s="7" t="s">
        <v>11</v>
      </c>
      <c r="C9" s="7">
        <f>+C10+C11</f>
        <v>19078</v>
      </c>
      <c r="D9" s="7">
        <f t="shared" ref="D9:F9" si="2">+D10+D11</f>
        <v>44987</v>
      </c>
      <c r="E9" s="7">
        <f t="shared" si="2"/>
        <v>-10015</v>
      </c>
      <c r="F9" s="7">
        <f t="shared" si="2"/>
        <v>34972</v>
      </c>
    </row>
    <row r="10" spans="1:6" x14ac:dyDescent="0.25">
      <c r="A10">
        <f t="shared" si="1"/>
        <v>2017</v>
      </c>
      <c r="B10" s="6" t="s">
        <v>12</v>
      </c>
      <c r="C10" s="6">
        <v>4021</v>
      </c>
      <c r="D10" s="6">
        <v>4250</v>
      </c>
      <c r="E10" s="6">
        <v>0</v>
      </c>
      <c r="F10" s="6">
        <v>4250</v>
      </c>
    </row>
    <row r="11" spans="1:6" x14ac:dyDescent="0.25">
      <c r="A11">
        <f t="shared" si="1"/>
        <v>2017</v>
      </c>
      <c r="B11" s="6" t="s">
        <v>13</v>
      </c>
      <c r="C11" s="6">
        <v>15057</v>
      </c>
      <c r="D11" s="6">
        <v>40737</v>
      </c>
      <c r="E11" s="6">
        <v>-10015</v>
      </c>
      <c r="F11" s="6">
        <v>30722</v>
      </c>
    </row>
    <row r="12" spans="1:6" x14ac:dyDescent="0.25">
      <c r="A12">
        <f t="shared" si="1"/>
        <v>2017</v>
      </c>
      <c r="B12" s="7" t="s">
        <v>14</v>
      </c>
      <c r="C12" s="7">
        <f>+C13+C14</f>
        <v>210833</v>
      </c>
      <c r="D12" s="7">
        <f t="shared" ref="D12:F12" si="3">+D13+D14</f>
        <v>211827</v>
      </c>
      <c r="E12" s="7">
        <f t="shared" si="3"/>
        <v>0</v>
      </c>
      <c r="F12" s="7">
        <f t="shared" si="3"/>
        <v>211827</v>
      </c>
    </row>
    <row r="13" spans="1:6" x14ac:dyDescent="0.25">
      <c r="A13">
        <f t="shared" si="1"/>
        <v>2017</v>
      </c>
      <c r="B13" s="6" t="s">
        <v>15</v>
      </c>
      <c r="C13" s="6">
        <v>5000</v>
      </c>
      <c r="D13" s="6">
        <v>5994</v>
      </c>
      <c r="E13" s="6">
        <v>0</v>
      </c>
      <c r="F13" s="6">
        <v>5994</v>
      </c>
    </row>
    <row r="14" spans="1:6" x14ac:dyDescent="0.25">
      <c r="A14">
        <f t="shared" si="1"/>
        <v>2017</v>
      </c>
      <c r="B14" s="6" t="s">
        <v>16</v>
      </c>
      <c r="C14" s="6">
        <v>205833</v>
      </c>
      <c r="D14" s="6">
        <v>205833</v>
      </c>
      <c r="E14" s="6">
        <v>0</v>
      </c>
      <c r="F14" s="6">
        <v>205833</v>
      </c>
    </row>
    <row r="15" spans="1:6" x14ac:dyDescent="0.25">
      <c r="A15">
        <f t="shared" si="1"/>
        <v>2017</v>
      </c>
      <c r="B15" s="8" t="s">
        <v>17</v>
      </c>
      <c r="C15" s="8">
        <f>+C12+C9+C3</f>
        <v>2736183</v>
      </c>
      <c r="D15" s="8">
        <f t="shared" ref="D15:F15" si="4">+D12+D9+D3</f>
        <v>3575514</v>
      </c>
      <c r="E15" s="8">
        <f t="shared" si="4"/>
        <v>-620972</v>
      </c>
      <c r="F15" s="8">
        <f t="shared" si="4"/>
        <v>2954543</v>
      </c>
    </row>
    <row r="16" spans="1:6" x14ac:dyDescent="0.25">
      <c r="A16">
        <f t="shared" si="1"/>
        <v>2017</v>
      </c>
      <c r="B16" s="6"/>
      <c r="C16" s="6"/>
      <c r="D16" s="6"/>
      <c r="E16" s="6"/>
      <c r="F16" s="6"/>
    </row>
    <row r="17" spans="1:6" ht="18.75" x14ac:dyDescent="0.25">
      <c r="A17">
        <f t="shared" si="1"/>
        <v>2017</v>
      </c>
      <c r="B17" s="5" t="s">
        <v>18</v>
      </c>
      <c r="C17" s="6"/>
      <c r="D17" s="6"/>
      <c r="E17" s="6"/>
      <c r="F17" s="6"/>
    </row>
    <row r="18" spans="1:6" x14ac:dyDescent="0.25">
      <c r="A18">
        <f t="shared" si="1"/>
        <v>2017</v>
      </c>
      <c r="B18" s="7" t="s">
        <v>5</v>
      </c>
      <c r="C18" s="9">
        <f t="shared" ref="C18:E18" si="5">SUM(C19:C23)</f>
        <v>2151400</v>
      </c>
      <c r="D18" s="9">
        <f t="shared" si="5"/>
        <v>2946768</v>
      </c>
      <c r="E18" s="9">
        <f t="shared" si="5"/>
        <v>-610957</v>
      </c>
      <c r="F18" s="9">
        <f>SUM(F19:F23)</f>
        <v>2335811</v>
      </c>
    </row>
    <row r="19" spans="1:6" x14ac:dyDescent="0.25">
      <c r="A19">
        <f t="shared" si="1"/>
        <v>2017</v>
      </c>
      <c r="B19" s="6" t="s">
        <v>19</v>
      </c>
      <c r="C19" s="10">
        <v>374483</v>
      </c>
      <c r="D19" s="6">
        <v>664785</v>
      </c>
      <c r="E19" s="6">
        <v>0</v>
      </c>
      <c r="F19" s="6">
        <v>664785</v>
      </c>
    </row>
    <row r="20" spans="1:6" x14ac:dyDescent="0.25">
      <c r="A20">
        <f t="shared" si="1"/>
        <v>2017</v>
      </c>
      <c r="B20" s="6" t="s">
        <v>20</v>
      </c>
      <c r="C20" s="10">
        <v>665063</v>
      </c>
      <c r="D20" s="6">
        <v>1049660</v>
      </c>
      <c r="E20" s="6">
        <v>-574</v>
      </c>
      <c r="F20" s="6">
        <v>1049086</v>
      </c>
    </row>
    <row r="21" spans="1:6" x14ac:dyDescent="0.25">
      <c r="A21">
        <f t="shared" si="1"/>
        <v>2017</v>
      </c>
      <c r="B21" s="6" t="s">
        <v>21</v>
      </c>
      <c r="C21" s="10">
        <v>22100</v>
      </c>
      <c r="D21" s="6">
        <v>22856</v>
      </c>
      <c r="E21" s="6">
        <v>0</v>
      </c>
      <c r="F21" s="6">
        <v>22856</v>
      </c>
    </row>
    <row r="22" spans="1:6" x14ac:dyDescent="0.25">
      <c r="A22">
        <f t="shared" si="1"/>
        <v>2017</v>
      </c>
      <c r="B22" s="6" t="s">
        <v>9</v>
      </c>
      <c r="C22" s="10">
        <v>1076106</v>
      </c>
      <c r="D22" s="6">
        <v>1195721</v>
      </c>
      <c r="E22" s="6">
        <v>-610383</v>
      </c>
      <c r="F22" s="6">
        <v>585338</v>
      </c>
    </row>
    <row r="23" spans="1:6" x14ac:dyDescent="0.25">
      <c r="A23">
        <f>+A22</f>
        <v>2017</v>
      </c>
      <c r="B23" s="6" t="s">
        <v>22</v>
      </c>
      <c r="C23" s="10">
        <v>13648</v>
      </c>
      <c r="D23" s="6">
        <v>13746</v>
      </c>
      <c r="E23" s="6">
        <v>0</v>
      </c>
      <c r="F23" s="6">
        <v>13746</v>
      </c>
    </row>
    <row r="24" spans="1:6" x14ac:dyDescent="0.25">
      <c r="A24">
        <f t="shared" si="1"/>
        <v>2017</v>
      </c>
      <c r="B24" s="7" t="s">
        <v>11</v>
      </c>
      <c r="C24" s="9">
        <v>429104</v>
      </c>
      <c r="D24" s="9">
        <v>468610</v>
      </c>
      <c r="E24" s="9">
        <v>-10015</v>
      </c>
      <c r="F24" s="9">
        <v>458595</v>
      </c>
    </row>
    <row r="25" spans="1:6" x14ac:dyDescent="0.25">
      <c r="A25">
        <f t="shared" si="1"/>
        <v>2017</v>
      </c>
      <c r="B25" s="6" t="s">
        <v>23</v>
      </c>
      <c r="C25" s="10">
        <v>411879</v>
      </c>
      <c r="D25" s="6">
        <v>441670</v>
      </c>
      <c r="E25" s="6">
        <v>0</v>
      </c>
      <c r="F25" s="6">
        <v>441670</v>
      </c>
    </row>
    <row r="26" spans="1:6" x14ac:dyDescent="0.25">
      <c r="A26">
        <f t="shared" si="1"/>
        <v>2017</v>
      </c>
      <c r="B26" s="6" t="s">
        <v>24</v>
      </c>
      <c r="C26" s="10">
        <v>17225</v>
      </c>
      <c r="D26" s="6">
        <v>26940</v>
      </c>
      <c r="E26" s="6">
        <v>-10015</v>
      </c>
      <c r="F26" s="6">
        <v>16925</v>
      </c>
    </row>
    <row r="27" spans="1:6" x14ac:dyDescent="0.25">
      <c r="A27">
        <f t="shared" si="1"/>
        <v>2017</v>
      </c>
      <c r="B27" s="7" t="s">
        <v>14</v>
      </c>
      <c r="C27" s="9">
        <v>155680</v>
      </c>
      <c r="D27" s="9">
        <v>159293</v>
      </c>
      <c r="E27" s="9">
        <v>0</v>
      </c>
      <c r="F27" s="9">
        <v>159293</v>
      </c>
    </row>
    <row r="28" spans="1:6" x14ac:dyDescent="0.25">
      <c r="A28">
        <f t="shared" si="1"/>
        <v>2017</v>
      </c>
      <c r="B28" s="6" t="s">
        <v>15</v>
      </c>
      <c r="C28" s="10">
        <v>27955</v>
      </c>
      <c r="D28" s="6">
        <v>31541</v>
      </c>
      <c r="E28" s="6">
        <v>0</v>
      </c>
      <c r="F28" s="6">
        <v>31541</v>
      </c>
    </row>
    <row r="29" spans="1:6" x14ac:dyDescent="0.25">
      <c r="A29">
        <f t="shared" si="1"/>
        <v>2017</v>
      </c>
      <c r="B29" s="6" t="s">
        <v>16</v>
      </c>
      <c r="C29" s="10">
        <v>127725</v>
      </c>
      <c r="D29" s="6">
        <v>127752</v>
      </c>
      <c r="E29" s="6">
        <v>0</v>
      </c>
      <c r="F29" s="6">
        <v>127752</v>
      </c>
    </row>
    <row r="30" spans="1:6" x14ac:dyDescent="0.25">
      <c r="A30">
        <f t="shared" si="1"/>
        <v>2017</v>
      </c>
      <c r="B30" s="8" t="s">
        <v>25</v>
      </c>
      <c r="C30" s="8">
        <f>+C18+C24+C27</f>
        <v>2736184</v>
      </c>
      <c r="D30" s="8">
        <f t="shared" ref="D30:F30" si="6">+D18+D24+D27</f>
        <v>3574671</v>
      </c>
      <c r="E30" s="8">
        <f t="shared" si="6"/>
        <v>-620972</v>
      </c>
      <c r="F30" s="8">
        <f t="shared" si="6"/>
        <v>2953699</v>
      </c>
    </row>
    <row r="31" spans="1:6" x14ac:dyDescent="0.25">
      <c r="B31" s="1"/>
      <c r="C31" s="1"/>
      <c r="D31" s="1"/>
      <c r="E31" s="1"/>
      <c r="F31" s="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&amp;C&amp;"-,Negreta"&amp;16&amp;F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B1" workbookViewId="0">
      <selection activeCell="E30" sqref="E30"/>
    </sheetView>
  </sheetViews>
  <sheetFormatPr baseColWidth="10" defaultColWidth="9.140625" defaultRowHeight="15" x14ac:dyDescent="0.25"/>
  <cols>
    <col min="1" max="1" width="0" hidden="1" customWidth="1"/>
    <col min="2" max="2" width="35.140625" customWidth="1"/>
    <col min="3" max="3" width="16.28515625" customWidth="1"/>
  </cols>
  <sheetData>
    <row r="1" spans="1:3" ht="30" x14ac:dyDescent="0.25">
      <c r="B1" s="3">
        <v>2016</v>
      </c>
      <c r="C1" s="4" t="s">
        <v>0</v>
      </c>
    </row>
    <row r="2" spans="1:3" ht="18.75" x14ac:dyDescent="0.25">
      <c r="A2">
        <f>+B1</f>
        <v>2016</v>
      </c>
      <c r="B2" s="5" t="s">
        <v>4</v>
      </c>
      <c r="C2" s="6"/>
    </row>
    <row r="3" spans="1:3" x14ac:dyDescent="0.25">
      <c r="A3">
        <f>+A2</f>
        <v>2016</v>
      </c>
      <c r="B3" s="7" t="s">
        <v>5</v>
      </c>
      <c r="C3" s="7">
        <f>SUM(C4:C8)</f>
        <v>2353159.3370500002</v>
      </c>
    </row>
    <row r="4" spans="1:3" x14ac:dyDescent="0.25">
      <c r="A4">
        <f t="shared" ref="A4:A30" si="0">+A3</f>
        <v>2016</v>
      </c>
      <c r="B4" s="6" t="s">
        <v>6</v>
      </c>
      <c r="C4" s="6">
        <v>943767.32</v>
      </c>
    </row>
    <row r="5" spans="1:3" x14ac:dyDescent="0.25">
      <c r="A5">
        <f t="shared" si="0"/>
        <v>2016</v>
      </c>
      <c r="B5" s="6" t="s">
        <v>7</v>
      </c>
      <c r="C5" s="6">
        <v>55749.79</v>
      </c>
    </row>
    <row r="6" spans="1:3" x14ac:dyDescent="0.25">
      <c r="A6">
        <f t="shared" si="0"/>
        <v>2016</v>
      </c>
      <c r="B6" s="6" t="s">
        <v>8</v>
      </c>
      <c r="C6" s="6">
        <v>260080.60191999999</v>
      </c>
    </row>
    <row r="7" spans="1:3" x14ac:dyDescent="0.25">
      <c r="A7">
        <f t="shared" si="0"/>
        <v>2016</v>
      </c>
      <c r="B7" s="6" t="s">
        <v>9</v>
      </c>
      <c r="C7" s="6">
        <v>1051425.9961300001</v>
      </c>
    </row>
    <row r="8" spans="1:3" x14ac:dyDescent="0.25">
      <c r="A8">
        <f t="shared" si="0"/>
        <v>2016</v>
      </c>
      <c r="B8" s="6" t="s">
        <v>10</v>
      </c>
      <c r="C8" s="6">
        <v>42135.629000000001</v>
      </c>
    </row>
    <row r="9" spans="1:3" x14ac:dyDescent="0.25">
      <c r="A9">
        <f t="shared" si="0"/>
        <v>2016</v>
      </c>
      <c r="B9" s="7" t="s">
        <v>11</v>
      </c>
      <c r="C9" s="7">
        <f>+C10+C11</f>
        <v>10100.09</v>
      </c>
    </row>
    <row r="10" spans="1:3" x14ac:dyDescent="0.25">
      <c r="A10">
        <f t="shared" si="0"/>
        <v>2016</v>
      </c>
      <c r="B10" s="6" t="s">
        <v>12</v>
      </c>
      <c r="C10" s="6">
        <v>100.08</v>
      </c>
    </row>
    <row r="11" spans="1:3" x14ac:dyDescent="0.25">
      <c r="A11">
        <f t="shared" si="0"/>
        <v>2016</v>
      </c>
      <c r="B11" s="6" t="s">
        <v>13</v>
      </c>
      <c r="C11" s="6">
        <v>10000.01</v>
      </c>
    </row>
    <row r="12" spans="1:3" x14ac:dyDescent="0.25">
      <c r="A12">
        <f t="shared" si="0"/>
        <v>2016</v>
      </c>
      <c r="B12" s="7" t="s">
        <v>14</v>
      </c>
      <c r="C12" s="7">
        <f>+C13+C14</f>
        <v>162708.73681999999</v>
      </c>
    </row>
    <row r="13" spans="1:3" x14ac:dyDescent="0.25">
      <c r="A13">
        <f t="shared" si="0"/>
        <v>2016</v>
      </c>
      <c r="B13" s="6" t="s">
        <v>15</v>
      </c>
      <c r="C13" s="6">
        <v>5000</v>
      </c>
    </row>
    <row r="14" spans="1:3" x14ac:dyDescent="0.25">
      <c r="A14">
        <f t="shared" si="0"/>
        <v>2016</v>
      </c>
      <c r="B14" s="6" t="s">
        <v>16</v>
      </c>
      <c r="C14" s="6">
        <v>157708.73681999999</v>
      </c>
    </row>
    <row r="15" spans="1:3" x14ac:dyDescent="0.25">
      <c r="A15">
        <f t="shared" si="0"/>
        <v>2016</v>
      </c>
      <c r="B15" s="8" t="s">
        <v>17</v>
      </c>
      <c r="C15" s="8">
        <f>+C12+C9+C3</f>
        <v>2525968.1638700003</v>
      </c>
    </row>
    <row r="16" spans="1:3" x14ac:dyDescent="0.25">
      <c r="A16">
        <f t="shared" si="0"/>
        <v>2016</v>
      </c>
      <c r="B16" s="6"/>
      <c r="C16" s="6"/>
    </row>
    <row r="17" spans="1:3" ht="18.75" x14ac:dyDescent="0.25">
      <c r="A17">
        <f t="shared" si="0"/>
        <v>2016</v>
      </c>
      <c r="B17" s="5" t="s">
        <v>18</v>
      </c>
      <c r="C17" s="6"/>
    </row>
    <row r="18" spans="1:3" x14ac:dyDescent="0.25">
      <c r="A18">
        <f t="shared" si="0"/>
        <v>2016</v>
      </c>
      <c r="B18" s="7" t="s">
        <v>5</v>
      </c>
      <c r="C18" s="7">
        <f t="shared" ref="C18" si="1">SUM(C19:C23)</f>
        <v>1994032.05473</v>
      </c>
    </row>
    <row r="19" spans="1:3" x14ac:dyDescent="0.25">
      <c r="A19">
        <f t="shared" si="0"/>
        <v>2016</v>
      </c>
      <c r="B19" s="6" t="s">
        <v>19</v>
      </c>
      <c r="C19" s="6">
        <v>355786.46454999998</v>
      </c>
    </row>
    <row r="20" spans="1:3" x14ac:dyDescent="0.25">
      <c r="A20">
        <f t="shared" si="0"/>
        <v>2016</v>
      </c>
      <c r="B20" s="6" t="s">
        <v>20</v>
      </c>
      <c r="C20" s="6">
        <v>602409.33473</v>
      </c>
    </row>
    <row r="21" spans="1:3" x14ac:dyDescent="0.25">
      <c r="A21">
        <f t="shared" si="0"/>
        <v>2016</v>
      </c>
      <c r="B21" s="6" t="s">
        <v>21</v>
      </c>
      <c r="C21" s="6">
        <v>34707.752200000003</v>
      </c>
    </row>
    <row r="22" spans="1:3" x14ac:dyDescent="0.25">
      <c r="A22">
        <f t="shared" si="0"/>
        <v>2016</v>
      </c>
      <c r="B22" s="6" t="s">
        <v>9</v>
      </c>
      <c r="C22" s="6">
        <v>994650.76636000001</v>
      </c>
    </row>
    <row r="23" spans="1:3" x14ac:dyDescent="0.25">
      <c r="A23">
        <f>+A22</f>
        <v>2016</v>
      </c>
      <c r="B23" s="6" t="s">
        <v>22</v>
      </c>
      <c r="C23" s="6">
        <v>6477.7368900000001</v>
      </c>
    </row>
    <row r="24" spans="1:3" x14ac:dyDescent="0.25">
      <c r="A24">
        <f t="shared" si="0"/>
        <v>2016</v>
      </c>
      <c r="B24" s="7" t="s">
        <v>11</v>
      </c>
      <c r="C24" s="7">
        <f>+C25+C26</f>
        <v>282771.89629</v>
      </c>
    </row>
    <row r="25" spans="1:3" x14ac:dyDescent="0.25">
      <c r="A25">
        <f t="shared" si="0"/>
        <v>2016</v>
      </c>
      <c r="B25" s="6" t="s">
        <v>23</v>
      </c>
      <c r="C25" s="6">
        <v>267219.35774000001</v>
      </c>
    </row>
    <row r="26" spans="1:3" x14ac:dyDescent="0.25">
      <c r="A26">
        <f t="shared" si="0"/>
        <v>2016</v>
      </c>
      <c r="B26" s="6" t="s">
        <v>24</v>
      </c>
      <c r="C26" s="6">
        <v>15552.538549999999</v>
      </c>
    </row>
    <row r="27" spans="1:3" x14ac:dyDescent="0.25">
      <c r="A27">
        <f t="shared" si="0"/>
        <v>2016</v>
      </c>
      <c r="B27" s="7" t="s">
        <v>14</v>
      </c>
      <c r="C27" s="7">
        <f>+C28+C29</f>
        <v>179130.28096</v>
      </c>
    </row>
    <row r="28" spans="1:3" x14ac:dyDescent="0.25">
      <c r="A28">
        <f t="shared" si="0"/>
        <v>2016</v>
      </c>
      <c r="B28" s="6" t="s">
        <v>15</v>
      </c>
      <c r="C28" s="6">
        <v>21421.544140000002</v>
      </c>
    </row>
    <row r="29" spans="1:3" x14ac:dyDescent="0.25">
      <c r="A29">
        <f t="shared" si="0"/>
        <v>2016</v>
      </c>
      <c r="B29" s="6" t="s">
        <v>16</v>
      </c>
      <c r="C29" s="6">
        <v>157708.73681999999</v>
      </c>
    </row>
    <row r="30" spans="1:3" x14ac:dyDescent="0.25">
      <c r="A30">
        <f t="shared" si="0"/>
        <v>2016</v>
      </c>
      <c r="B30" s="8" t="s">
        <v>25</v>
      </c>
      <c r="C30" s="8">
        <f>+C18+C24+C27</f>
        <v>2455934.2319800002</v>
      </c>
    </row>
    <row r="31" spans="1:3" x14ac:dyDescent="0.25">
      <c r="B31" s="1"/>
      <c r="C31" s="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&amp;C&amp;"-,Negreta"&amp;16&amp;F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Raül</dc:creator>
  <cp:lastModifiedBy>Ajuntament de Barcelona</cp:lastModifiedBy>
  <cp:lastPrinted>2022-04-25T10:05:42Z</cp:lastPrinted>
  <dcterms:created xsi:type="dcterms:W3CDTF">2022-04-21T08:18:11Z</dcterms:created>
  <dcterms:modified xsi:type="dcterms:W3CDTF">2024-08-08T08:52:52Z</dcterms:modified>
</cp:coreProperties>
</file>