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136" windowHeight="11856" tabRatio="700" firstSheet="2" activeTab="3"/>
  </bookViews>
  <sheets>
    <sheet name="CONTRACTACIO 1r TR 2021" sheetId="1" r:id="rId1"/>
    <sheet name="CONTRACTACIO 2n TR 2021" sheetId="4" r:id="rId2"/>
    <sheet name="CONTRACTACIO 3r TR 2021" sheetId="5" r:id="rId3"/>
    <sheet name="CONTRACTACIO 4t TR 2021" sheetId="6" r:id="rId4"/>
    <sheet name="2021 - CONTRACTACIÓ ANUAL" sheetId="7" r:id="rId5"/>
  </sheets>
  <definedNames>
    <definedName name="_xlnm.Print_Area" localSheetId="4">'2021 - CONTRACTACIÓ ANUAL'!$A$1:$AE$49</definedName>
    <definedName name="_xlnm.Print_Area" localSheetId="0">'CONTRACTACIO 1r TR 2021'!$A$1:$AE$46</definedName>
    <definedName name="_xlnm.Print_Area" localSheetId="1">'CONTRACTACIO 2n TR 2021'!$A$1:$AE$46</definedName>
    <definedName name="_xlnm.Print_Area" localSheetId="2">'CONTRACTACIO 3r TR 2021'!$A$1:$AE$46</definedName>
    <definedName name="_xlnm.Print_Area" localSheetId="3">'CONTRACTACIO 4t TR 2021'!$A$1:$AE$46</definedName>
  </definedNames>
  <calcPr calcId="162913"/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 s="1"/>
  <c r="D44" i="6"/>
  <c r="B44" i="6"/>
  <c r="C44" i="6"/>
  <c r="E44" i="5"/>
  <c r="F44" i="5" s="1"/>
  <c r="D44" i="5"/>
  <c r="B44" i="5"/>
  <c r="C44" i="5" s="1"/>
  <c r="E44" i="4"/>
  <c r="F44" i="4" s="1"/>
  <c r="D44" i="4"/>
  <c r="B44" i="4"/>
  <c r="C44" i="4" s="1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 s="1"/>
  <c r="AC23" i="7"/>
  <c r="AA23" i="7"/>
  <c r="AB23" i="7" s="1"/>
  <c r="Y23" i="7"/>
  <c r="Z23" i="7"/>
  <c r="X23" i="7"/>
  <c r="V23" i="7"/>
  <c r="W23" i="7" s="1"/>
  <c r="T23" i="7"/>
  <c r="U23" i="7"/>
  <c r="S23" i="7"/>
  <c r="Q23" i="7"/>
  <c r="R23" i="7"/>
  <c r="O23" i="7"/>
  <c r="N23" i="7"/>
  <c r="L23" i="7"/>
  <c r="M23" i="7"/>
  <c r="J23" i="7"/>
  <c r="K23" i="7" s="1"/>
  <c r="I23" i="7"/>
  <c r="G23" i="7"/>
  <c r="H23" i="7" s="1"/>
  <c r="E23" i="7"/>
  <c r="D23" i="7"/>
  <c r="B23" i="7"/>
  <c r="B44" i="7"/>
  <c r="C44" i="7" s="1"/>
  <c r="B8" i="7"/>
  <c r="B8" i="6"/>
  <c r="B8" i="5"/>
  <c r="B8" i="4"/>
  <c r="AD22" i="7"/>
  <c r="AE22" i="7"/>
  <c r="AC22" i="7"/>
  <c r="AA22" i="7"/>
  <c r="AB22" i="7"/>
  <c r="Y22" i="7"/>
  <c r="Z22" i="7" s="1"/>
  <c r="X22" i="7"/>
  <c r="V22" i="7"/>
  <c r="W22" i="7"/>
  <c r="T22" i="7"/>
  <c r="S22" i="7"/>
  <c r="Q22" i="7"/>
  <c r="R22" i="7"/>
  <c r="O22" i="7"/>
  <c r="P22" i="7"/>
  <c r="N22" i="7"/>
  <c r="L22" i="7"/>
  <c r="M22" i="7" s="1"/>
  <c r="J22" i="7"/>
  <c r="I22" i="7"/>
  <c r="G22" i="7"/>
  <c r="E22" i="7"/>
  <c r="F22" i="7" s="1"/>
  <c r="D22" i="7"/>
  <c r="B22" i="7"/>
  <c r="E43" i="6"/>
  <c r="F43" i="6" s="1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F43" i="4" s="1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F43" i="1" s="1"/>
  <c r="D43" i="1"/>
  <c r="B43" i="1"/>
  <c r="C43" i="1"/>
  <c r="AE22" i="1"/>
  <c r="AB22" i="1"/>
  <c r="Z22" i="1"/>
  <c r="W22" i="1"/>
  <c r="U22" i="1"/>
  <c r="R22" i="1"/>
  <c r="P22" i="1"/>
  <c r="M22" i="1"/>
  <c r="C13" i="4"/>
  <c r="B25" i="1"/>
  <c r="B16" i="7"/>
  <c r="C16" i="7"/>
  <c r="D16" i="7"/>
  <c r="J24" i="7"/>
  <c r="E24" i="7"/>
  <c r="O24" i="7"/>
  <c r="E45" i="7" s="1"/>
  <c r="F45" i="7" s="1"/>
  <c r="P24" i="7"/>
  <c r="T24" i="7"/>
  <c r="U24" i="7" s="1"/>
  <c r="Y24" i="7"/>
  <c r="Z24" i="7"/>
  <c r="AD24" i="7"/>
  <c r="AE24" i="7" s="1"/>
  <c r="E13" i="7"/>
  <c r="J13" i="7"/>
  <c r="O13" i="7"/>
  <c r="T13" i="7"/>
  <c r="Y13" i="7"/>
  <c r="Z13" i="7"/>
  <c r="AD13" i="7"/>
  <c r="AE13" i="7" s="1"/>
  <c r="E20" i="7"/>
  <c r="F20" i="7" s="1"/>
  <c r="J20" i="7"/>
  <c r="O20" i="7"/>
  <c r="AD20" i="7"/>
  <c r="T20" i="7"/>
  <c r="U20" i="7" s="1"/>
  <c r="Y20" i="7"/>
  <c r="E21" i="7"/>
  <c r="F21" i="7" s="1"/>
  <c r="J21" i="7"/>
  <c r="O21" i="7"/>
  <c r="AD21" i="7"/>
  <c r="T21" i="7"/>
  <c r="U21" i="7"/>
  <c r="Y21" i="7"/>
  <c r="Z21" i="7" s="1"/>
  <c r="J14" i="7"/>
  <c r="O14" i="7"/>
  <c r="E14" i="7"/>
  <c r="E25" i="7" s="1"/>
  <c r="O34" i="7" s="1"/>
  <c r="P34" i="7" s="1"/>
  <c r="T14" i="7"/>
  <c r="Y14" i="7"/>
  <c r="AD14" i="7"/>
  <c r="AE14" i="7"/>
  <c r="J15" i="7"/>
  <c r="O15" i="7"/>
  <c r="E15" i="7"/>
  <c r="F15" i="7" s="1"/>
  <c r="T15" i="7"/>
  <c r="Y15" i="7"/>
  <c r="Z15" i="7"/>
  <c r="AD15" i="7"/>
  <c r="J16" i="7"/>
  <c r="K16" i="7" s="1"/>
  <c r="O16" i="7"/>
  <c r="E16" i="7"/>
  <c r="T16" i="7"/>
  <c r="Y16" i="7"/>
  <c r="Z16" i="7" s="1"/>
  <c r="AD16" i="7"/>
  <c r="J17" i="7"/>
  <c r="K17" i="7"/>
  <c r="O17" i="7"/>
  <c r="E17" i="7"/>
  <c r="T17" i="7"/>
  <c r="U17" i="7"/>
  <c r="Y17" i="7"/>
  <c r="AD17" i="7"/>
  <c r="J18" i="7"/>
  <c r="O18" i="7"/>
  <c r="AD18" i="7"/>
  <c r="E18" i="7"/>
  <c r="T18" i="7"/>
  <c r="Y18" i="7"/>
  <c r="Z18" i="7" s="1"/>
  <c r="J19" i="7"/>
  <c r="O19" i="7"/>
  <c r="AD19" i="7"/>
  <c r="AE19" i="7" s="1"/>
  <c r="E19" i="7"/>
  <c r="F19" i="7"/>
  <c r="T19" i="7"/>
  <c r="U19" i="7" s="1"/>
  <c r="Y19" i="7"/>
  <c r="Z19" i="7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I14" i="7"/>
  <c r="N14" i="7"/>
  <c r="D14" i="7"/>
  <c r="S14" i="7"/>
  <c r="D35" i="7" s="1"/>
  <c r="X14" i="7"/>
  <c r="AC14" i="7"/>
  <c r="I15" i="7"/>
  <c r="N15" i="7"/>
  <c r="D15" i="7"/>
  <c r="S15" i="7"/>
  <c r="X15" i="7"/>
  <c r="AC15" i="7"/>
  <c r="I17" i="7"/>
  <c r="N17" i="7"/>
  <c r="D17" i="7"/>
  <c r="S17" i="7"/>
  <c r="D38" i="7" s="1"/>
  <c r="X17" i="7"/>
  <c r="AC17" i="7"/>
  <c r="I18" i="7"/>
  <c r="N18" i="7"/>
  <c r="AC18" i="7"/>
  <c r="D18" i="7"/>
  <c r="S18" i="7"/>
  <c r="X18" i="7"/>
  <c r="X25" i="7" s="1"/>
  <c r="N39" i="7" s="1"/>
  <c r="I19" i="7"/>
  <c r="N19" i="7"/>
  <c r="AC19" i="7"/>
  <c r="D19" i="7"/>
  <c r="S19" i="7"/>
  <c r="X19" i="7"/>
  <c r="G24" i="7"/>
  <c r="H24" i="7" s="1"/>
  <c r="B24" i="7"/>
  <c r="C24" i="7" s="1"/>
  <c r="L24" i="7"/>
  <c r="M24" i="7" s="1"/>
  <c r="Q24" i="7"/>
  <c r="R24" i="7"/>
  <c r="V24" i="7"/>
  <c r="W24" i="7" s="1"/>
  <c r="AA24" i="7"/>
  <c r="AB24" i="7"/>
  <c r="G16" i="7"/>
  <c r="L16" i="7"/>
  <c r="M16" i="7" s="1"/>
  <c r="Q16" i="7"/>
  <c r="V16" i="7"/>
  <c r="AA16" i="7"/>
  <c r="AB16" i="7"/>
  <c r="B13" i="7"/>
  <c r="G13" i="7"/>
  <c r="L13" i="7"/>
  <c r="Q13" i="7"/>
  <c r="V13" i="7"/>
  <c r="W13" i="7" s="1"/>
  <c r="AA13" i="7"/>
  <c r="AB13" i="7"/>
  <c r="B20" i="7"/>
  <c r="C20" i="7" s="1"/>
  <c r="G20" i="7"/>
  <c r="L20" i="7"/>
  <c r="AA20" i="7"/>
  <c r="Q20" i="7"/>
  <c r="V20" i="7"/>
  <c r="B21" i="7"/>
  <c r="C21" i="7"/>
  <c r="G21" i="7"/>
  <c r="L21" i="7"/>
  <c r="AA21" i="7"/>
  <c r="AB21" i="7" s="1"/>
  <c r="Q21" i="7"/>
  <c r="R21" i="7"/>
  <c r="V21" i="7"/>
  <c r="G14" i="7"/>
  <c r="L14" i="7"/>
  <c r="M14" i="7" s="1"/>
  <c r="B14" i="7"/>
  <c r="C14" i="7" s="1"/>
  <c r="Q14" i="7"/>
  <c r="R14" i="7"/>
  <c r="V14" i="7"/>
  <c r="V25" i="7" s="1"/>
  <c r="L39" i="7" s="1"/>
  <c r="M39" i="7" s="1"/>
  <c r="W14" i="7"/>
  <c r="AA14" i="7"/>
  <c r="AB14" i="7"/>
  <c r="G15" i="7"/>
  <c r="H15" i="7" s="1"/>
  <c r="L15" i="7"/>
  <c r="B15" i="7"/>
  <c r="Q15" i="7"/>
  <c r="V15" i="7"/>
  <c r="W15" i="7"/>
  <c r="AA15" i="7"/>
  <c r="AB15" i="7"/>
  <c r="G17" i="7"/>
  <c r="H17" i="7"/>
  <c r="L17" i="7"/>
  <c r="M17" i="7"/>
  <c r="B17" i="7"/>
  <c r="C17" i="7"/>
  <c r="Q17" i="7"/>
  <c r="V17" i="7"/>
  <c r="W17" i="7"/>
  <c r="AA17" i="7"/>
  <c r="AB17" i="7" s="1"/>
  <c r="G18" i="7"/>
  <c r="L18" i="7"/>
  <c r="AA18" i="7"/>
  <c r="B18" i="7"/>
  <c r="C18" i="7" s="1"/>
  <c r="Q18" i="7"/>
  <c r="R18" i="7" s="1"/>
  <c r="V18" i="7"/>
  <c r="W18" i="7"/>
  <c r="G19" i="7"/>
  <c r="L19" i="7"/>
  <c r="AA19" i="7"/>
  <c r="B19" i="7"/>
  <c r="C19" i="7" s="1"/>
  <c r="Q19" i="7"/>
  <c r="R19" i="7" s="1"/>
  <c r="V19" i="7"/>
  <c r="W19" i="7" s="1"/>
  <c r="U18" i="7"/>
  <c r="R15" i="7"/>
  <c r="J25" i="6"/>
  <c r="O35" i="6" s="1"/>
  <c r="K20" i="6"/>
  <c r="E25" i="6"/>
  <c r="O34" i="6" s="1"/>
  <c r="P34" i="6" s="1"/>
  <c r="O25" i="6"/>
  <c r="O36" i="6" s="1"/>
  <c r="Y25" i="6"/>
  <c r="O38" i="6" s="1"/>
  <c r="T25" i="6"/>
  <c r="O37" i="6" s="1"/>
  <c r="P37" i="6" s="1"/>
  <c r="AD25" i="6"/>
  <c r="O39" i="6"/>
  <c r="P39" i="6"/>
  <c r="I25" i="6"/>
  <c r="N35" i="6" s="1"/>
  <c r="D25" i="6"/>
  <c r="N34" i="6"/>
  <c r="N25" i="6"/>
  <c r="N36" i="6" s="1"/>
  <c r="X25" i="6"/>
  <c r="N38" i="6"/>
  <c r="S25" i="6"/>
  <c r="N37" i="6" s="1"/>
  <c r="AC25" i="6"/>
  <c r="N39" i="6" s="1"/>
  <c r="G25" i="6"/>
  <c r="L35" i="6" s="1"/>
  <c r="H15" i="6"/>
  <c r="B25" i="6"/>
  <c r="L25" i="6"/>
  <c r="L36" i="6" s="1"/>
  <c r="V25" i="6"/>
  <c r="L38" i="6" s="1"/>
  <c r="Q25" i="6"/>
  <c r="L37" i="6" s="1"/>
  <c r="M37" i="6" s="1"/>
  <c r="AA25" i="6"/>
  <c r="L39" i="6" s="1"/>
  <c r="M39" i="6" s="1"/>
  <c r="E45" i="6"/>
  <c r="F45" i="6" s="1"/>
  <c r="E34" i="6"/>
  <c r="E35" i="6"/>
  <c r="E36" i="6"/>
  <c r="E37" i="6"/>
  <c r="E38" i="6"/>
  <c r="F38" i="6" s="1"/>
  <c r="E39" i="6"/>
  <c r="E40" i="6"/>
  <c r="E41" i="6"/>
  <c r="E42" i="6"/>
  <c r="D45" i="6"/>
  <c r="D34" i="6"/>
  <c r="D35" i="6"/>
  <c r="D36" i="6"/>
  <c r="D37" i="6"/>
  <c r="D38" i="6"/>
  <c r="D39" i="6"/>
  <c r="D40" i="6"/>
  <c r="D41" i="6"/>
  <c r="D42" i="6"/>
  <c r="B45" i="6"/>
  <c r="C45" i="6" s="1"/>
  <c r="B42" i="6"/>
  <c r="B34" i="6"/>
  <c r="B35" i="6"/>
  <c r="C35" i="6" s="1"/>
  <c r="B36" i="6"/>
  <c r="C36" i="6" s="1"/>
  <c r="B37" i="6"/>
  <c r="B38" i="6"/>
  <c r="C38" i="6" s="1"/>
  <c r="B39" i="6"/>
  <c r="B40" i="6"/>
  <c r="B41" i="6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1" i="6"/>
  <c r="W24" i="6"/>
  <c r="U14" i="6"/>
  <c r="U15" i="6"/>
  <c r="U17" i="6"/>
  <c r="U25" i="6" s="1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 s="1"/>
  <c r="P39" i="5" s="1"/>
  <c r="AC25" i="5"/>
  <c r="N39" i="5"/>
  <c r="AA25" i="5"/>
  <c r="L39" i="5" s="1"/>
  <c r="E25" i="5"/>
  <c r="O34" i="5"/>
  <c r="P34" i="5" s="1"/>
  <c r="J25" i="5"/>
  <c r="O35" i="5" s="1"/>
  <c r="O25" i="5"/>
  <c r="O36" i="5" s="1"/>
  <c r="T25" i="5"/>
  <c r="O37" i="5" s="1"/>
  <c r="P37" i="5" s="1"/>
  <c r="Y25" i="5"/>
  <c r="O38" i="5" s="1"/>
  <c r="Z18" i="5"/>
  <c r="D25" i="5"/>
  <c r="N34" i="5" s="1"/>
  <c r="I25" i="5"/>
  <c r="N35" i="5" s="1"/>
  <c r="N25" i="5"/>
  <c r="N36" i="5" s="1"/>
  <c r="S25" i="5"/>
  <c r="N37" i="5"/>
  <c r="X25" i="5"/>
  <c r="N38" i="5" s="1"/>
  <c r="B25" i="5"/>
  <c r="L34" i="5"/>
  <c r="G25" i="5"/>
  <c r="L35" i="5" s="1"/>
  <c r="L25" i="5"/>
  <c r="L36" i="5" s="1"/>
  <c r="Q25" i="5"/>
  <c r="L37" i="5"/>
  <c r="V25" i="5"/>
  <c r="L38" i="5" s="1"/>
  <c r="E34" i="5"/>
  <c r="E35" i="5"/>
  <c r="F35" i="5" s="1"/>
  <c r="E36" i="5"/>
  <c r="E41" i="5"/>
  <c r="E42" i="5"/>
  <c r="F42" i="5" s="1"/>
  <c r="E39" i="5"/>
  <c r="E40" i="5"/>
  <c r="E45" i="5"/>
  <c r="F45" i="5" s="1"/>
  <c r="E37" i="5"/>
  <c r="E38" i="5"/>
  <c r="F38" i="5" s="1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C36" i="5" s="1"/>
  <c r="B41" i="5"/>
  <c r="B42" i="5"/>
  <c r="C42" i="5" s="1"/>
  <c r="B45" i="5"/>
  <c r="B39" i="5"/>
  <c r="B40" i="5"/>
  <c r="B37" i="5"/>
  <c r="C37" i="5" s="1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4" i="5"/>
  <c r="M15" i="5"/>
  <c r="M16" i="5"/>
  <c r="M17" i="5"/>
  <c r="M18" i="5"/>
  <c r="M19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F45" i="4" s="1"/>
  <c r="E34" i="4"/>
  <c r="E35" i="4"/>
  <c r="E36" i="4"/>
  <c r="E37" i="4"/>
  <c r="F37" i="4" s="1"/>
  <c r="E38" i="4"/>
  <c r="E39" i="4"/>
  <c r="E40" i="4"/>
  <c r="E41" i="4"/>
  <c r="E42" i="4"/>
  <c r="D45" i="4"/>
  <c r="B45" i="4"/>
  <c r="C45" i="4" s="1"/>
  <c r="B42" i="4"/>
  <c r="B34" i="4"/>
  <c r="B35" i="4"/>
  <c r="C35" i="4" s="1"/>
  <c r="B36" i="4"/>
  <c r="C36" i="4" s="1"/>
  <c r="B37" i="4"/>
  <c r="C37" i="4" s="1"/>
  <c r="B38" i="4"/>
  <c r="C38" i="4" s="1"/>
  <c r="B39" i="4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 s="1"/>
  <c r="P39" i="4" s="1"/>
  <c r="AC25" i="4"/>
  <c r="N39" i="4" s="1"/>
  <c r="AB13" i="4"/>
  <c r="AB14" i="4"/>
  <c r="AB15" i="4"/>
  <c r="AB16" i="4"/>
  <c r="AB17" i="4"/>
  <c r="AB18" i="4"/>
  <c r="AB19" i="4"/>
  <c r="AB20" i="4"/>
  <c r="AB21" i="4"/>
  <c r="AB24" i="4"/>
  <c r="AA25" i="4"/>
  <c r="Z13" i="4"/>
  <c r="Z14" i="4"/>
  <c r="Z15" i="4"/>
  <c r="Z16" i="4"/>
  <c r="Z19" i="4"/>
  <c r="Y25" i="4"/>
  <c r="O38" i="4" s="1"/>
  <c r="Z24" i="4"/>
  <c r="X25" i="4"/>
  <c r="N38" i="4" s="1"/>
  <c r="W13" i="4"/>
  <c r="W14" i="4"/>
  <c r="W15" i="4"/>
  <c r="W16" i="4"/>
  <c r="W19" i="4"/>
  <c r="V25" i="4"/>
  <c r="L38" i="4" s="1"/>
  <c r="W21" i="4"/>
  <c r="W24" i="4"/>
  <c r="T25" i="4"/>
  <c r="O37" i="4" s="1"/>
  <c r="P37" i="4" s="1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R13" i="4"/>
  <c r="R14" i="4"/>
  <c r="R15" i="4"/>
  <c r="R16" i="4"/>
  <c r="R17" i="4"/>
  <c r="R18" i="4"/>
  <c r="R19" i="4"/>
  <c r="R20" i="4"/>
  <c r="R21" i="4"/>
  <c r="R24" i="4"/>
  <c r="O25" i="4"/>
  <c r="O36" i="4" s="1"/>
  <c r="P19" i="4"/>
  <c r="P17" i="4"/>
  <c r="P24" i="4"/>
  <c r="N25" i="4"/>
  <c r="N36" i="4" s="1"/>
  <c r="L25" i="4"/>
  <c r="M21" i="4" s="1"/>
  <c r="M15" i="4"/>
  <c r="M16" i="4"/>
  <c r="M17" i="4"/>
  <c r="M18" i="4"/>
  <c r="M24" i="4"/>
  <c r="J25" i="4"/>
  <c r="K13" i="4" s="1"/>
  <c r="K16" i="4"/>
  <c r="K17" i="4"/>
  <c r="I25" i="4"/>
  <c r="N35" i="4" s="1"/>
  <c r="G25" i="4"/>
  <c r="H21" i="4" s="1"/>
  <c r="H16" i="4"/>
  <c r="H17" i="4"/>
  <c r="E25" i="4"/>
  <c r="F18" i="4"/>
  <c r="F13" i="4"/>
  <c r="F16" i="4"/>
  <c r="F17" i="4"/>
  <c r="F19" i="4"/>
  <c r="F21" i="4"/>
  <c r="F24" i="4"/>
  <c r="D25" i="4"/>
  <c r="N34" i="4"/>
  <c r="B25" i="4"/>
  <c r="L34" i="4" s="1"/>
  <c r="M34" i="4" s="1"/>
  <c r="C16" i="4"/>
  <c r="C17" i="4"/>
  <c r="C19" i="4"/>
  <c r="C21" i="4"/>
  <c r="C24" i="4"/>
  <c r="L39" i="4"/>
  <c r="M39" i="4" s="1"/>
  <c r="D34" i="4"/>
  <c r="D35" i="4"/>
  <c r="D36" i="4"/>
  <c r="D37" i="4"/>
  <c r="D38" i="4"/>
  <c r="D39" i="4"/>
  <c r="D40" i="4"/>
  <c r="D41" i="4"/>
  <c r="D42" i="4"/>
  <c r="J25" i="1"/>
  <c r="K21" i="1" s="1"/>
  <c r="K22" i="1"/>
  <c r="O25" i="1"/>
  <c r="O36" i="1" s="1"/>
  <c r="E25" i="1"/>
  <c r="Y25" i="1"/>
  <c r="O38" i="1" s="1"/>
  <c r="I25" i="1"/>
  <c r="N35" i="1" s="1"/>
  <c r="N25" i="1"/>
  <c r="N36" i="1" s="1"/>
  <c r="D25" i="1"/>
  <c r="N34" i="1"/>
  <c r="X25" i="1"/>
  <c r="N38" i="1" s="1"/>
  <c r="G25" i="1"/>
  <c r="H13" i="1" s="1"/>
  <c r="H22" i="1"/>
  <c r="L25" i="1"/>
  <c r="M20" i="1" s="1"/>
  <c r="V25" i="1"/>
  <c r="Q25" i="1"/>
  <c r="L37" i="1"/>
  <c r="M37" i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7" i="1"/>
  <c r="Z16" i="1"/>
  <c r="Z15" i="1"/>
  <c r="Z14" i="1"/>
  <c r="W24" i="1"/>
  <c r="W21" i="1"/>
  <c r="W20" i="1"/>
  <c r="W19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1" i="1"/>
  <c r="P20" i="1"/>
  <c r="P19" i="1"/>
  <c r="P18" i="1"/>
  <c r="P17" i="1"/>
  <c r="P15" i="1"/>
  <c r="P14" i="1"/>
  <c r="M24" i="1"/>
  <c r="M21" i="1"/>
  <c r="M19" i="1"/>
  <c r="M18" i="1"/>
  <c r="M17" i="1"/>
  <c r="M16" i="1"/>
  <c r="M15" i="1"/>
  <c r="M14" i="1"/>
  <c r="K24" i="1"/>
  <c r="K18" i="1"/>
  <c r="K17" i="1"/>
  <c r="K16" i="1"/>
  <c r="K15" i="1"/>
  <c r="K14" i="1"/>
  <c r="H17" i="1"/>
  <c r="H15" i="1"/>
  <c r="C24" i="1"/>
  <c r="C21" i="1"/>
  <c r="C20" i="1"/>
  <c r="C19" i="1"/>
  <c r="C18" i="1"/>
  <c r="C17" i="1"/>
  <c r="C16" i="1"/>
  <c r="C15" i="1"/>
  <c r="C14" i="1"/>
  <c r="E45" i="1"/>
  <c r="E42" i="1"/>
  <c r="E34" i="1"/>
  <c r="E41" i="1"/>
  <c r="E35" i="1"/>
  <c r="E36" i="1"/>
  <c r="F36" i="1" s="1"/>
  <c r="E37" i="1"/>
  <c r="F37" i="1" s="1"/>
  <c r="E38" i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B41" i="1"/>
  <c r="B35" i="1"/>
  <c r="C35" i="1" s="1"/>
  <c r="B36" i="1"/>
  <c r="B37" i="1"/>
  <c r="B38" i="1"/>
  <c r="C38" i="1" s="1"/>
  <c r="B39" i="1"/>
  <c r="B40" i="1"/>
  <c r="AE13" i="1"/>
  <c r="AD25" i="1"/>
  <c r="AE16" i="1"/>
  <c r="AC25" i="1"/>
  <c r="N39" i="1" s="1"/>
  <c r="AB13" i="1"/>
  <c r="AA25" i="1"/>
  <c r="L39" i="1"/>
  <c r="M39" i="1" s="1"/>
  <c r="Z13" i="1"/>
  <c r="W13" i="1"/>
  <c r="U13" i="1"/>
  <c r="U14" i="1"/>
  <c r="U15" i="1"/>
  <c r="U16" i="1"/>
  <c r="U17" i="1"/>
  <c r="U18" i="1"/>
  <c r="U19" i="1"/>
  <c r="U20" i="1"/>
  <c r="U21" i="1"/>
  <c r="T25" i="1"/>
  <c r="O37" i="1" s="1"/>
  <c r="P37" i="1" s="1"/>
  <c r="S25" i="1"/>
  <c r="N37" i="1"/>
  <c r="R13" i="1"/>
  <c r="R25" i="1" s="1"/>
  <c r="P13" i="1"/>
  <c r="M13" i="1"/>
  <c r="F14" i="1"/>
  <c r="F15" i="1"/>
  <c r="F16" i="1"/>
  <c r="F17" i="1"/>
  <c r="F18" i="1"/>
  <c r="F19" i="1"/>
  <c r="F21" i="1"/>
  <c r="P16" i="1"/>
  <c r="P16" i="5"/>
  <c r="P16" i="4"/>
  <c r="O39" i="1"/>
  <c r="AE16" i="7"/>
  <c r="L37" i="4"/>
  <c r="F22" i="1"/>
  <c r="F23" i="1"/>
  <c r="F24" i="1"/>
  <c r="C22" i="1"/>
  <c r="C23" i="1"/>
  <c r="F22" i="6"/>
  <c r="L34" i="6"/>
  <c r="C22" i="6"/>
  <c r="F45" i="1"/>
  <c r="H20" i="6"/>
  <c r="M18" i="6"/>
  <c r="M13" i="6"/>
  <c r="P19" i="6"/>
  <c r="P14" i="6"/>
  <c r="Z21" i="6"/>
  <c r="H22" i="6"/>
  <c r="K22" i="6"/>
  <c r="M13" i="5"/>
  <c r="M39" i="5"/>
  <c r="H22" i="5"/>
  <c r="K22" i="5"/>
  <c r="M14" i="4"/>
  <c r="H19" i="4"/>
  <c r="H22" i="4"/>
  <c r="K22" i="4"/>
  <c r="Z21" i="4"/>
  <c r="AB25" i="4"/>
  <c r="L34" i="1"/>
  <c r="F20" i="1"/>
  <c r="O34" i="1"/>
  <c r="F13" i="1"/>
  <c r="F25" i="1" s="1"/>
  <c r="C13" i="1"/>
  <c r="H16" i="1"/>
  <c r="H14" i="1"/>
  <c r="H18" i="1"/>
  <c r="H24" i="1"/>
  <c r="C20" i="6"/>
  <c r="C13" i="6"/>
  <c r="C25" i="6" s="1"/>
  <c r="F14" i="6"/>
  <c r="K15" i="6"/>
  <c r="R16" i="6"/>
  <c r="R25" i="6"/>
  <c r="U16" i="6"/>
  <c r="U13" i="6"/>
  <c r="H13" i="6"/>
  <c r="H24" i="6"/>
  <c r="H14" i="6"/>
  <c r="K14" i="6"/>
  <c r="K18" i="6"/>
  <c r="K21" i="6"/>
  <c r="F13" i="6"/>
  <c r="W19" i="6"/>
  <c r="K24" i="6"/>
  <c r="H14" i="5"/>
  <c r="H24" i="5"/>
  <c r="H18" i="5"/>
  <c r="K15" i="5"/>
  <c r="K18" i="5"/>
  <c r="K14" i="5"/>
  <c r="K21" i="5"/>
  <c r="P15" i="5"/>
  <c r="P18" i="5"/>
  <c r="P13" i="5"/>
  <c r="P19" i="5"/>
  <c r="P14" i="5"/>
  <c r="H15" i="5"/>
  <c r="W18" i="5"/>
  <c r="R16" i="5"/>
  <c r="H13" i="5"/>
  <c r="H20" i="5"/>
  <c r="C14" i="5"/>
  <c r="C13" i="5"/>
  <c r="F23" i="7"/>
  <c r="F43" i="5"/>
  <c r="AE21" i="5"/>
  <c r="AE20" i="5"/>
  <c r="C20" i="5"/>
  <c r="F21" i="5"/>
  <c r="F20" i="5"/>
  <c r="P21" i="5"/>
  <c r="C43" i="6"/>
  <c r="Z20" i="7"/>
  <c r="P15" i="4"/>
  <c r="H15" i="4"/>
  <c r="H18" i="4"/>
  <c r="H14" i="4"/>
  <c r="K15" i="4"/>
  <c r="K14" i="4"/>
  <c r="K18" i="4"/>
  <c r="C15" i="4"/>
  <c r="F15" i="4"/>
  <c r="P14" i="4"/>
  <c r="P13" i="4"/>
  <c r="P18" i="4"/>
  <c r="H24" i="4"/>
  <c r="K19" i="4"/>
  <c r="K20" i="4"/>
  <c r="K24" i="4"/>
  <c r="C14" i="4"/>
  <c r="F14" i="4"/>
  <c r="F20" i="4"/>
  <c r="K21" i="4"/>
  <c r="H20" i="4"/>
  <c r="W17" i="4"/>
  <c r="Z17" i="4"/>
  <c r="C18" i="4"/>
  <c r="C20" i="4"/>
  <c r="O34" i="4"/>
  <c r="H13" i="4"/>
  <c r="O35" i="4"/>
  <c r="M13" i="4"/>
  <c r="P20" i="4"/>
  <c r="L36" i="4"/>
  <c r="L35" i="4"/>
  <c r="K22" i="7"/>
  <c r="Z14" i="7"/>
  <c r="D45" i="7"/>
  <c r="C36" i="1"/>
  <c r="R17" i="7"/>
  <c r="F38" i="1"/>
  <c r="P17" i="7"/>
  <c r="P16" i="7"/>
  <c r="P39" i="1"/>
  <c r="F44" i="1"/>
  <c r="F24" i="7"/>
  <c r="C22" i="7"/>
  <c r="C23" i="7"/>
  <c r="C44" i="1"/>
  <c r="F35" i="1"/>
  <c r="C43" i="5"/>
  <c r="C43" i="4"/>
  <c r="C45" i="1"/>
  <c r="C37" i="1"/>
  <c r="C15" i="7"/>
  <c r="K24" i="7"/>
  <c r="F37" i="6"/>
  <c r="C37" i="6"/>
  <c r="F36" i="6"/>
  <c r="F35" i="6"/>
  <c r="U16" i="7"/>
  <c r="AB19" i="7"/>
  <c r="C45" i="5"/>
  <c r="M37" i="5"/>
  <c r="R16" i="7"/>
  <c r="F36" i="5"/>
  <c r="F37" i="5"/>
  <c r="C35" i="5"/>
  <c r="F18" i="7"/>
  <c r="F13" i="7"/>
  <c r="F14" i="7"/>
  <c r="M34" i="5"/>
  <c r="W20" i="7"/>
  <c r="AE21" i="7"/>
  <c r="AE17" i="7"/>
  <c r="F35" i="4"/>
  <c r="F25" i="4"/>
  <c r="F38" i="4"/>
  <c r="K15" i="7"/>
  <c r="K14" i="7"/>
  <c r="P34" i="4"/>
  <c r="C13" i="7"/>
  <c r="P15" i="7"/>
  <c r="P14" i="7"/>
  <c r="H16" i="7"/>
  <c r="H14" i="7"/>
  <c r="P34" i="1"/>
  <c r="M34" i="1"/>
  <c r="M37" i="4"/>
  <c r="W20" i="6" l="1"/>
  <c r="K13" i="6"/>
  <c r="K19" i="6"/>
  <c r="D34" i="7"/>
  <c r="H19" i="6"/>
  <c r="H18" i="6"/>
  <c r="H25" i="6" s="1"/>
  <c r="W18" i="6"/>
  <c r="W25" i="6" s="1"/>
  <c r="Z18" i="6"/>
  <c r="Z25" i="6" s="1"/>
  <c r="K19" i="5"/>
  <c r="E40" i="7"/>
  <c r="E34" i="7"/>
  <c r="D40" i="7"/>
  <c r="K13" i="5"/>
  <c r="K20" i="5"/>
  <c r="B34" i="7"/>
  <c r="E39" i="7"/>
  <c r="M20" i="5"/>
  <c r="Z20" i="5"/>
  <c r="Z25" i="5" s="1"/>
  <c r="N40" i="5"/>
  <c r="D46" i="5"/>
  <c r="C25" i="4"/>
  <c r="R13" i="7"/>
  <c r="U13" i="7"/>
  <c r="M25" i="5"/>
  <c r="F25" i="6"/>
  <c r="P25" i="1"/>
  <c r="R25" i="5"/>
  <c r="U25" i="1"/>
  <c r="B45" i="7"/>
  <c r="C45" i="7" s="1"/>
  <c r="B46" i="6"/>
  <c r="C42" i="6" s="1"/>
  <c r="F25" i="5"/>
  <c r="E46" i="6"/>
  <c r="F41" i="6" s="1"/>
  <c r="AE25" i="4"/>
  <c r="D42" i="7"/>
  <c r="D37" i="7"/>
  <c r="M25" i="6"/>
  <c r="K13" i="1"/>
  <c r="B35" i="7"/>
  <c r="C35" i="7" s="1"/>
  <c r="M20" i="4"/>
  <c r="E46" i="5"/>
  <c r="C25" i="5"/>
  <c r="P21" i="4"/>
  <c r="P25" i="4" s="1"/>
  <c r="O35" i="1"/>
  <c r="K19" i="1"/>
  <c r="W20" i="4"/>
  <c r="W25" i="4" s="1"/>
  <c r="P25" i="6"/>
  <c r="AE25" i="1"/>
  <c r="K20" i="1"/>
  <c r="D43" i="7"/>
  <c r="D44" i="7"/>
  <c r="M19" i="4"/>
  <c r="E46" i="4"/>
  <c r="F39" i="4" s="1"/>
  <c r="Z20" i="4"/>
  <c r="W18" i="4"/>
  <c r="O40" i="4"/>
  <c r="P38" i="4" s="1"/>
  <c r="N40" i="4"/>
  <c r="D46" i="4"/>
  <c r="Z18" i="4"/>
  <c r="L40" i="4"/>
  <c r="C25" i="7"/>
  <c r="R20" i="7"/>
  <c r="Q25" i="7"/>
  <c r="L37" i="7" s="1"/>
  <c r="M37" i="7" s="1"/>
  <c r="P25" i="5"/>
  <c r="M25" i="4"/>
  <c r="U25" i="4"/>
  <c r="D46" i="6"/>
  <c r="O25" i="7"/>
  <c r="P18" i="7" s="1"/>
  <c r="AE15" i="7"/>
  <c r="AD25" i="7"/>
  <c r="AE20" i="7" s="1"/>
  <c r="B43" i="7"/>
  <c r="C43" i="7" s="1"/>
  <c r="H22" i="7"/>
  <c r="L38" i="1"/>
  <c r="W18" i="1"/>
  <c r="U25" i="5"/>
  <c r="AB25" i="5"/>
  <c r="AE25" i="5"/>
  <c r="D39" i="7"/>
  <c r="D36" i="7"/>
  <c r="AC25" i="7"/>
  <c r="N38" i="7" s="1"/>
  <c r="Z17" i="7"/>
  <c r="Y25" i="7"/>
  <c r="O39" i="7" s="1"/>
  <c r="P39" i="7" s="1"/>
  <c r="P23" i="7"/>
  <c r="E44" i="7"/>
  <c r="F44" i="7" s="1"/>
  <c r="B41" i="7"/>
  <c r="K25" i="5"/>
  <c r="N25" i="7"/>
  <c r="N36" i="7" s="1"/>
  <c r="B46" i="4"/>
  <c r="H25" i="5"/>
  <c r="L40" i="5"/>
  <c r="M35" i="5" s="1"/>
  <c r="AB25" i="1"/>
  <c r="R25" i="4"/>
  <c r="K25" i="6"/>
  <c r="AB25" i="6"/>
  <c r="AE25" i="6"/>
  <c r="N40" i="6"/>
  <c r="O40" i="6"/>
  <c r="P36" i="6" s="1"/>
  <c r="W21" i="7"/>
  <c r="W25" i="7" s="1"/>
  <c r="B42" i="7"/>
  <c r="W16" i="7"/>
  <c r="B37" i="7"/>
  <c r="C37" i="7" s="1"/>
  <c r="F16" i="7"/>
  <c r="E37" i="7"/>
  <c r="F37" i="7" s="1"/>
  <c r="Z25" i="7"/>
  <c r="W25" i="5"/>
  <c r="S25" i="7"/>
  <c r="N37" i="7" s="1"/>
  <c r="U15" i="7"/>
  <c r="E36" i="7"/>
  <c r="F36" i="7" s="1"/>
  <c r="F36" i="4"/>
  <c r="O40" i="5"/>
  <c r="P35" i="5" s="1"/>
  <c r="D25" i="7"/>
  <c r="N34" i="7" s="1"/>
  <c r="L25" i="7"/>
  <c r="M18" i="7" s="1"/>
  <c r="H25" i="4"/>
  <c r="C25" i="1"/>
  <c r="K25" i="4"/>
  <c r="M34" i="6"/>
  <c r="L40" i="6"/>
  <c r="M38" i="6" s="1"/>
  <c r="B46" i="5"/>
  <c r="C34" i="5" s="1"/>
  <c r="AA25" i="7"/>
  <c r="AB18" i="7" s="1"/>
  <c r="B38" i="7"/>
  <c r="C38" i="7" s="1"/>
  <c r="B36" i="7"/>
  <c r="C36" i="7" s="1"/>
  <c r="M15" i="7"/>
  <c r="B25" i="7"/>
  <c r="L34" i="7" s="1"/>
  <c r="M34" i="7" s="1"/>
  <c r="F17" i="7"/>
  <c r="E38" i="7"/>
  <c r="F38" i="7" s="1"/>
  <c r="U14" i="7"/>
  <c r="E35" i="7"/>
  <c r="F35" i="7" s="1"/>
  <c r="T25" i="7"/>
  <c r="O37" i="7" s="1"/>
  <c r="P37" i="7" s="1"/>
  <c r="E42" i="7"/>
  <c r="U22" i="7"/>
  <c r="E43" i="7"/>
  <c r="F43" i="7" s="1"/>
  <c r="B39" i="7"/>
  <c r="L36" i="1"/>
  <c r="W25" i="1"/>
  <c r="D46" i="1"/>
  <c r="Z18" i="1"/>
  <c r="Z25" i="1" s="1"/>
  <c r="I25" i="7"/>
  <c r="N35" i="7" s="1"/>
  <c r="B40" i="7"/>
  <c r="H19" i="1"/>
  <c r="H20" i="1"/>
  <c r="H21" i="1"/>
  <c r="M25" i="1"/>
  <c r="E41" i="7"/>
  <c r="N40" i="1"/>
  <c r="D41" i="7"/>
  <c r="O40" i="1"/>
  <c r="P35" i="1" s="1"/>
  <c r="G25" i="7"/>
  <c r="K25" i="1"/>
  <c r="J25" i="7"/>
  <c r="K19" i="7" s="1"/>
  <c r="E46" i="1"/>
  <c r="F40" i="1" s="1"/>
  <c r="B46" i="1"/>
  <c r="L35" i="1"/>
  <c r="C41" i="6" l="1"/>
  <c r="F39" i="6"/>
  <c r="F42" i="6"/>
  <c r="C39" i="6"/>
  <c r="C34" i="6"/>
  <c r="F34" i="6"/>
  <c r="C40" i="6"/>
  <c r="F40" i="6"/>
  <c r="M35" i="6"/>
  <c r="M36" i="6"/>
  <c r="H19" i="7"/>
  <c r="H18" i="7"/>
  <c r="P38" i="6"/>
  <c r="P35" i="6"/>
  <c r="K18" i="7"/>
  <c r="F41" i="5"/>
  <c r="F40" i="5"/>
  <c r="M13" i="7"/>
  <c r="P13" i="7"/>
  <c r="F34" i="5"/>
  <c r="F39" i="5"/>
  <c r="F46" i="5" s="1"/>
  <c r="C41" i="5"/>
  <c r="C39" i="5"/>
  <c r="C40" i="5"/>
  <c r="C46" i="5" s="1"/>
  <c r="P36" i="5"/>
  <c r="M36" i="5"/>
  <c r="P38" i="5"/>
  <c r="M38" i="5"/>
  <c r="M40" i="5" s="1"/>
  <c r="F25" i="7"/>
  <c r="Z25" i="4"/>
  <c r="R25" i="7"/>
  <c r="P21" i="7"/>
  <c r="P19" i="7"/>
  <c r="F34" i="4"/>
  <c r="F41" i="4"/>
  <c r="F40" i="4"/>
  <c r="F42" i="4"/>
  <c r="M21" i="7"/>
  <c r="M19" i="7"/>
  <c r="C41" i="4"/>
  <c r="C40" i="4"/>
  <c r="C42" i="4"/>
  <c r="P35" i="4"/>
  <c r="L38" i="7"/>
  <c r="AB20" i="7"/>
  <c r="AB25" i="7" s="1"/>
  <c r="B46" i="7"/>
  <c r="C41" i="7" s="1"/>
  <c r="P36" i="4"/>
  <c r="P40" i="4" s="1"/>
  <c r="M35" i="4"/>
  <c r="M36" i="4"/>
  <c r="M38" i="4"/>
  <c r="C39" i="4"/>
  <c r="C34" i="4"/>
  <c r="L35" i="7"/>
  <c r="D46" i="7"/>
  <c r="N40" i="7"/>
  <c r="E46" i="7"/>
  <c r="F40" i="7" s="1"/>
  <c r="M20" i="7"/>
  <c r="L36" i="7"/>
  <c r="O38" i="7"/>
  <c r="AE18" i="7"/>
  <c r="AE25" i="7" s="1"/>
  <c r="P20" i="7"/>
  <c r="O36" i="7"/>
  <c r="U25" i="7"/>
  <c r="C42" i="1"/>
  <c r="C40" i="1"/>
  <c r="H25" i="1"/>
  <c r="C39" i="1"/>
  <c r="F42" i="1"/>
  <c r="F39" i="1"/>
  <c r="P38" i="1"/>
  <c r="K20" i="7"/>
  <c r="K21" i="7"/>
  <c r="H20" i="7"/>
  <c r="H21" i="7"/>
  <c r="H13" i="7"/>
  <c r="P36" i="1"/>
  <c r="C34" i="1"/>
  <c r="C41" i="1"/>
  <c r="O35" i="7"/>
  <c r="K13" i="7"/>
  <c r="F34" i="1"/>
  <c r="F41" i="1"/>
  <c r="L40" i="1"/>
  <c r="M38" i="1" s="1"/>
  <c r="C46" i="6" l="1"/>
  <c r="F46" i="6"/>
  <c r="M40" i="6"/>
  <c r="P40" i="6"/>
  <c r="P40" i="5"/>
  <c r="P25" i="7"/>
  <c r="F46" i="4"/>
  <c r="M25" i="7"/>
  <c r="F41" i="7"/>
  <c r="C39" i="7"/>
  <c r="C34" i="7"/>
  <c r="C40" i="7"/>
  <c r="C42" i="7"/>
  <c r="M40" i="4"/>
  <c r="F39" i="7"/>
  <c r="C46" i="4"/>
  <c r="L40" i="7"/>
  <c r="M38" i="7" s="1"/>
  <c r="F34" i="7"/>
  <c r="F42" i="7"/>
  <c r="H25" i="7"/>
  <c r="O40" i="7"/>
  <c r="P38" i="7" s="1"/>
  <c r="K25" i="7"/>
  <c r="P40" i="1"/>
  <c r="M35" i="1"/>
  <c r="M36" i="1"/>
  <c r="C46" i="1"/>
  <c r="F46" i="1"/>
  <c r="F46" i="7" l="1"/>
  <c r="C46" i="7"/>
  <c r="M35" i="7"/>
  <c r="M36" i="7"/>
  <c r="P36" i="7"/>
  <c r="P35" i="7"/>
  <c r="M40" i="1"/>
  <c r="M40" i="7" l="1"/>
  <c r="P40" i="7"/>
</calcChain>
</file>

<file path=xl/sharedStrings.xml><?xml version="1.0" encoding="utf-8"?>
<sst xmlns="http://schemas.openxmlformats.org/spreadsheetml/2006/main" count="458" uniqueCount="63">
  <si>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</si>
  <si>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</si>
  <si>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</si>
  <si>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</si>
  <si>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</si>
  <si>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</si>
  <si>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</si>
  <si>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</si>
  <si>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</si>
  <si>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</si>
  <si>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</si>
  <si>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</si>
  <si>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</si>
  <si>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</si>
  <si>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</si>
  <si>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</si>
  <si>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</si>
  <si>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</si>
  <si>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</si>
  <si>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</si>
  <si>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</si>
  <si>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</si>
  <si>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</si>
  <si>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</si>
  <si>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</si>
  <si>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</si>
  <si>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</si>
  <si>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</si>
  <si>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</si>
  <si>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</si>
  <si>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</si>
  <si>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</si>
  <si>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</si>
  <si>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</si>
  <si>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</si>
  <si>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</si>
  <si>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</si>
  <si>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</si>
  <si>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</si>
  <si>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</si>
  <si>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</si>
  <si>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</si>
  <si>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</si>
  <si>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</si>
  <si>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</si>
  <si>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</si>
  <si>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</si>
  <si>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</si>
  <si>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</si>
  <si>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</si>
  <si>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</si>
  <si>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</si>
  <si>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</si>
  <si>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1 de gener a 31 de març de 2021</t>
  </si>
  <si>
    <t>https://bcnroc.ajuntament.barcelona.cat/jspui/bitstream/11703/120899/5/GM_Pressupost_2021.pdf#page=209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</si>
  <si>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vint-i-sisena, punt 1, apartat g) de les Bases d'Execució del Pressupost 2021 de l'Ajuntament de Barcelona (vid. pàg. 209 i ss.):                                                                                               </t>
  </si>
  <si>
    <t>1 de gener a 31 de desembre de 2021</t>
  </si>
  <si>
    <t>1 d'octubre a 31 de desembre de 2021</t>
  </si>
  <si>
    <t>1 de juliol a 30 de setembre de 2021</t>
  </si>
  <si>
    <t>1 d'abril a 30 de juny de 2021</t>
  </si>
  <si>
    <t>ANY 2021</t>
  </si>
  <si>
    <t>CONSORCI DE L'AUDITORI I L'ORQUESTRA</t>
  </si>
  <si>
    <t>desembre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</si>
</sst>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74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 applyProtection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Fill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 wrapText="1"/>
    </xf>
    <xf numFmtId="0" fontId="2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4" fillId="2" borderId="35" xfId="0" applyFont="1" applyFill="1" applyBorder="1" applyAlignment="1" applyProtection="1">
      <alignment vertical="center"/>
    </xf>
    <xf numFmtId="165" fontId="24" fillId="0" borderId="1" xfId="0" applyNumberFormat="1" applyFont="1" applyBorder="1" applyAlignment="1" applyProtection="1">
      <alignment horizontal="right" vertical="center"/>
    </xf>
    <xf numFmtId="165" fontId="24" fillId="0" borderId="2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2" borderId="9" xfId="0" applyFont="1" applyFill="1" applyBorder="1" applyAlignment="1" applyProtection="1">
      <alignment vertical="center"/>
    </xf>
    <xf numFmtId="3" fontId="24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0" fontId="45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44" fillId="2" borderId="2" xfId="0" applyFont="1" applyFill="1" applyBorder="1" applyAlignment="1" applyProtection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24" fillId="2" borderId="9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4" fillId="2" borderId="9" xfId="0" applyFont="1" applyFill="1" applyBorder="1" applyAlignment="1" applyProtection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Fon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46" fillId="0" borderId="0" xfId="59" applyFill="1" applyBorder="1" applyAlignment="1" applyProtection="1">
      <alignment horizontal="left" vertical="top" inden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1" fillId="9" borderId="10" xfId="0" applyFont="1" applyFill="1" applyBorder="1" applyAlignment="1" applyProtection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</xf>
    <xf numFmtId="0" fontId="21" fillId="9" borderId="16" xfId="0" applyFont="1" applyFill="1" applyBorder="1" applyAlignment="1" applyProtection="1">
      <alignment horizontal="center" vertical="center" wrapText="1"/>
    </xf>
    <xf numFmtId="0" fontId="22" fillId="9" borderId="19" xfId="0" applyFont="1" applyFill="1" applyBorder="1" applyAlignment="1" applyProtection="1">
      <alignment horizontal="center" vertical="center"/>
    </xf>
    <xf numFmtId="0" fontId="22" fillId="9" borderId="11" xfId="0" applyFont="1" applyFill="1" applyBorder="1" applyAlignment="1" applyProtection="1">
      <alignment horizontal="center" vertical="center"/>
    </xf>
    <xf numFmtId="0" fontId="22" fillId="9" borderId="12" xfId="0" applyFont="1" applyFill="1" applyBorder="1" applyAlignment="1" applyProtection="1">
      <alignment horizontal="center" vertical="center"/>
    </xf>
    <xf numFmtId="0" fontId="22" fillId="9" borderId="20" xfId="0" applyFont="1" applyFill="1" applyBorder="1" applyAlignment="1" applyProtection="1">
      <alignment horizontal="center" vertical="center"/>
    </xf>
    <xf numFmtId="0" fontId="22" fillId="9" borderId="0" xfId="0" applyFont="1" applyFill="1" applyBorder="1" applyAlignment="1" applyProtection="1">
      <alignment horizontal="center" vertical="center"/>
    </xf>
    <xf numFmtId="0" fontId="22" fillId="9" borderId="21" xfId="0" applyFont="1" applyFill="1" applyBorder="1" applyAlignment="1" applyProtection="1">
      <alignment horizontal="center" vertical="center"/>
    </xf>
    <xf numFmtId="0" fontId="21" fillId="9" borderId="19" xfId="0" applyFont="1" applyFill="1" applyBorder="1" applyAlignment="1" applyProtection="1">
      <alignment horizontal="center" vertical="center" wrapText="1"/>
    </xf>
    <xf numFmtId="0" fontId="21" fillId="9" borderId="12" xfId="0" applyFont="1" applyFill="1" applyBorder="1" applyAlignment="1" applyProtection="1">
      <alignment horizontal="center" vertical="center" wrapText="1"/>
    </xf>
    <xf numFmtId="0" fontId="21" fillId="9" borderId="20" xfId="0" applyFont="1" applyFill="1" applyBorder="1" applyAlignment="1" applyProtection="1">
      <alignment horizontal="center" vertical="center" wrapText="1"/>
    </xf>
    <xf numFmtId="0" fontId="21" fillId="9" borderId="21" xfId="0" applyFont="1" applyFill="1" applyBorder="1" applyAlignment="1" applyProtection="1">
      <alignment horizontal="center" vertical="center" wrapText="1"/>
    </xf>
    <xf numFmtId="0" fontId="21" fillId="9" borderId="17" xfId="0" applyFont="1" applyFill="1" applyBorder="1" applyAlignment="1" applyProtection="1">
      <alignment horizontal="center" vertical="center" wrapText="1"/>
    </xf>
    <xf numFmtId="0" fontId="21" fillId="9" borderId="15" xfId="0" applyFont="1" applyFill="1" applyBorder="1" applyAlignment="1" applyProtection="1">
      <alignment horizontal="center" vertical="center" wrapText="1"/>
    </xf>
    <xf numFmtId="0" fontId="22" fillId="9" borderId="17" xfId="0" applyFont="1" applyFill="1" applyBorder="1" applyAlignment="1" applyProtection="1">
      <alignment horizontal="center" vertical="center"/>
    </xf>
    <xf numFmtId="0" fontId="22" fillId="9" borderId="14" xfId="0" applyFont="1" applyFill="1" applyBorder="1" applyAlignment="1" applyProtection="1">
      <alignment horizontal="center" vertical="center"/>
    </xf>
    <xf numFmtId="0" fontId="22" fillId="9" borderId="15" xfId="0" applyFont="1" applyFill="1" applyBorder="1" applyAlignment="1" applyProtection="1">
      <alignment horizontal="center" vertical="center"/>
    </xf>
    <xf numFmtId="0" fontId="21" fillId="9" borderId="26" xfId="0" applyFont="1" applyFill="1" applyBorder="1" applyAlignment="1" applyProtection="1">
      <alignment horizontal="center" vertical="center"/>
    </xf>
    <xf numFmtId="0" fontId="21" fillId="9" borderId="27" xfId="0" applyFont="1" applyFill="1" applyBorder="1" applyAlignment="1" applyProtection="1">
      <alignment horizontal="center" vertical="center"/>
    </xf>
    <xf numFmtId="0" fontId="21" fillId="9" borderId="28" xfId="0" applyFont="1" applyFill="1" applyBorder="1" applyAlignment="1" applyProtection="1">
      <alignment horizontal="center" vertical="center"/>
    </xf>
    <xf numFmtId="0" fontId="21" fillId="9" borderId="10" xfId="0" applyFont="1" applyFill="1" applyBorder="1" applyAlignment="1" applyProtection="1">
      <alignment horizontal="left" vertical="center" wrapText="1"/>
    </xf>
    <xf numFmtId="0" fontId="21" fillId="9" borderId="16" xfId="0" applyFont="1" applyFill="1" applyBorder="1" applyAlignment="1" applyProtection="1">
      <alignment horizontal="left" vertical="center" wrapText="1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'2021 -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96-429C-BEB0-C0BCF9DF828F}"/>
                </c:ext>
              </c:extLst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96-429C-BEB0-C0BCF9DF828F}"/>
                </c:ext>
              </c:extLst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96-429C-BEB0-C0BCF9DF828F}"/>
                </c:ext>
              </c:extLst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96-429C-BEB0-C0BCF9DF828F}"/>
                </c:ext>
              </c:extLst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96-429C-BEB0-C0BCF9DF828F}"/>
                </c:ext>
              </c:extLst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96-429C-BEB0-C0BCF9DF828F}"/>
                </c:ext>
              </c:extLst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96-429C-BEB0-C0BCF9DF828F}"/>
                </c:ext>
              </c:extLst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96-429C-BEB0-C0BCF9DF828F}"/>
                </c:ext>
              </c:extLst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96-429C-BEB0-C0BCF9DF828F}"/>
                </c:ext>
              </c:extLst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96-429C-BEB0-C0BCF9DF828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'2021 -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'2021 - CONTRACTACIÓ ANUAL'!$B$34:$B$45</c:f>
              <c:numCache>
                <c:formatCode>#,##0</c:formatCode>
                <c:ptCount val="12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</c:v>
                </c:pt>
                <c:pt idx="6">
                  <c:v>4</c:v>
                </c:pt>
                <c:pt idx="7">
                  <c:v>929</c:v>
                </c:pt>
                <c:pt idx="8">
                  <c:v>15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96-429C-BEB0-C0BCF9DF8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'2021 -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36-4C64-BDB5-D0A2974EE5F1}"/>
                </c:ext>
              </c:extLst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36-4C64-BDB5-D0A2974EE5F1}"/>
                </c:ext>
              </c:extLst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36-4C64-BDB5-D0A2974EE5F1}"/>
                </c:ext>
              </c:extLst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36-4C64-BDB5-D0A2974EE5F1}"/>
                </c:ext>
              </c:extLst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36-4C64-BDB5-D0A2974EE5F1}"/>
                </c:ext>
              </c:extLst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36-4C64-BDB5-D0A2974EE5F1}"/>
                </c:ext>
              </c:extLst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36-4C64-BDB5-D0A2974EE5F1}"/>
                </c:ext>
              </c:extLst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36-4C64-BDB5-D0A2974EE5F1}"/>
                </c:ext>
              </c:extLst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36-4C64-BDB5-D0A2974EE5F1}"/>
                </c:ext>
              </c:extLst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36-4C64-BDB5-D0A2974EE5F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'2021 -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'2021 - CONTRACTACIÓ ANUAL'!$E$34:$E$45</c:f>
              <c:numCache>
                <c:formatCode>#,##0.00\ "€"</c:formatCode>
                <c:ptCount val="12"/>
                <c:pt idx="0">
                  <c:v>1855149.71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974274.91999999993</c:v>
                </c:pt>
                <c:pt idx="6">
                  <c:v>683685</c:v>
                </c:pt>
                <c:pt idx="7">
                  <c:v>3893841.4299999997</c:v>
                </c:pt>
                <c:pt idx="8">
                  <c:v>4954.3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436-4C64-BDB5-D0A2974EE5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'2021 -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F7-4A0F-9F68-F24E4E2A1AB6}"/>
                </c:ext>
              </c:extLst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F7-4A0F-9F68-F24E4E2A1AB6}"/>
                </c:ext>
              </c:extLst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F7-4A0F-9F68-F24E4E2A1AB6}"/>
                </c:ext>
              </c:extLst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F7-4A0F-9F68-F24E4E2A1AB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'2021 -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'2021 - CONTRACTACIÓ ANUAL'!$L$34:$L$39</c:f>
              <c:numCache>
                <c:formatCode>#,##0</c:formatCode>
                <c:ptCount val="6"/>
                <c:pt idx="0">
                  <c:v>0</c:v>
                </c:pt>
                <c:pt idx="1">
                  <c:v>638</c:v>
                </c:pt>
                <c:pt idx="2">
                  <c:v>185</c:v>
                </c:pt>
                <c:pt idx="3">
                  <c:v>0</c:v>
                </c:pt>
                <c:pt idx="4">
                  <c:v>166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9F7-4A0F-9F68-F24E4E2A1A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'2021 -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36-4B6A-BEC5-92668F06535C}"/>
                </c:ext>
              </c:extLst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36-4B6A-BEC5-92668F06535C}"/>
                </c:ext>
              </c:extLst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36-4B6A-BEC5-92668F06535C}"/>
                </c:ext>
              </c:extLst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36-4B6A-BEC5-92668F06535C}"/>
                </c:ext>
              </c:extLst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36-4B6A-BEC5-92668F06535C}"/>
                </c:ext>
              </c:extLst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36-4B6A-BEC5-92668F0653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'2021 -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'2021 - CONTRACTACIÓ ANUAL'!$O$34:$O$39</c:f>
              <c:numCache>
                <c:formatCode>#,##0.00\ "€"</c:formatCode>
                <c:ptCount val="6"/>
                <c:pt idx="0">
                  <c:v>0</c:v>
                </c:pt>
                <c:pt idx="1">
                  <c:v>3906694.4499999997</c:v>
                </c:pt>
                <c:pt idx="2">
                  <c:v>1928850.8599999999</c:v>
                </c:pt>
                <c:pt idx="3">
                  <c:v>0</c:v>
                </c:pt>
                <c:pt idx="4">
                  <c:v>1576360.05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936-4B6A-BEC5-92668F0653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20899/5/GM_Pressupost_202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40" zoomScale="90" zoomScaleNormal="90" workbookViewId="0">
      <selection activeCell="X18" sqref="X18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41</v>
      </c>
      <c r="B7" s="31" t="s">
        <v>53</v>
      </c>
      <c r="C7" s="32"/>
      <c r="D7" s="32"/>
      <c r="E7" s="32"/>
      <c r="F7" s="32"/>
      <c r="G7" s="33"/>
      <c r="H7" s="73"/>
      <c r="I7" s="90" t="s">
        <v>46</v>
      </c>
      <c r="J7" s="91">
        <v>44508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24" t="s">
        <v>61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27" t="s">
        <v>6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</row>
    <row r="11" spans="1:31" ht="30" customHeight="1" thickBot="1" x14ac:dyDescent="0.35">
      <c r="A11" s="119" t="s">
        <v>10</v>
      </c>
      <c r="B11" s="130" t="s">
        <v>3</v>
      </c>
      <c r="C11" s="131"/>
      <c r="D11" s="131"/>
      <c r="E11" s="131"/>
      <c r="F11" s="132"/>
      <c r="G11" s="133" t="s">
        <v>1</v>
      </c>
      <c r="H11" s="134"/>
      <c r="I11" s="134"/>
      <c r="J11" s="134"/>
      <c r="K11" s="135"/>
      <c r="L11" s="105" t="s">
        <v>2</v>
      </c>
      <c r="M11" s="106"/>
      <c r="N11" s="106"/>
      <c r="O11" s="106"/>
      <c r="P11" s="106"/>
      <c r="Q11" s="136" t="s">
        <v>34</v>
      </c>
      <c r="R11" s="137"/>
      <c r="S11" s="137"/>
      <c r="T11" s="137"/>
      <c r="U11" s="138"/>
      <c r="V11" s="142" t="s">
        <v>5</v>
      </c>
      <c r="W11" s="143"/>
      <c r="X11" s="143"/>
      <c r="Y11" s="143"/>
      <c r="Z11" s="144"/>
      <c r="AA11" s="139" t="s">
        <v>4</v>
      </c>
      <c r="AB11" s="140"/>
      <c r="AC11" s="140"/>
      <c r="AD11" s="140"/>
      <c r="AE11" s="141"/>
    </row>
    <row r="12" spans="1:31" ht="39" customHeight="1" thickBot="1" x14ac:dyDescent="0.35">
      <c r="A12" s="120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">
      <c r="A13" s="41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>
        <v>1</v>
      </c>
      <c r="H13" s="20">
        <f t="shared" ref="H13:H24" si="2">IF(G13,G13/$G$25,"")</f>
        <v>3.8610038610038611E-3</v>
      </c>
      <c r="I13" s="4">
        <v>122720</v>
      </c>
      <c r="J13" s="5">
        <v>148491.20000000001</v>
      </c>
      <c r="K13" s="21">
        <f t="shared" ref="K13:K24" si="3">IF(J13,J13/$J$25,"")</f>
        <v>0.10990014857678389</v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2" customFormat="1" ht="36" customHeight="1" x14ac:dyDescent="0.3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9"/>
      <c r="Y17" s="99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>
        <v>7</v>
      </c>
      <c r="W18" s="66">
        <f t="shared" si="8"/>
        <v>1</v>
      </c>
      <c r="X18" s="69">
        <v>203200</v>
      </c>
      <c r="Y18" s="70">
        <v>240229</v>
      </c>
      <c r="Z18" s="67">
        <f t="shared" si="9"/>
        <v>1</v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1</v>
      </c>
      <c r="H19" s="20">
        <f t="shared" si="2"/>
        <v>3.8610038610038611E-3</v>
      </c>
      <c r="I19" s="6">
        <v>8500</v>
      </c>
      <c r="J19" s="7">
        <v>10285</v>
      </c>
      <c r="K19" s="21">
        <f t="shared" si="3"/>
        <v>7.6120539675901475E-3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249</v>
      </c>
      <c r="H20" s="66">
        <f t="shared" si="2"/>
        <v>0.96138996138996136</v>
      </c>
      <c r="I20" s="69">
        <v>1015818.05</v>
      </c>
      <c r="J20" s="70">
        <v>1190228.9399999997</v>
      </c>
      <c r="K20" s="67">
        <f t="shared" si="3"/>
        <v>0.88090295819811504</v>
      </c>
      <c r="L20" s="68">
        <v>38</v>
      </c>
      <c r="M20" s="66">
        <f t="shared" si="4"/>
        <v>1</v>
      </c>
      <c r="N20" s="69">
        <v>95549.43</v>
      </c>
      <c r="O20" s="70">
        <v>115086.8</v>
      </c>
      <c r="P20" s="67">
        <f t="shared" si="5"/>
        <v>1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customHeight="1" x14ac:dyDescent="0.3">
      <c r="A21" s="95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8</v>
      </c>
      <c r="H21" s="20">
        <f t="shared" si="2"/>
        <v>3.0888030888030889E-2</v>
      </c>
      <c r="I21" s="98">
        <v>1945</v>
      </c>
      <c r="J21" s="98">
        <v>2141.3500000000004</v>
      </c>
      <c r="K21" s="21">
        <f t="shared" si="3"/>
        <v>1.584839257510857E-3</v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100"/>
      <c r="Y21" s="100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8"/>
      <c r="J22" s="98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100"/>
      <c r="Y22" s="101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8"/>
      <c r="J23" s="98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100"/>
      <c r="Y23" s="101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si="0"/>
        <v/>
      </c>
      <c r="D24" s="69"/>
      <c r="E24" s="70"/>
      <c r="F24" s="67" t="str">
        <f t="shared" si="1"/>
        <v/>
      </c>
      <c r="G24" s="68"/>
      <c r="H24" s="66" t="str">
        <f t="shared" si="2"/>
        <v/>
      </c>
      <c r="I24" s="69"/>
      <c r="J24" s="70"/>
      <c r="K24" s="67" t="str">
        <f t="shared" si="3"/>
        <v/>
      </c>
      <c r="L24" s="68"/>
      <c r="M24" s="66" t="str">
        <f t="shared" si="4"/>
        <v/>
      </c>
      <c r="N24" s="69"/>
      <c r="O24" s="70"/>
      <c r="P24" s="67" t="str">
        <f t="shared" si="5"/>
        <v/>
      </c>
      <c r="Q24" s="68"/>
      <c r="R24" s="66" t="str">
        <f t="shared" si="6"/>
        <v/>
      </c>
      <c r="S24" s="69"/>
      <c r="T24" s="70"/>
      <c r="U24" s="67" t="str">
        <f t="shared" si="7"/>
        <v/>
      </c>
      <c r="V24" s="68"/>
      <c r="W24" s="66" t="str">
        <f t="shared" si="8"/>
        <v/>
      </c>
      <c r="X24" s="69"/>
      <c r="Y24" s="70"/>
      <c r="Z24" s="67" t="str">
        <f t="shared" si="9"/>
        <v/>
      </c>
      <c r="AA24" s="68"/>
      <c r="AB24" s="20" t="str">
        <f t="shared" si="10"/>
        <v/>
      </c>
      <c r="AC24" s="69"/>
      <c r="AD24" s="70"/>
      <c r="AE24" s="67" t="str">
        <f t="shared" si="11"/>
        <v/>
      </c>
    </row>
    <row r="25" spans="1:31" ht="33" customHeight="1" thickBot="1" x14ac:dyDescent="0.35">
      <c r="A25" s="82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259</v>
      </c>
      <c r="H25" s="17">
        <f t="shared" si="12"/>
        <v>1</v>
      </c>
      <c r="I25" s="18">
        <f t="shared" si="12"/>
        <v>1148983.05</v>
      </c>
      <c r="J25" s="18">
        <f t="shared" si="12"/>
        <v>1351146.4899999998</v>
      </c>
      <c r="K25" s="19">
        <f t="shared" si="12"/>
        <v>0.99999999999999989</v>
      </c>
      <c r="L25" s="16">
        <f t="shared" si="12"/>
        <v>38</v>
      </c>
      <c r="M25" s="17">
        <f t="shared" si="12"/>
        <v>1</v>
      </c>
      <c r="N25" s="18">
        <f t="shared" si="12"/>
        <v>95549.43</v>
      </c>
      <c r="O25" s="18">
        <f t="shared" si="12"/>
        <v>115086.8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7</v>
      </c>
      <c r="W25" s="17">
        <f t="shared" si="12"/>
        <v>1</v>
      </c>
      <c r="X25" s="18">
        <f t="shared" si="12"/>
        <v>203200</v>
      </c>
      <c r="Y25" s="18">
        <f t="shared" si="12"/>
        <v>240229</v>
      </c>
      <c r="Z25" s="19">
        <f t="shared" si="12"/>
        <v>1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00000000000001" customHeight="1" x14ac:dyDescent="0.3">
      <c r="B26" s="26"/>
      <c r="H26" s="26"/>
      <c r="N26" s="26"/>
    </row>
    <row r="27" spans="1:31" s="49" customFormat="1" ht="34.200000000000003" customHeight="1" x14ac:dyDescent="0.3">
      <c r="A27" s="125" t="s">
        <v>55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26" t="s">
        <v>54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03"/>
      <c r="B32" s="122"/>
      <c r="C32" s="123"/>
      <c r="D32" s="123"/>
      <c r="E32" s="123"/>
      <c r="F32" s="124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13">B13+G13+L13+Q13+AA13+V13</f>
        <v>1</v>
      </c>
      <c r="C34" s="8">
        <f t="shared" ref="C34:C43" si="14">IF(B34,B34/$B$46,"")</f>
        <v>3.2894736842105261E-3</v>
      </c>
      <c r="D34" s="10">
        <f t="shared" ref="D34:D45" si="15">D13+I13+N13+S13+AC13+X13</f>
        <v>122720</v>
      </c>
      <c r="E34" s="11">
        <f t="shared" ref="E34:E45" si="16">E13+J13+O13+T13+AD13+Y13</f>
        <v>148491.20000000001</v>
      </c>
      <c r="F34" s="21">
        <f t="shared" ref="F34:F43" si="17">IF(E34,E34/$E$46,"")</f>
        <v>8.7016982953663766E-2</v>
      </c>
      <c r="J34" s="149" t="s">
        <v>3</v>
      </c>
      <c r="K34" s="150"/>
      <c r="L34" s="57">
        <f>B25</f>
        <v>0</v>
      </c>
      <c r="M34" s="8" t="str">
        <f t="shared" ref="M34:M39" si="18">IF(L34,L34/$L$40,"")</f>
        <v/>
      </c>
      <c r="N34" s="58">
        <f>D25</f>
        <v>0</v>
      </c>
      <c r="O34" s="58">
        <f>E25</f>
        <v>0</v>
      </c>
      <c r="P34" s="59" t="str">
        <f t="shared" ref="P34:P39" si="19">IF(O34,O34/$O$40,"")</f>
        <v/>
      </c>
    </row>
    <row r="35" spans="1:33" s="25" customFormat="1" ht="30" customHeight="1" x14ac:dyDescent="0.3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45" t="s">
        <v>1</v>
      </c>
      <c r="K35" s="146"/>
      <c r="L35" s="60">
        <f>G25</f>
        <v>259</v>
      </c>
      <c r="M35" s="8">
        <f t="shared" si="18"/>
        <v>0.85197368421052633</v>
      </c>
      <c r="N35" s="61">
        <f>I25</f>
        <v>1148983.05</v>
      </c>
      <c r="O35" s="61">
        <f>J25</f>
        <v>1351146.4899999998</v>
      </c>
      <c r="P35" s="59">
        <f t="shared" si="19"/>
        <v>0.79178221395094517</v>
      </c>
    </row>
    <row r="36" spans="1:33" ht="30" customHeight="1" x14ac:dyDescent="0.3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5"/>
      <c r="J36" s="145" t="s">
        <v>2</v>
      </c>
      <c r="K36" s="146"/>
      <c r="L36" s="60">
        <f>L25</f>
        <v>38</v>
      </c>
      <c r="M36" s="8">
        <f t="shared" si="18"/>
        <v>0.125</v>
      </c>
      <c r="N36" s="61">
        <f>N25</f>
        <v>95549.43</v>
      </c>
      <c r="O36" s="61">
        <f>O25</f>
        <v>115086.8</v>
      </c>
      <c r="P36" s="59">
        <f t="shared" si="19"/>
        <v>6.7441748156063866E-2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J37" s="145" t="s">
        <v>34</v>
      </c>
      <c r="K37" s="146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J38" s="145" t="s">
        <v>5</v>
      </c>
      <c r="K38" s="146"/>
      <c r="L38" s="60">
        <f>V25</f>
        <v>7</v>
      </c>
      <c r="M38" s="8">
        <f t="shared" si="18"/>
        <v>2.3026315789473683E-2</v>
      </c>
      <c r="N38" s="61">
        <f>X25</f>
        <v>203200</v>
      </c>
      <c r="O38" s="61">
        <f>Y25</f>
        <v>240229</v>
      </c>
      <c r="P38" s="59">
        <f t="shared" si="19"/>
        <v>0.1407760378929909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13"/>
        <v>7</v>
      </c>
      <c r="C39" s="8">
        <f t="shared" si="14"/>
        <v>2.3026315789473683E-2</v>
      </c>
      <c r="D39" s="13">
        <f t="shared" si="15"/>
        <v>203200</v>
      </c>
      <c r="E39" s="22">
        <f t="shared" si="16"/>
        <v>240229</v>
      </c>
      <c r="F39" s="21">
        <f t="shared" si="17"/>
        <v>0.1407760378929909</v>
      </c>
      <c r="G39" s="25"/>
      <c r="J39" s="145" t="s">
        <v>4</v>
      </c>
      <c r="K39" s="146"/>
      <c r="L39" s="60">
        <f>AA25</f>
        <v>0</v>
      </c>
      <c r="M39" s="8" t="str">
        <f t="shared" si="18"/>
        <v/>
      </c>
      <c r="N39" s="61">
        <f>AC25</f>
        <v>0</v>
      </c>
      <c r="O39" s="61">
        <f>AD25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13"/>
        <v>1</v>
      </c>
      <c r="C40" s="8">
        <f t="shared" si="14"/>
        <v>3.2894736842105261E-3</v>
      </c>
      <c r="D40" s="13">
        <f t="shared" si="15"/>
        <v>8500</v>
      </c>
      <c r="E40" s="23">
        <f t="shared" si="16"/>
        <v>10285</v>
      </c>
      <c r="F40" s="21">
        <f t="shared" si="17"/>
        <v>6.0270889431726033E-3</v>
      </c>
      <c r="G40" s="25"/>
      <c r="J40" s="147" t="s">
        <v>0</v>
      </c>
      <c r="K40" s="148"/>
      <c r="L40" s="83">
        <f>SUM(L34:L39)</f>
        <v>304</v>
      </c>
      <c r="M40" s="17">
        <f>SUM(M34:M39)</f>
        <v>1</v>
      </c>
      <c r="N40" s="84">
        <f>SUM(N34:N39)</f>
        <v>1447732.48</v>
      </c>
      <c r="O40" s="85">
        <f>SUM(O34:O39)</f>
        <v>1706462.2899999998</v>
      </c>
      <c r="P40" s="86">
        <f>SUM(P34:P39)</f>
        <v>0.99999999999999989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13"/>
        <v>287</v>
      </c>
      <c r="C41" s="8">
        <f t="shared" si="14"/>
        <v>0.94407894736842102</v>
      </c>
      <c r="D41" s="13">
        <f t="shared" si="15"/>
        <v>1111367.48</v>
      </c>
      <c r="E41" s="23">
        <f t="shared" si="16"/>
        <v>1305315.7399999998</v>
      </c>
      <c r="F41" s="21">
        <f t="shared" si="17"/>
        <v>0.76492504267410444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">
      <c r="A42" s="95" t="s">
        <v>50</v>
      </c>
      <c r="B42" s="12">
        <f t="shared" si="13"/>
        <v>8</v>
      </c>
      <c r="C42" s="8">
        <f t="shared" si="14"/>
        <v>2.6315789473684209E-2</v>
      </c>
      <c r="D42" s="13">
        <f t="shared" si="15"/>
        <v>1945</v>
      </c>
      <c r="E42" s="14">
        <f t="shared" si="16"/>
        <v>2141.3500000000004</v>
      </c>
      <c r="F42" s="21">
        <f t="shared" si="17"/>
        <v>1.2548475360683185E-3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13"/>
        <v>0</v>
      </c>
      <c r="C44" s="8" t="str">
        <f>IF(B44,B44/$B$46,"")</f>
        <v/>
      </c>
      <c r="D44" s="13">
        <f t="shared" si="15"/>
        <v>0</v>
      </c>
      <c r="E44" s="14">
        <f t="shared" si="16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7" t="s">
        <v>52</v>
      </c>
      <c r="B45" s="12">
        <f t="shared" si="13"/>
        <v>0</v>
      </c>
      <c r="C45" s="8" t="str">
        <f>IF(B45,B45/$B$46,"")</f>
        <v/>
      </c>
      <c r="D45" s="13">
        <f t="shared" si="15"/>
        <v>0</v>
      </c>
      <c r="E45" s="14">
        <f t="shared" si="16"/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304</v>
      </c>
      <c r="C46" s="17">
        <f>SUM(C34:C45)</f>
        <v>0.99999999999999989</v>
      </c>
      <c r="D46" s="18">
        <f>SUM(D34:D45)</f>
        <v>1447732.48</v>
      </c>
      <c r="E46" s="18">
        <f>SUM(E34:E45)</f>
        <v>1706462.2899999998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38:K38"/>
    <mergeCell ref="J40:K40"/>
    <mergeCell ref="J34:K34"/>
    <mergeCell ref="J35:K35"/>
    <mergeCell ref="J36:K36"/>
    <mergeCell ref="J37:K37"/>
    <mergeCell ref="J39:K39"/>
    <mergeCell ref="B10:AE10"/>
    <mergeCell ref="B11:F11"/>
    <mergeCell ref="G11:K11"/>
    <mergeCell ref="Q11:U11"/>
    <mergeCell ref="AA11:AE11"/>
    <mergeCell ref="V11:Z11"/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</mergeCells>
  <hyperlinks>
    <hyperlink ref="A28" r:id="rId1" location="page=209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34" zoomScale="80" zoomScaleNormal="80" workbookViewId="0">
      <selection activeCell="A25" sqref="A25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38</v>
      </c>
      <c r="B7" s="31" t="s">
        <v>59</v>
      </c>
      <c r="C7" s="32"/>
      <c r="D7" s="32"/>
      <c r="E7" s="32"/>
      <c r="F7" s="32"/>
      <c r="G7" s="33"/>
      <c r="H7" s="73"/>
      <c r="I7" s="90" t="s">
        <v>46</v>
      </c>
      <c r="J7" s="91">
        <v>44515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2021'!B8</f>
        <v>CONSORCI DE L'AUDITORI I L'ORQUESTRA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27" t="s">
        <v>6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</row>
    <row r="11" spans="1:31" ht="30" customHeight="1" thickBot="1" x14ac:dyDescent="0.35">
      <c r="A11" s="119" t="s">
        <v>10</v>
      </c>
      <c r="B11" s="130" t="s">
        <v>3</v>
      </c>
      <c r="C11" s="131"/>
      <c r="D11" s="131"/>
      <c r="E11" s="131"/>
      <c r="F11" s="132"/>
      <c r="G11" s="133" t="s">
        <v>1</v>
      </c>
      <c r="H11" s="134"/>
      <c r="I11" s="134"/>
      <c r="J11" s="134"/>
      <c r="K11" s="135"/>
      <c r="L11" s="105" t="s">
        <v>2</v>
      </c>
      <c r="M11" s="106"/>
      <c r="N11" s="106"/>
      <c r="O11" s="106"/>
      <c r="P11" s="106"/>
      <c r="Q11" s="136" t="s">
        <v>34</v>
      </c>
      <c r="R11" s="137"/>
      <c r="S11" s="137"/>
      <c r="T11" s="137"/>
      <c r="U11" s="138"/>
      <c r="V11" s="142" t="s">
        <v>5</v>
      </c>
      <c r="W11" s="143"/>
      <c r="X11" s="143"/>
      <c r="Y11" s="143"/>
      <c r="Z11" s="144"/>
      <c r="AA11" s="139" t="s">
        <v>4</v>
      </c>
      <c r="AB11" s="140"/>
      <c r="AC11" s="140"/>
      <c r="AD11" s="140"/>
      <c r="AE11" s="141"/>
    </row>
    <row r="12" spans="1:31" ht="39" customHeight="1" thickBot="1" x14ac:dyDescent="0.35">
      <c r="A12" s="120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>
        <v>1</v>
      </c>
      <c r="H13" s="20">
        <f t="shared" ref="H13:H21" si="2">IF(G13,G13/$G$25,"")</f>
        <v>8.4745762711864406E-3</v>
      </c>
      <c r="I13" s="4">
        <v>251605.8</v>
      </c>
      <c r="J13" s="5">
        <v>304443</v>
      </c>
      <c r="K13" s="21">
        <f t="shared" ref="K13:K21" si="3">IF(J13,J13/$J$25,"")</f>
        <v>0.47278458446730348</v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2" customFormat="1" ht="36" customHeight="1" x14ac:dyDescent="0.3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>
        <v>2</v>
      </c>
      <c r="W18" s="66">
        <f t="shared" si="8"/>
        <v>6.6666666666666666E-2</v>
      </c>
      <c r="X18" s="69">
        <v>32800</v>
      </c>
      <c r="Y18" s="70">
        <v>36080</v>
      </c>
      <c r="Z18" s="67">
        <f t="shared" si="9"/>
        <v>0.15201457654629116</v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>
        <v>1</v>
      </c>
      <c r="M19" s="20">
        <f t="shared" si="4"/>
        <v>2.7777777777777776E-2</v>
      </c>
      <c r="N19" s="6">
        <v>445000</v>
      </c>
      <c r="O19" s="7">
        <v>538450</v>
      </c>
      <c r="P19" s="21">
        <f t="shared" si="5"/>
        <v>0.87462128102609149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114</v>
      </c>
      <c r="H20" s="66">
        <f t="shared" si="2"/>
        <v>0.96610169491525422</v>
      </c>
      <c r="I20" s="6">
        <v>283763.37</v>
      </c>
      <c r="J20" s="70">
        <v>338727.19</v>
      </c>
      <c r="K20" s="21">
        <f t="shared" si="3"/>
        <v>0.52602619791529892</v>
      </c>
      <c r="L20" s="68">
        <v>34</v>
      </c>
      <c r="M20" s="66">
        <f t="shared" si="4"/>
        <v>0.94444444444444442</v>
      </c>
      <c r="N20" s="69">
        <v>63388.24</v>
      </c>
      <c r="O20" s="70">
        <v>76582.89</v>
      </c>
      <c r="P20" s="67">
        <f t="shared" si="5"/>
        <v>0.12439599843342976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>
        <v>28</v>
      </c>
      <c r="W20" s="66">
        <f t="shared" si="8"/>
        <v>0.93333333333333335</v>
      </c>
      <c r="X20" s="69">
        <v>181328.39</v>
      </c>
      <c r="Y20" s="70">
        <v>201265.66</v>
      </c>
      <c r="Z20" s="67">
        <f t="shared" si="9"/>
        <v>0.84798542345370886</v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3</v>
      </c>
      <c r="H21" s="20">
        <f t="shared" si="2"/>
        <v>2.5423728813559324E-2</v>
      </c>
      <c r="I21" s="6">
        <v>632.88</v>
      </c>
      <c r="J21" s="7">
        <v>765.78</v>
      </c>
      <c r="K21" s="21">
        <f t="shared" si="3"/>
        <v>1.1892176173975808E-3</v>
      </c>
      <c r="L21" s="2">
        <v>1</v>
      </c>
      <c r="M21" s="20">
        <f t="shared" si="4"/>
        <v>2.7777777777777776E-2</v>
      </c>
      <c r="N21" s="6">
        <v>500</v>
      </c>
      <c r="O21" s="7">
        <v>605</v>
      </c>
      <c r="P21" s="21">
        <f t="shared" si="5"/>
        <v>9.8272054047875449E-4</v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>IF(B22,B22/$B$25,"")</f>
        <v/>
      </c>
      <c r="D22" s="6"/>
      <c r="E22" s="7"/>
      <c r="F22" s="21" t="str">
        <f t="shared" si="1"/>
        <v/>
      </c>
      <c r="G22" s="2"/>
      <c r="H22" s="20" t="str">
        <f>IF(G22,G22/$G$25,"")</f>
        <v/>
      </c>
      <c r="I22" s="6"/>
      <c r="J22" s="7"/>
      <c r="K22" s="21" t="str">
        <f>IF(J22,J22/$J$25,"")</f>
        <v/>
      </c>
      <c r="L22" s="2"/>
      <c r="M22" s="20" t="str">
        <f>IF(L22,L22/$L$25,"")</f>
        <v/>
      </c>
      <c r="N22" s="6"/>
      <c r="O22" s="7"/>
      <c r="P22" s="21" t="str">
        <f>IF(O22,O22/$O$25,"")</f>
        <v/>
      </c>
      <c r="Q22" s="2"/>
      <c r="R22" s="20" t="str">
        <f>IF(Q22,Q22/$Q$25,"")</f>
        <v/>
      </c>
      <c r="S22" s="6"/>
      <c r="T22" s="7"/>
      <c r="U22" s="21" t="str">
        <f t="shared" si="7"/>
        <v/>
      </c>
      <c r="V22" s="2"/>
      <c r="W22" s="20" t="str">
        <f>IF(V22,V22/$V$25,"")</f>
        <v/>
      </c>
      <c r="X22" s="6"/>
      <c r="Y22" s="7"/>
      <c r="Z22" s="21" t="str">
        <f>IF(Y22,Y22/$Y$25,"")</f>
        <v/>
      </c>
      <c r="AA22" s="2"/>
      <c r="AB22" s="20" t="str">
        <f>IF(AA22,AA22/$AA$25,"")</f>
        <v/>
      </c>
      <c r="AC22" s="6"/>
      <c r="AD22" s="7"/>
      <c r="AE22" s="21" t="str">
        <f>IF(AD22,AD22/$AD$25,"")</f>
        <v/>
      </c>
    </row>
    <row r="23" spans="1:31" s="42" customFormat="1" ht="39.9" customHeight="1" x14ac:dyDescent="0.3">
      <c r="A23" s="94" t="s">
        <v>47</v>
      </c>
      <c r="B23" s="2"/>
      <c r="C23" s="20" t="str">
        <f>IF(B23,B23/$B$25,"")</f>
        <v/>
      </c>
      <c r="D23" s="6"/>
      <c r="E23" s="7"/>
      <c r="F23" s="21" t="str">
        <f t="shared" si="1"/>
        <v/>
      </c>
      <c r="G23" s="2"/>
      <c r="H23" s="20" t="str">
        <f>IF(G23,G23/$G$25,"")</f>
        <v/>
      </c>
      <c r="I23" s="6"/>
      <c r="J23" s="7"/>
      <c r="K23" s="21" t="str">
        <f>IF(J23,J23/$J$25,"")</f>
        <v/>
      </c>
      <c r="L23" s="2"/>
      <c r="M23" s="20" t="str">
        <f>IF(L23,L23/$L$25,"")</f>
        <v/>
      </c>
      <c r="N23" s="6"/>
      <c r="O23" s="7"/>
      <c r="P23" s="21" t="str">
        <f>IF(O23,O23/$O$25,"")</f>
        <v/>
      </c>
      <c r="Q23" s="2"/>
      <c r="R23" s="20" t="str">
        <f>IF(Q23,Q23/$Q$25,"")</f>
        <v/>
      </c>
      <c r="S23" s="6"/>
      <c r="T23" s="7"/>
      <c r="U23" s="21" t="str">
        <f t="shared" si="7"/>
        <v/>
      </c>
      <c r="V23" s="2"/>
      <c r="W23" s="20" t="str">
        <f>IF(V23,V23/$V$25,"")</f>
        <v/>
      </c>
      <c r="X23" s="6"/>
      <c r="Y23" s="7"/>
      <c r="Z23" s="21" t="str">
        <f>IF(Y23,Y23/$Y$25,"")</f>
        <v/>
      </c>
      <c r="AA23" s="2"/>
      <c r="AB23" s="20" t="str">
        <f>IF(AA23,AA23/$AA$25,"")</f>
        <v/>
      </c>
      <c r="AC23" s="6"/>
      <c r="AD23" s="7"/>
      <c r="AE23" s="21" t="str">
        <f>IF(AD23,AD23/$AD$25,"")</f>
        <v/>
      </c>
    </row>
    <row r="24" spans="1:31" s="42" customFormat="1" ht="36" customHeight="1" x14ac:dyDescent="0.3">
      <c r="A24" s="97" t="s">
        <v>52</v>
      </c>
      <c r="B24" s="68"/>
      <c r="C24" s="66" t="str">
        <f>IF(B24,B24/$B$25,"")</f>
        <v/>
      </c>
      <c r="D24" s="69"/>
      <c r="E24" s="70"/>
      <c r="F24" s="67" t="str">
        <f t="shared" si="1"/>
        <v/>
      </c>
      <c r="G24" s="68"/>
      <c r="H24" s="66" t="str">
        <f>IF(G24,G24/$G$25,"")</f>
        <v/>
      </c>
      <c r="I24" s="69"/>
      <c r="J24" s="70"/>
      <c r="K24" s="67" t="str">
        <f>IF(J24,J24/$J$25,"")</f>
        <v/>
      </c>
      <c r="L24" s="68"/>
      <c r="M24" s="66" t="str">
        <f>IF(L24,L24/$L$25,"")</f>
        <v/>
      </c>
      <c r="N24" s="69"/>
      <c r="O24" s="70"/>
      <c r="P24" s="67" t="str">
        <f>IF(O24,O24/$O$25,"")</f>
        <v/>
      </c>
      <c r="Q24" s="68"/>
      <c r="R24" s="66" t="str">
        <f>IF(Q24,Q24/$Q$25,"")</f>
        <v/>
      </c>
      <c r="S24" s="69"/>
      <c r="T24" s="70"/>
      <c r="U24" s="67" t="str">
        <f t="shared" si="7"/>
        <v/>
      </c>
      <c r="V24" s="68"/>
      <c r="W24" s="66" t="str">
        <f>IF(V24,V24/$V$25,"")</f>
        <v/>
      </c>
      <c r="X24" s="69"/>
      <c r="Y24" s="70"/>
      <c r="Z24" s="67" t="str">
        <f>IF(Y24,Y24/$Y$25,"")</f>
        <v/>
      </c>
      <c r="AA24" s="68"/>
      <c r="AB24" s="20" t="str">
        <f>IF(AA24,AA24/$AA$25,"")</f>
        <v/>
      </c>
      <c r="AC24" s="69"/>
      <c r="AD24" s="70"/>
      <c r="AE24" s="67" t="str">
        <f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118</v>
      </c>
      <c r="H25" s="17">
        <f t="shared" si="12"/>
        <v>1</v>
      </c>
      <c r="I25" s="18">
        <f t="shared" si="12"/>
        <v>536002.04999999993</v>
      </c>
      <c r="J25" s="18">
        <f t="shared" si="12"/>
        <v>643935.97</v>
      </c>
      <c r="K25" s="19">
        <f t="shared" si="12"/>
        <v>1</v>
      </c>
      <c r="L25" s="16">
        <f t="shared" si="12"/>
        <v>36</v>
      </c>
      <c r="M25" s="17">
        <f t="shared" si="12"/>
        <v>1</v>
      </c>
      <c r="N25" s="18">
        <f t="shared" si="12"/>
        <v>508888.24</v>
      </c>
      <c r="O25" s="18">
        <f t="shared" si="12"/>
        <v>615637.89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30</v>
      </c>
      <c r="W25" s="17">
        <f t="shared" si="12"/>
        <v>1</v>
      </c>
      <c r="X25" s="18">
        <f t="shared" si="12"/>
        <v>214128.39</v>
      </c>
      <c r="Y25" s="18">
        <f t="shared" si="12"/>
        <v>237345.66</v>
      </c>
      <c r="Z25" s="19">
        <f t="shared" si="12"/>
        <v>1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" customHeight="1" x14ac:dyDescent="0.3">
      <c r="B26" s="26"/>
      <c r="H26" s="26"/>
      <c r="N26" s="26"/>
    </row>
    <row r="27" spans="1:31" s="49" customFormat="1" ht="34.200000000000003" customHeight="1" x14ac:dyDescent="0.3">
      <c r="A27" s="125" t="str">
        <f>'CONTRACTACIO 1r TR 2021'!A27:Q27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vint-i-sisena, punt 1, apartat g) de les Bases d'Execució del Pressupost 2021 de l'Ajuntament de Barcelona (vid. pàg. 209 i ss.): 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26" t="str">
        <f>'CONTRACTACIO 1r TR 2021'!A28:Q28</f>
        <v>https://bcnroc.ajuntament.barcelona.cat/jspui/bitstream/11703/120899/5/GM_Pressupost_2021.pdf#page=209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03"/>
      <c r="B32" s="110"/>
      <c r="C32" s="111"/>
      <c r="D32" s="111"/>
      <c r="E32" s="111"/>
      <c r="F32" s="112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13">B13+G13+L13+Q13+AA13+V13</f>
        <v>1</v>
      </c>
      <c r="C34" s="8">
        <f t="shared" ref="C34:C45" si="14">IF(B34,B34/$B$46,"")</f>
        <v>5.434782608695652E-3</v>
      </c>
      <c r="D34" s="10">
        <f t="shared" ref="D34:D45" si="15">D13+I13+N13+S13+AC13+X13</f>
        <v>251605.8</v>
      </c>
      <c r="E34" s="11">
        <f t="shared" ref="E34:E45" si="16">E13+J13+O13+T13+AD13+Y13</f>
        <v>304443</v>
      </c>
      <c r="F34" s="21">
        <f t="shared" ref="F34:F42" si="17">IF(E34,E34/$E$46,"")</f>
        <v>0.20337967133997958</v>
      </c>
      <c r="J34" s="149" t="s">
        <v>3</v>
      </c>
      <c r="K34" s="150"/>
      <c r="L34" s="57">
        <f>B25</f>
        <v>0</v>
      </c>
      <c r="M34" s="8" t="str">
        <f t="shared" ref="M34:M39" si="18">IF(L34,L34/$L$40,"")</f>
        <v/>
      </c>
      <c r="N34" s="58">
        <f>D25</f>
        <v>0</v>
      </c>
      <c r="O34" s="58">
        <f>E25</f>
        <v>0</v>
      </c>
      <c r="P34" s="59" t="str">
        <f t="shared" ref="P34:P39" si="19">IF(O34,O34/$O$40,"")</f>
        <v/>
      </c>
    </row>
    <row r="35" spans="1:33" s="25" customFormat="1" ht="30" customHeight="1" x14ac:dyDescent="0.3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45" t="s">
        <v>1</v>
      </c>
      <c r="K35" s="146"/>
      <c r="L35" s="60">
        <f>G25</f>
        <v>118</v>
      </c>
      <c r="M35" s="8">
        <f t="shared" si="18"/>
        <v>0.64130434782608692</v>
      </c>
      <c r="N35" s="61">
        <f>I25</f>
        <v>536002.04999999993</v>
      </c>
      <c r="O35" s="61">
        <f>J25</f>
        <v>643935.97</v>
      </c>
      <c r="P35" s="59">
        <f t="shared" si="19"/>
        <v>0.43017407508988864</v>
      </c>
    </row>
    <row r="36" spans="1:33" ht="30" customHeight="1" x14ac:dyDescent="0.3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5"/>
      <c r="J36" s="145" t="s">
        <v>2</v>
      </c>
      <c r="K36" s="146"/>
      <c r="L36" s="60">
        <f>L25</f>
        <v>36</v>
      </c>
      <c r="M36" s="8">
        <f t="shared" si="18"/>
        <v>0.19565217391304349</v>
      </c>
      <c r="N36" s="61">
        <f>N25</f>
        <v>508888.24</v>
      </c>
      <c r="O36" s="61">
        <f>O25</f>
        <v>615637.89</v>
      </c>
      <c r="P36" s="59">
        <f t="shared" si="19"/>
        <v>0.41126986573065738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J37" s="145" t="s">
        <v>34</v>
      </c>
      <c r="K37" s="146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J38" s="145" t="s">
        <v>5</v>
      </c>
      <c r="K38" s="146"/>
      <c r="L38" s="60">
        <f>V25</f>
        <v>30</v>
      </c>
      <c r="M38" s="8">
        <f t="shared" si="18"/>
        <v>0.16304347826086957</v>
      </c>
      <c r="N38" s="61">
        <f>X25</f>
        <v>214128.39</v>
      </c>
      <c r="O38" s="61">
        <f>Y25</f>
        <v>237345.66</v>
      </c>
      <c r="P38" s="59">
        <f t="shared" si="19"/>
        <v>0.15855605917945412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13"/>
        <v>2</v>
      </c>
      <c r="C39" s="8">
        <f t="shared" si="14"/>
        <v>1.0869565217391304E-2</v>
      </c>
      <c r="D39" s="13">
        <f t="shared" si="15"/>
        <v>32800</v>
      </c>
      <c r="E39" s="22">
        <f t="shared" si="16"/>
        <v>36080</v>
      </c>
      <c r="F39" s="21">
        <f t="shared" si="17"/>
        <v>2.4102832195013395E-2</v>
      </c>
      <c r="G39" s="25"/>
      <c r="J39" s="145" t="s">
        <v>4</v>
      </c>
      <c r="K39" s="146"/>
      <c r="L39" s="60">
        <f>AA25</f>
        <v>0</v>
      </c>
      <c r="M39" s="8" t="str">
        <f t="shared" si="18"/>
        <v/>
      </c>
      <c r="N39" s="61">
        <f>AC25</f>
        <v>0</v>
      </c>
      <c r="O39" s="61">
        <f>AD25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13"/>
        <v>1</v>
      </c>
      <c r="C40" s="8">
        <f t="shared" si="14"/>
        <v>5.434782608695652E-3</v>
      </c>
      <c r="D40" s="13">
        <f t="shared" si="15"/>
        <v>445000</v>
      </c>
      <c r="E40" s="23">
        <f t="shared" si="16"/>
        <v>538450</v>
      </c>
      <c r="F40" s="21">
        <f t="shared" si="17"/>
        <v>0.35970537681277615</v>
      </c>
      <c r="G40" s="25"/>
      <c r="J40" s="147" t="s">
        <v>0</v>
      </c>
      <c r="K40" s="148"/>
      <c r="L40" s="83">
        <f>SUM(L34:L39)</f>
        <v>184</v>
      </c>
      <c r="M40" s="17">
        <f>SUM(M34:M39)</f>
        <v>1</v>
      </c>
      <c r="N40" s="84">
        <f>SUM(N34:N39)</f>
        <v>1259018.68</v>
      </c>
      <c r="O40" s="85">
        <f>SUM(O34:O39)</f>
        <v>1496919.5199999998</v>
      </c>
      <c r="P40" s="86">
        <f>SUM(P34:P39)</f>
        <v>1.0000000000000002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13"/>
        <v>176</v>
      </c>
      <c r="C41" s="8">
        <f t="shared" si="14"/>
        <v>0.95652173913043481</v>
      </c>
      <c r="D41" s="13">
        <f t="shared" si="15"/>
        <v>528480</v>
      </c>
      <c r="E41" s="23">
        <f t="shared" si="16"/>
        <v>616575.74</v>
      </c>
      <c r="F41" s="21">
        <f t="shared" si="17"/>
        <v>0.41189638571885279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">
      <c r="A42" s="46" t="s">
        <v>32</v>
      </c>
      <c r="B42" s="12">
        <f t="shared" si="13"/>
        <v>4</v>
      </c>
      <c r="C42" s="8">
        <f t="shared" si="14"/>
        <v>2.1739130434782608E-2</v>
      </c>
      <c r="D42" s="13">
        <f t="shared" si="15"/>
        <v>1132.8800000000001</v>
      </c>
      <c r="E42" s="14">
        <f t="shared" si="16"/>
        <v>1370.78</v>
      </c>
      <c r="F42" s="21">
        <f t="shared" si="17"/>
        <v>9.1573393337806164E-4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13"/>
        <v>0</v>
      </c>
      <c r="C44" s="8" t="str">
        <f t="shared" si="14"/>
        <v/>
      </c>
      <c r="D44" s="13">
        <f t="shared" si="15"/>
        <v>0</v>
      </c>
      <c r="E44" s="14">
        <f t="shared" si="16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4" t="s">
        <v>52</v>
      </c>
      <c r="B45" s="12">
        <f t="shared" si="13"/>
        <v>0</v>
      </c>
      <c r="C45" s="8" t="str">
        <f t="shared" si="14"/>
        <v/>
      </c>
      <c r="D45" s="13">
        <f t="shared" si="15"/>
        <v>0</v>
      </c>
      <c r="E45" s="14">
        <f t="shared" si="16"/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184</v>
      </c>
      <c r="C46" s="17">
        <f>SUM(C34:C45)</f>
        <v>1</v>
      </c>
      <c r="D46" s="18">
        <f>SUM(D34:D45)</f>
        <v>1259018.68</v>
      </c>
      <c r="E46" s="18">
        <f>SUM(E34:E45)</f>
        <v>1496919.52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29:H29"/>
    <mergeCell ref="A31:A33"/>
    <mergeCell ref="B31:F32"/>
    <mergeCell ref="J31:K33"/>
    <mergeCell ref="L31:P32"/>
    <mergeCell ref="A28:Q28"/>
    <mergeCell ref="J40:K40"/>
    <mergeCell ref="J34:K34"/>
    <mergeCell ref="J35:K35"/>
    <mergeCell ref="J36:K36"/>
    <mergeCell ref="J37:K37"/>
    <mergeCell ref="J39:K39"/>
    <mergeCell ref="J38:K38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16" zoomScale="80" zoomScaleNormal="80" workbookViewId="0">
      <selection activeCell="B40" sqref="B40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39</v>
      </c>
      <c r="B7" s="31" t="s">
        <v>58</v>
      </c>
      <c r="C7" s="32"/>
      <c r="D7" s="32"/>
      <c r="E7" s="32"/>
      <c r="F7" s="32"/>
      <c r="G7" s="33"/>
      <c r="H7" s="73"/>
      <c r="I7" s="90" t="s">
        <v>46</v>
      </c>
      <c r="J7" s="91" t="s">
        <v>62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2021'!B8</f>
        <v>CONSORCI DE L'AUDITORI I L'ORQUESTRA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19.9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27" t="s">
        <v>6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</row>
    <row r="11" spans="1:31" ht="30" customHeight="1" thickBot="1" x14ac:dyDescent="0.35">
      <c r="A11" s="119" t="s">
        <v>10</v>
      </c>
      <c r="B11" s="130" t="s">
        <v>3</v>
      </c>
      <c r="C11" s="131"/>
      <c r="D11" s="131"/>
      <c r="E11" s="131"/>
      <c r="F11" s="132"/>
      <c r="G11" s="133" t="s">
        <v>1</v>
      </c>
      <c r="H11" s="134"/>
      <c r="I11" s="134"/>
      <c r="J11" s="134"/>
      <c r="K11" s="135"/>
      <c r="L11" s="105" t="s">
        <v>2</v>
      </c>
      <c r="M11" s="106"/>
      <c r="N11" s="106"/>
      <c r="O11" s="106"/>
      <c r="P11" s="106"/>
      <c r="Q11" s="136" t="s">
        <v>34</v>
      </c>
      <c r="R11" s="137"/>
      <c r="S11" s="137"/>
      <c r="T11" s="137"/>
      <c r="U11" s="138"/>
      <c r="V11" s="142" t="s">
        <v>5</v>
      </c>
      <c r="W11" s="143"/>
      <c r="X11" s="143"/>
      <c r="Y11" s="143"/>
      <c r="Z11" s="144"/>
      <c r="AA11" s="139" t="s">
        <v>4</v>
      </c>
      <c r="AB11" s="140"/>
      <c r="AC11" s="140"/>
      <c r="AD11" s="140"/>
      <c r="AE11" s="141"/>
    </row>
    <row r="12" spans="1:31" ht="39" customHeight="1" thickBot="1" x14ac:dyDescent="0.35">
      <c r="A12" s="120"/>
      <c r="B12" s="34" t="s">
        <v>7</v>
      </c>
      <c r="C12" s="35" t="s">
        <v>8</v>
      </c>
      <c r="D12" s="36" t="s">
        <v>43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">
      <c r="A13" s="41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>
        <v>2</v>
      </c>
      <c r="H13" s="20">
        <f t="shared" ref="H13:H23" si="2">IF(G13,G13/$G$25,"")</f>
        <v>2.5974025974025976E-2</v>
      </c>
      <c r="I13" s="4">
        <v>551400</v>
      </c>
      <c r="J13" s="5">
        <v>648000</v>
      </c>
      <c r="K13" s="21">
        <f t="shared" ref="K13:K23" si="3">IF(J13,J13/$J$25,"")</f>
        <v>0.64751039796278842</v>
      </c>
      <c r="L13" s="1">
        <v>3</v>
      </c>
      <c r="M13" s="20">
        <f t="shared" ref="M13:M23" si="4">IF(L13,L13/$L$25,"")</f>
        <v>6.5217391304347824E-2</v>
      </c>
      <c r="N13" s="4">
        <v>228359.65</v>
      </c>
      <c r="O13" s="5">
        <v>276315.17</v>
      </c>
      <c r="P13" s="21">
        <f t="shared" ref="P13:P23" si="5">IF(O13,O13/$O$25,"")</f>
        <v>0.58956592599303381</v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2" customFormat="1" ht="36" customHeight="1" x14ac:dyDescent="0.3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>
        <v>1</v>
      </c>
      <c r="M18" s="66">
        <f t="shared" si="4"/>
        <v>2.1739130434782608E-2</v>
      </c>
      <c r="N18" s="69">
        <v>56854.33</v>
      </c>
      <c r="O18" s="70">
        <v>68793.740000000005</v>
      </c>
      <c r="P18" s="67">
        <f t="shared" si="5"/>
        <v>0.146783272976377</v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>
        <v>4</v>
      </c>
      <c r="W18" s="66">
        <f t="shared" si="8"/>
        <v>9.7560975609756101E-2</v>
      </c>
      <c r="X18" s="69">
        <v>101200</v>
      </c>
      <c r="Y18" s="70">
        <v>116468</v>
      </c>
      <c r="Z18" s="67">
        <f t="shared" si="9"/>
        <v>0.37356129762803908</v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1</v>
      </c>
      <c r="H19" s="20">
        <f t="shared" si="2"/>
        <v>1.2987012987012988E-2</v>
      </c>
      <c r="I19" s="6">
        <v>120508.27</v>
      </c>
      <c r="J19" s="7">
        <v>130000</v>
      </c>
      <c r="K19" s="21">
        <f t="shared" si="3"/>
        <v>0.12990177736907793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74</v>
      </c>
      <c r="H20" s="66">
        <f t="shared" si="2"/>
        <v>0.96103896103896103</v>
      </c>
      <c r="I20" s="6">
        <v>186188.71</v>
      </c>
      <c r="J20" s="70">
        <v>222756.13</v>
      </c>
      <c r="K20" s="67">
        <f t="shared" si="3"/>
        <v>0.22258782466813368</v>
      </c>
      <c r="L20" s="68">
        <v>42</v>
      </c>
      <c r="M20" s="66">
        <f t="shared" si="4"/>
        <v>0.91304347826086951</v>
      </c>
      <c r="N20" s="69">
        <v>102267.63</v>
      </c>
      <c r="O20" s="70">
        <v>123566.70000000001</v>
      </c>
      <c r="P20" s="67">
        <f t="shared" si="5"/>
        <v>0.26365080103058919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>
        <v>37</v>
      </c>
      <c r="W20" s="66">
        <f t="shared" si="8"/>
        <v>0.90243902439024393</v>
      </c>
      <c r="X20" s="69">
        <v>180912.04</v>
      </c>
      <c r="Y20" s="70">
        <v>195309.47999999998</v>
      </c>
      <c r="Z20" s="67">
        <f t="shared" si="9"/>
        <v>0.62643870237196086</v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customHeight="1" x14ac:dyDescent="0.3">
      <c r="A21" s="46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">
      <c r="A24" s="97" t="s">
        <v>52</v>
      </c>
      <c r="B24" s="68"/>
      <c r="C24" s="66" t="str">
        <f>IF(B24,B24/$B$25,"")</f>
        <v/>
      </c>
      <c r="D24" s="69"/>
      <c r="E24" s="70"/>
      <c r="F24" s="67" t="str">
        <f t="shared" si="1"/>
        <v/>
      </c>
      <c r="G24" s="68"/>
      <c r="H24" s="66" t="str">
        <f>IF(G24,G24/$G$25,"")</f>
        <v/>
      </c>
      <c r="I24" s="69"/>
      <c r="J24" s="70"/>
      <c r="K24" s="67" t="str">
        <f>IF(J24,J24/$J$25,"")</f>
        <v/>
      </c>
      <c r="L24" s="68"/>
      <c r="M24" s="66" t="str">
        <f>IF(L24,L24/$L$25,"")</f>
        <v/>
      </c>
      <c r="N24" s="69"/>
      <c r="O24" s="70"/>
      <c r="P24" s="67" t="str">
        <f>IF(O24,O24/$O$25,"")</f>
        <v/>
      </c>
      <c r="Q24" s="68"/>
      <c r="R24" s="66" t="str">
        <f>IF(Q24,Q24/$Q$25,"")</f>
        <v/>
      </c>
      <c r="S24" s="69"/>
      <c r="T24" s="70"/>
      <c r="U24" s="67" t="str">
        <f t="shared" si="7"/>
        <v/>
      </c>
      <c r="V24" s="68"/>
      <c r="W24" s="66" t="str">
        <f>IF(V24,V24/$V$25,"")</f>
        <v/>
      </c>
      <c r="X24" s="69"/>
      <c r="Y24" s="70"/>
      <c r="Z24" s="67" t="str">
        <f>IF(Y24,Y24/$Y$25,"")</f>
        <v/>
      </c>
      <c r="AA24" s="68"/>
      <c r="AB24" s="20" t="str">
        <f>IF(AA24,AA24/$AA$25,"")</f>
        <v/>
      </c>
      <c r="AC24" s="69"/>
      <c r="AD24" s="70"/>
      <c r="AE24" s="67" t="str">
        <f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77</v>
      </c>
      <c r="H25" s="17">
        <f t="shared" si="12"/>
        <v>1</v>
      </c>
      <c r="I25" s="18">
        <f t="shared" si="12"/>
        <v>858096.98</v>
      </c>
      <c r="J25" s="18">
        <f t="shared" si="12"/>
        <v>1000756.13</v>
      </c>
      <c r="K25" s="19">
        <f t="shared" si="12"/>
        <v>1</v>
      </c>
      <c r="L25" s="16">
        <f t="shared" si="12"/>
        <v>46</v>
      </c>
      <c r="M25" s="17">
        <f t="shared" si="12"/>
        <v>1</v>
      </c>
      <c r="N25" s="18">
        <f t="shared" si="12"/>
        <v>387481.61</v>
      </c>
      <c r="O25" s="18">
        <f t="shared" si="12"/>
        <v>468675.61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41</v>
      </c>
      <c r="W25" s="17">
        <f t="shared" si="12"/>
        <v>1</v>
      </c>
      <c r="X25" s="18">
        <f t="shared" si="12"/>
        <v>282112.04000000004</v>
      </c>
      <c r="Y25" s="18">
        <f t="shared" si="12"/>
        <v>311777.48</v>
      </c>
      <c r="Z25" s="19">
        <f t="shared" si="12"/>
        <v>1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75" customHeight="1" x14ac:dyDescent="0.3">
      <c r="B26" s="26"/>
      <c r="H26" s="26"/>
      <c r="N26" s="26"/>
    </row>
    <row r="27" spans="1:31" s="49" customFormat="1" ht="34.200000000000003" customHeight="1" x14ac:dyDescent="0.3">
      <c r="A27" s="125" t="str">
        <f>'CONTRACTACIO 1r TR 2021'!A27:Q27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vint-i-sisena, punt 1, apartat g) de les Bases d'Execució del Pressupost 2021 de l'Ajuntament de Barcelona (vid. pàg. 209 i ss.): 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26" t="str">
        <f>'CONTRACTACIO 1r TR 2021'!A28:Q28</f>
        <v>https://bcnroc.ajuntament.barcelona.cat/jspui/bitstream/11703/120899/5/GM_Pressupost_2021.pdf#page=209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03"/>
      <c r="B32" s="122"/>
      <c r="C32" s="123"/>
      <c r="D32" s="123"/>
      <c r="E32" s="123"/>
      <c r="F32" s="124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13">B13+G13+L13+Q13+AA13+V13</f>
        <v>5</v>
      </c>
      <c r="C34" s="8">
        <f t="shared" ref="C34:C42" si="14">IF(B34,B34/$B$46,"")</f>
        <v>3.048780487804878E-2</v>
      </c>
      <c r="D34" s="10">
        <f t="shared" ref="D34:D45" si="15">D13+I13+N13+S13+AC13+X13</f>
        <v>779759.65</v>
      </c>
      <c r="E34" s="11">
        <f t="shared" ref="E34:E45" si="16">E13+J13+O13+T13+AD13+Y13</f>
        <v>924315.16999999993</v>
      </c>
      <c r="F34" s="21">
        <f t="shared" ref="F34:F43" si="17">IF(E34,E34/$E$46,"")</f>
        <v>0.51892565995138962</v>
      </c>
      <c r="J34" s="149" t="s">
        <v>3</v>
      </c>
      <c r="K34" s="150"/>
      <c r="L34" s="57">
        <f>B25</f>
        <v>0</v>
      </c>
      <c r="M34" s="8" t="str">
        <f t="shared" ref="M34:M39" si="18">IF(L34,L34/$L$40,"")</f>
        <v/>
      </c>
      <c r="N34" s="58">
        <f>D25</f>
        <v>0</v>
      </c>
      <c r="O34" s="58">
        <f>E25</f>
        <v>0</v>
      </c>
      <c r="P34" s="59" t="str">
        <f t="shared" ref="P34:P39" si="19">IF(O34,O34/$O$40,"")</f>
        <v/>
      </c>
    </row>
    <row r="35" spans="1:33" s="25" customFormat="1" ht="30" customHeight="1" x14ac:dyDescent="0.3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45" t="s">
        <v>1</v>
      </c>
      <c r="K35" s="146"/>
      <c r="L35" s="60">
        <f>G25</f>
        <v>77</v>
      </c>
      <c r="M35" s="8">
        <f t="shared" si="18"/>
        <v>0.46951219512195119</v>
      </c>
      <c r="N35" s="61">
        <f>I25</f>
        <v>858096.98</v>
      </c>
      <c r="O35" s="61">
        <f>J25</f>
        <v>1000756.13</v>
      </c>
      <c r="P35" s="59">
        <f t="shared" si="19"/>
        <v>0.56184086561150859</v>
      </c>
    </row>
    <row r="36" spans="1:33" ht="30" customHeight="1" x14ac:dyDescent="0.3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5"/>
      <c r="J36" s="145" t="s">
        <v>2</v>
      </c>
      <c r="K36" s="146"/>
      <c r="L36" s="60">
        <f>L25</f>
        <v>46</v>
      </c>
      <c r="M36" s="8">
        <f t="shared" si="18"/>
        <v>0.28048780487804881</v>
      </c>
      <c r="N36" s="61">
        <f>N25</f>
        <v>387481.61</v>
      </c>
      <c r="O36" s="61">
        <f>O25</f>
        <v>468675.61</v>
      </c>
      <c r="P36" s="59">
        <f t="shared" si="19"/>
        <v>0.26312215585769311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J37" s="145" t="s">
        <v>34</v>
      </c>
      <c r="K37" s="146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J38" s="145" t="s">
        <v>5</v>
      </c>
      <c r="K38" s="146"/>
      <c r="L38" s="60">
        <f>V25</f>
        <v>41</v>
      </c>
      <c r="M38" s="8">
        <f t="shared" si="18"/>
        <v>0.25</v>
      </c>
      <c r="N38" s="61">
        <f>X25</f>
        <v>282112.04000000004</v>
      </c>
      <c r="O38" s="61">
        <f>Y25</f>
        <v>311777.48</v>
      </c>
      <c r="P38" s="59">
        <f t="shared" si="19"/>
        <v>0.1750369785307983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13"/>
        <v>5</v>
      </c>
      <c r="C39" s="8">
        <f t="shared" si="14"/>
        <v>3.048780487804878E-2</v>
      </c>
      <c r="D39" s="13">
        <f t="shared" si="15"/>
        <v>158054.33000000002</v>
      </c>
      <c r="E39" s="22">
        <f t="shared" si="16"/>
        <v>185261.74</v>
      </c>
      <c r="F39" s="21">
        <f t="shared" si="17"/>
        <v>0.10400897206224881</v>
      </c>
      <c r="G39" s="25"/>
      <c r="J39" s="145" t="s">
        <v>4</v>
      </c>
      <c r="K39" s="146"/>
      <c r="L39" s="60">
        <f>AA25</f>
        <v>0</v>
      </c>
      <c r="M39" s="8" t="str">
        <f t="shared" si="18"/>
        <v/>
      </c>
      <c r="N39" s="61">
        <f>AC25</f>
        <v>0</v>
      </c>
      <c r="O39" s="61">
        <f>AD25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13"/>
        <v>1</v>
      </c>
      <c r="C40" s="8">
        <f t="shared" si="14"/>
        <v>6.0975609756097563E-3</v>
      </c>
      <c r="D40" s="13">
        <f t="shared" si="15"/>
        <v>120508.27</v>
      </c>
      <c r="E40" s="23">
        <f t="shared" si="16"/>
        <v>130000</v>
      </c>
      <c r="F40" s="21">
        <f t="shared" si="17"/>
        <v>7.2984127041516217E-2</v>
      </c>
      <c r="G40" s="25"/>
      <c r="J40" s="147" t="s">
        <v>0</v>
      </c>
      <c r="K40" s="148"/>
      <c r="L40" s="83">
        <f>SUM(L34:L39)</f>
        <v>164</v>
      </c>
      <c r="M40" s="17">
        <f>SUM(M34:M39)</f>
        <v>1</v>
      </c>
      <c r="N40" s="84">
        <f>SUM(N34:N39)</f>
        <v>1527690.63</v>
      </c>
      <c r="O40" s="85">
        <f>SUM(O34:O39)</f>
        <v>1781209.22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13"/>
        <v>153</v>
      </c>
      <c r="C41" s="8">
        <f t="shared" si="14"/>
        <v>0.93292682926829273</v>
      </c>
      <c r="D41" s="13">
        <f t="shared" si="15"/>
        <v>469368.38</v>
      </c>
      <c r="E41" s="23">
        <f t="shared" si="16"/>
        <v>541632.31000000006</v>
      </c>
      <c r="F41" s="21">
        <f t="shared" si="17"/>
        <v>0.30408124094484534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">
      <c r="A42" s="46" t="s">
        <v>32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13"/>
        <v>0</v>
      </c>
      <c r="C44" s="8" t="str">
        <f>IF(B44,B44/$B$46,"")</f>
        <v/>
      </c>
      <c r="D44" s="13">
        <f t="shared" si="15"/>
        <v>0</v>
      </c>
      <c r="E44" s="14">
        <f t="shared" si="16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7" t="s">
        <v>52</v>
      </c>
      <c r="B45" s="12">
        <f t="shared" si="13"/>
        <v>0</v>
      </c>
      <c r="C45" s="8" t="str">
        <f>IF(B45,B45/$B$46,"")</f>
        <v/>
      </c>
      <c r="D45" s="13">
        <f t="shared" si="15"/>
        <v>0</v>
      </c>
      <c r="E45" s="14">
        <f t="shared" si="16"/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164</v>
      </c>
      <c r="C46" s="17">
        <f>SUM(C34:C45)</f>
        <v>1</v>
      </c>
      <c r="D46" s="18">
        <f>SUM(D34:D45)</f>
        <v>1527690.63</v>
      </c>
      <c r="E46" s="18">
        <f>SUM(E34:E45)</f>
        <v>1781209.22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8:K38"/>
    <mergeCell ref="J39:K39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zoomScale="80" zoomScaleNormal="80" workbookViewId="0">
      <selection activeCell="Y19" sqref="Y19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40</v>
      </c>
      <c r="B7" s="31" t="s">
        <v>57</v>
      </c>
      <c r="C7" s="32"/>
      <c r="D7" s="32"/>
      <c r="E7" s="32"/>
      <c r="F7" s="32"/>
      <c r="G7" s="33"/>
      <c r="H7" s="73"/>
      <c r="I7" s="90" t="s">
        <v>46</v>
      </c>
      <c r="J7" s="91">
        <v>44634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2021'!B8</f>
        <v>CONSORCI DE L'AUDITORI I L'ORQUESTRA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27" t="s">
        <v>6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</row>
    <row r="11" spans="1:31" ht="30" customHeight="1" thickBot="1" x14ac:dyDescent="0.35">
      <c r="A11" s="119" t="s">
        <v>10</v>
      </c>
      <c r="B11" s="130" t="s">
        <v>3</v>
      </c>
      <c r="C11" s="131"/>
      <c r="D11" s="131"/>
      <c r="E11" s="131"/>
      <c r="F11" s="132"/>
      <c r="G11" s="133" t="s">
        <v>1</v>
      </c>
      <c r="H11" s="134"/>
      <c r="I11" s="134"/>
      <c r="J11" s="134"/>
      <c r="K11" s="135"/>
      <c r="L11" s="105" t="s">
        <v>2</v>
      </c>
      <c r="M11" s="106"/>
      <c r="N11" s="106"/>
      <c r="O11" s="106"/>
      <c r="P11" s="106"/>
      <c r="Q11" s="136" t="s">
        <v>34</v>
      </c>
      <c r="R11" s="137"/>
      <c r="S11" s="137"/>
      <c r="T11" s="137"/>
      <c r="U11" s="138"/>
      <c r="V11" s="142" t="s">
        <v>5</v>
      </c>
      <c r="W11" s="143"/>
      <c r="X11" s="143"/>
      <c r="Y11" s="143"/>
      <c r="Z11" s="144"/>
      <c r="AA11" s="139" t="s">
        <v>4</v>
      </c>
      <c r="AB11" s="140"/>
      <c r="AC11" s="140"/>
      <c r="AD11" s="140"/>
      <c r="AE11" s="141"/>
    </row>
    <row r="12" spans="1:31" ht="39" customHeight="1" thickBot="1" x14ac:dyDescent="0.35">
      <c r="A12" s="120"/>
      <c r="B12" s="34" t="s">
        <v>7</v>
      </c>
      <c r="C12" s="35" t="s">
        <v>8</v>
      </c>
      <c r="D12" s="36" t="s">
        <v>44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>
        <v>2</v>
      </c>
      <c r="H13" s="20">
        <f t="shared" ref="H13:H21" si="2">IF(G13,G13/$G$25,"")</f>
        <v>1.0869565217391304E-2</v>
      </c>
      <c r="I13" s="4">
        <v>132810.20000000001</v>
      </c>
      <c r="J13" s="5">
        <v>160700.34</v>
      </c>
      <c r="K13" s="21">
        <f t="shared" ref="K13:K21" si="3">IF(J13,J13/$J$25,"")</f>
        <v>0.17642784885854498</v>
      </c>
      <c r="L13" s="1">
        <v>2</v>
      </c>
      <c r="M13" s="20">
        <f>IF(L13,L13/$L$25,"")</f>
        <v>3.0769230769230771E-2</v>
      </c>
      <c r="N13" s="4">
        <v>262148.76</v>
      </c>
      <c r="O13" s="5">
        <v>317200</v>
      </c>
      <c r="P13" s="21">
        <f>IF(O13,O13/$O$25,"")</f>
        <v>0.43484783944781669</v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2" customFormat="1" ht="36" customHeight="1" x14ac:dyDescent="0.3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3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9" customFormat="1" ht="36" customHeight="1" x14ac:dyDescent="0.3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>
        <v>1</v>
      </c>
      <c r="H18" s="66">
        <f t="shared" si="2"/>
        <v>5.434782608695652E-3</v>
      </c>
      <c r="I18" s="69">
        <v>26240.639999999999</v>
      </c>
      <c r="J18" s="70">
        <v>31751.17</v>
      </c>
      <c r="K18" s="67">
        <f t="shared" si="3"/>
        <v>3.4858610889323363E-2</v>
      </c>
      <c r="L18" s="71">
        <v>2</v>
      </c>
      <c r="M18" s="66">
        <f t="shared" ref="M18:M24" si="10">IF(L18,L18/$L$25,"")</f>
        <v>3.0769230769230771E-2</v>
      </c>
      <c r="N18" s="69">
        <v>93481</v>
      </c>
      <c r="O18" s="70">
        <v>113112.01</v>
      </c>
      <c r="P18" s="67">
        <f t="shared" ref="P18:P24" si="11">IF(O18,O18/$O$25,"")</f>
        <v>0.15506466949590111</v>
      </c>
      <c r="Q18" s="71"/>
      <c r="R18" s="66" t="str">
        <f t="shared" si="4"/>
        <v/>
      </c>
      <c r="S18" s="69"/>
      <c r="T18" s="70"/>
      <c r="U18" s="67" t="str">
        <f t="shared" si="5"/>
        <v/>
      </c>
      <c r="V18" s="71">
        <v>13</v>
      </c>
      <c r="W18" s="66">
        <f t="shared" si="6"/>
        <v>0.14772727272727273</v>
      </c>
      <c r="X18" s="69">
        <v>326300</v>
      </c>
      <c r="Y18" s="70">
        <v>367841</v>
      </c>
      <c r="Z18" s="67">
        <f t="shared" si="7"/>
        <v>0.46739174451245358</v>
      </c>
      <c r="AA18" s="71"/>
      <c r="AB18" s="20" t="str">
        <f t="shared" si="8"/>
        <v/>
      </c>
      <c r="AC18" s="69"/>
      <c r="AD18" s="70"/>
      <c r="AE18" s="67" t="str">
        <f t="shared" si="9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1</v>
      </c>
      <c r="H19" s="20">
        <f t="shared" si="2"/>
        <v>5.434782608695652E-3</v>
      </c>
      <c r="I19" s="6">
        <v>4500</v>
      </c>
      <c r="J19" s="7">
        <v>4950</v>
      </c>
      <c r="K19" s="21">
        <f t="shared" si="3"/>
        <v>5.434449310124656E-3</v>
      </c>
      <c r="L19" s="2"/>
      <c r="M19" s="20" t="str">
        <f t="shared" si="10"/>
        <v/>
      </c>
      <c r="N19" s="6"/>
      <c r="O19" s="7"/>
      <c r="P19" s="21" t="str">
        <f t="shared" si="11"/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9" customFormat="1" ht="36" customHeight="1" x14ac:dyDescent="0.3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178</v>
      </c>
      <c r="H20" s="66">
        <f t="shared" si="2"/>
        <v>0.96739130434782605</v>
      </c>
      <c r="I20" s="69">
        <v>598951.96</v>
      </c>
      <c r="J20" s="70">
        <v>713201.61</v>
      </c>
      <c r="K20" s="67">
        <f t="shared" si="3"/>
        <v>0.7830016156453119</v>
      </c>
      <c r="L20" s="68">
        <v>60</v>
      </c>
      <c r="M20" s="66">
        <f t="shared" si="10"/>
        <v>0.92307692307692313</v>
      </c>
      <c r="N20" s="69">
        <v>248712.66999999998</v>
      </c>
      <c r="O20" s="70">
        <v>297949.12</v>
      </c>
      <c r="P20" s="67">
        <f t="shared" si="11"/>
        <v>0.40845690762099074</v>
      </c>
      <c r="Q20" s="68"/>
      <c r="R20" s="66" t="str">
        <f t="shared" si="4"/>
        <v/>
      </c>
      <c r="S20" s="69"/>
      <c r="T20" s="70"/>
      <c r="U20" s="67" t="str">
        <f t="shared" si="5"/>
        <v/>
      </c>
      <c r="V20" s="68">
        <v>75</v>
      </c>
      <c r="W20" s="66">
        <f t="shared" si="6"/>
        <v>0.85227272727272729</v>
      </c>
      <c r="X20" s="69">
        <v>380398.51</v>
      </c>
      <c r="Y20" s="70">
        <v>419166.91</v>
      </c>
      <c r="Z20" s="67">
        <f t="shared" si="7"/>
        <v>0.53260825548754653</v>
      </c>
      <c r="AA20" s="68"/>
      <c r="AB20" s="20" t="str">
        <f t="shared" si="8"/>
        <v/>
      </c>
      <c r="AC20" s="69"/>
      <c r="AD20" s="70"/>
      <c r="AE20" s="67" t="str">
        <f t="shared" si="9"/>
        <v/>
      </c>
    </row>
    <row r="21" spans="1:31" s="42" customFormat="1" ht="39.9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2</v>
      </c>
      <c r="H21" s="20">
        <f t="shared" si="2"/>
        <v>1.0869565217391304E-2</v>
      </c>
      <c r="I21" s="6">
        <v>208.88</v>
      </c>
      <c r="J21" s="7">
        <v>252.74</v>
      </c>
      <c r="K21" s="21">
        <f t="shared" si="3"/>
        <v>2.7747529669513245E-4</v>
      </c>
      <c r="L21" s="2">
        <v>1</v>
      </c>
      <c r="M21" s="20">
        <f t="shared" si="10"/>
        <v>1.5384615384615385E-2</v>
      </c>
      <c r="N21" s="6">
        <v>983</v>
      </c>
      <c r="O21" s="7">
        <v>1189.43</v>
      </c>
      <c r="P21" s="21">
        <f t="shared" si="11"/>
        <v>1.6305834352913513E-3</v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39.9" customHeight="1" x14ac:dyDescent="0.3">
      <c r="A22" s="80" t="s">
        <v>45</v>
      </c>
      <c r="B22" s="2"/>
      <c r="C22" s="20" t="str">
        <f>IF(B22,B22/$B$25,"")</f>
        <v/>
      </c>
      <c r="D22" s="6"/>
      <c r="E22" s="7"/>
      <c r="F22" s="21" t="str">
        <f t="shared" si="1"/>
        <v/>
      </c>
      <c r="G22" s="2"/>
      <c r="H22" s="20" t="str">
        <f>IF(G22,G22/$G$25,"")</f>
        <v/>
      </c>
      <c r="I22" s="6"/>
      <c r="J22" s="7"/>
      <c r="K22" s="21" t="str">
        <f>IF(J22,J22/$J$25,"")</f>
        <v/>
      </c>
      <c r="L22" s="2"/>
      <c r="M22" s="20" t="str">
        <f t="shared" si="10"/>
        <v/>
      </c>
      <c r="N22" s="6"/>
      <c r="O22" s="7"/>
      <c r="P22" s="21" t="str">
        <f t="shared" si="11"/>
        <v/>
      </c>
      <c r="Q22" s="2"/>
      <c r="R22" s="20" t="str">
        <f>IF(Q22,Q22/$Q$25,"")</f>
        <v/>
      </c>
      <c r="S22" s="6"/>
      <c r="T22" s="7"/>
      <c r="U22" s="21" t="str">
        <f t="shared" si="5"/>
        <v/>
      </c>
      <c r="V22" s="2"/>
      <c r="W22" s="20" t="str">
        <f>IF(V22,V22/$V$25,"")</f>
        <v/>
      </c>
      <c r="X22" s="6"/>
      <c r="Y22" s="7"/>
      <c r="Z22" s="21" t="str">
        <f>IF(Y22,Y22/$Y$25,"")</f>
        <v/>
      </c>
      <c r="AA22" s="2"/>
      <c r="AB22" s="20" t="str">
        <f>IF(AA22,AA22/$AA$25,"")</f>
        <v/>
      </c>
      <c r="AC22" s="6"/>
      <c r="AD22" s="7"/>
      <c r="AE22" s="21" t="str">
        <f>IF(AD22,AD22/$AD$25,"")</f>
        <v/>
      </c>
    </row>
    <row r="23" spans="1:31" s="42" customFormat="1" ht="39.9" customHeight="1" x14ac:dyDescent="0.3">
      <c r="A23" s="94" t="s">
        <v>47</v>
      </c>
      <c r="B23" s="2"/>
      <c r="C23" s="20" t="str">
        <f>IF(B23,B23/$B$25,"")</f>
        <v/>
      </c>
      <c r="D23" s="6"/>
      <c r="E23" s="7"/>
      <c r="F23" s="21" t="str">
        <f t="shared" si="1"/>
        <v/>
      </c>
      <c r="G23" s="2"/>
      <c r="H23" s="20" t="str">
        <f>IF(G23,G23/$G$25,"")</f>
        <v/>
      </c>
      <c r="I23" s="6"/>
      <c r="J23" s="7"/>
      <c r="K23" s="21" t="str">
        <f>IF(J23,J23/$J$25,"")</f>
        <v/>
      </c>
      <c r="L23" s="2"/>
      <c r="M23" s="20" t="str">
        <f t="shared" si="10"/>
        <v/>
      </c>
      <c r="N23" s="6"/>
      <c r="O23" s="7"/>
      <c r="P23" s="21" t="str">
        <f t="shared" si="11"/>
        <v/>
      </c>
      <c r="Q23" s="2"/>
      <c r="R23" s="20" t="str">
        <f>IF(Q23,Q23/$Q$25,"")</f>
        <v/>
      </c>
      <c r="S23" s="6"/>
      <c r="T23" s="7"/>
      <c r="U23" s="21" t="str">
        <f t="shared" si="5"/>
        <v/>
      </c>
      <c r="V23" s="2"/>
      <c r="W23" s="20" t="str">
        <f>IF(V23,V23/$V$25,"")</f>
        <v/>
      </c>
      <c r="X23" s="6"/>
      <c r="Y23" s="7"/>
      <c r="Z23" s="21" t="str">
        <f>IF(Y23,Y23/$Y$25,"")</f>
        <v/>
      </c>
      <c r="AA23" s="2"/>
      <c r="AB23" s="20" t="str">
        <f>IF(AA23,AA23/$AA$25,"")</f>
        <v/>
      </c>
      <c r="AC23" s="6"/>
      <c r="AD23" s="7"/>
      <c r="AE23" s="21" t="str">
        <f>IF(AD23,AD23/$AD$25,"")</f>
        <v/>
      </c>
    </row>
    <row r="24" spans="1:31" s="42" customFormat="1" ht="36" customHeight="1" x14ac:dyDescent="0.3">
      <c r="A24" s="97" t="s">
        <v>52</v>
      </c>
      <c r="B24" s="68"/>
      <c r="C24" s="66" t="str">
        <f>IF(B24,B24/$B$25,"")</f>
        <v/>
      </c>
      <c r="D24" s="69"/>
      <c r="E24" s="70"/>
      <c r="F24" s="67" t="str">
        <f t="shared" si="1"/>
        <v/>
      </c>
      <c r="G24" s="68"/>
      <c r="H24" s="66" t="str">
        <f>IF(G24,G24/$G$25,"")</f>
        <v/>
      </c>
      <c r="I24" s="69"/>
      <c r="J24" s="70"/>
      <c r="K24" s="67" t="str">
        <f>IF(J24,J24/$J$25,"")</f>
        <v/>
      </c>
      <c r="L24" s="68"/>
      <c r="M24" s="66" t="str">
        <f t="shared" si="10"/>
        <v/>
      </c>
      <c r="N24" s="69"/>
      <c r="O24" s="70"/>
      <c r="P24" s="67" t="str">
        <f t="shared" si="11"/>
        <v/>
      </c>
      <c r="Q24" s="68"/>
      <c r="R24" s="66" t="str">
        <f>IF(Q24,Q24/$Q$25,"")</f>
        <v/>
      </c>
      <c r="S24" s="69"/>
      <c r="T24" s="70"/>
      <c r="U24" s="67" t="str">
        <f t="shared" si="5"/>
        <v/>
      </c>
      <c r="V24" s="68"/>
      <c r="W24" s="66" t="str">
        <f>IF(V24,V24/$V$25,"")</f>
        <v/>
      </c>
      <c r="X24" s="69"/>
      <c r="Y24" s="70"/>
      <c r="Z24" s="67" t="str">
        <f>IF(Y24,Y24/$Y$25,"")</f>
        <v/>
      </c>
      <c r="AA24" s="68"/>
      <c r="AB24" s="20" t="str">
        <f>IF(AA24,AA24/$AA$25,"")</f>
        <v/>
      </c>
      <c r="AC24" s="69"/>
      <c r="AD24" s="70"/>
      <c r="AE24" s="67" t="str">
        <f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184</v>
      </c>
      <c r="H25" s="17">
        <f t="shared" si="12"/>
        <v>1</v>
      </c>
      <c r="I25" s="18">
        <f t="shared" si="12"/>
        <v>762711.68</v>
      </c>
      <c r="J25" s="18">
        <f t="shared" si="12"/>
        <v>910855.86</v>
      </c>
      <c r="K25" s="19">
        <f t="shared" si="12"/>
        <v>1</v>
      </c>
      <c r="L25" s="16">
        <f t="shared" si="12"/>
        <v>65</v>
      </c>
      <c r="M25" s="17">
        <f t="shared" si="12"/>
        <v>1</v>
      </c>
      <c r="N25" s="18">
        <f t="shared" si="12"/>
        <v>605325.42999999993</v>
      </c>
      <c r="O25" s="18">
        <f t="shared" si="12"/>
        <v>729450.56</v>
      </c>
      <c r="P25" s="19">
        <f t="shared" si="12"/>
        <v>0.99999999999999989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88</v>
      </c>
      <c r="W25" s="17">
        <f t="shared" si="12"/>
        <v>1</v>
      </c>
      <c r="X25" s="18">
        <f t="shared" si="12"/>
        <v>706698.51</v>
      </c>
      <c r="Y25" s="18">
        <f t="shared" si="12"/>
        <v>787007.90999999992</v>
      </c>
      <c r="Z25" s="19">
        <f t="shared" si="12"/>
        <v>1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75" customHeight="1" x14ac:dyDescent="0.3">
      <c r="B26" s="26"/>
      <c r="H26" s="26"/>
      <c r="N26" s="26"/>
    </row>
    <row r="27" spans="1:31" s="49" customFormat="1" ht="34.200000000000003" customHeight="1" x14ac:dyDescent="0.3">
      <c r="A27" s="125" t="str">
        <f>'CONTRACTACIO 1r TR 2021'!A27:Q27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vint-i-sisena, punt 1, apartat g) de les Bases d'Execució del Pressupost 2021 de l'Ajuntament de Barcelona (vid. pàg. 209 i ss.): 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26" t="str">
        <f>'CONTRACTACIO 1r TR 2021'!A28:Q28</f>
        <v>https://bcnroc.ajuntament.barcelona.cat/jspui/bitstream/11703/120899/5/GM_Pressupost_2021.pdf#page=209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03"/>
      <c r="B32" s="122"/>
      <c r="C32" s="123"/>
      <c r="D32" s="123"/>
      <c r="E32" s="123"/>
      <c r="F32" s="124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2" si="13">B13+G13+L13+Q13+AA13+V13</f>
        <v>4</v>
      </c>
      <c r="C34" s="8">
        <f t="shared" ref="C34:C45" si="14">IF(B34,B34/$B$46,"")</f>
        <v>1.1869436201780416E-2</v>
      </c>
      <c r="D34" s="10">
        <f t="shared" ref="D34:D42" si="15">D13+I13+N13+S13+AC13+X13</f>
        <v>394958.96</v>
      </c>
      <c r="E34" s="11">
        <f t="shared" ref="E34:E42" si="16">E13+J13+O13+T13+AD13+Y13</f>
        <v>477900.33999999997</v>
      </c>
      <c r="F34" s="21">
        <f t="shared" ref="F34:F42" si="17">IF(E34,E34/$E$46,"")</f>
        <v>0.19688440598461757</v>
      </c>
      <c r="J34" s="149" t="s">
        <v>3</v>
      </c>
      <c r="K34" s="150"/>
      <c r="L34" s="57">
        <f>B25</f>
        <v>0</v>
      </c>
      <c r="M34" s="8" t="str">
        <f t="shared" ref="M34:M39" si="18">IF(L34,L34/$L$40,"")</f>
        <v/>
      </c>
      <c r="N34" s="58">
        <f>D25</f>
        <v>0</v>
      </c>
      <c r="O34" s="58">
        <f>E25</f>
        <v>0</v>
      </c>
      <c r="P34" s="59" t="str">
        <f t="shared" ref="P34:P39" si="19">IF(O34,O34/$O$40,"")</f>
        <v/>
      </c>
    </row>
    <row r="35" spans="1:33" s="25" customFormat="1" ht="30" customHeight="1" x14ac:dyDescent="0.3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45" t="s">
        <v>1</v>
      </c>
      <c r="K35" s="146"/>
      <c r="L35" s="60">
        <f>G25</f>
        <v>184</v>
      </c>
      <c r="M35" s="8">
        <f t="shared" si="18"/>
        <v>0.54599406528189909</v>
      </c>
      <c r="N35" s="61">
        <f>I25</f>
        <v>762711.68</v>
      </c>
      <c r="O35" s="61">
        <f>J25</f>
        <v>910855.86</v>
      </c>
      <c r="P35" s="59">
        <f t="shared" si="19"/>
        <v>0.37525253682327991</v>
      </c>
    </row>
    <row r="36" spans="1:33" ht="30" customHeight="1" x14ac:dyDescent="0.3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5"/>
      <c r="J36" s="145" t="s">
        <v>2</v>
      </c>
      <c r="K36" s="146"/>
      <c r="L36" s="60">
        <f>L25</f>
        <v>65</v>
      </c>
      <c r="M36" s="8">
        <f t="shared" si="18"/>
        <v>0.19287833827893175</v>
      </c>
      <c r="N36" s="61">
        <f>N25</f>
        <v>605325.42999999993</v>
      </c>
      <c r="O36" s="61">
        <f>O25</f>
        <v>729450.56</v>
      </c>
      <c r="P36" s="59">
        <f t="shared" si="19"/>
        <v>0.30051755184092704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J37" s="145" t="s">
        <v>34</v>
      </c>
      <c r="K37" s="146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J38" s="145" t="s">
        <v>5</v>
      </c>
      <c r="K38" s="146"/>
      <c r="L38" s="60">
        <f>V25</f>
        <v>88</v>
      </c>
      <c r="M38" s="8">
        <f t="shared" si="18"/>
        <v>0.26112759643916916</v>
      </c>
      <c r="N38" s="61">
        <f>X25</f>
        <v>706698.51</v>
      </c>
      <c r="O38" s="61">
        <f>Y25</f>
        <v>787007.90999999992</v>
      </c>
      <c r="P38" s="59">
        <f t="shared" si="19"/>
        <v>0.32422991133579304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13"/>
        <v>16</v>
      </c>
      <c r="C39" s="8">
        <f t="shared" si="14"/>
        <v>4.7477744807121663E-2</v>
      </c>
      <c r="D39" s="13">
        <f t="shared" si="15"/>
        <v>446021.64</v>
      </c>
      <c r="E39" s="22">
        <f t="shared" si="16"/>
        <v>512704.18</v>
      </c>
      <c r="F39" s="21">
        <f t="shared" si="17"/>
        <v>0.21122282090263933</v>
      </c>
      <c r="G39" s="25"/>
      <c r="J39" s="145" t="s">
        <v>4</v>
      </c>
      <c r="K39" s="146"/>
      <c r="L39" s="60">
        <f>AA25</f>
        <v>0</v>
      </c>
      <c r="M39" s="8" t="str">
        <f t="shared" si="18"/>
        <v/>
      </c>
      <c r="N39" s="61">
        <f>AC25</f>
        <v>0</v>
      </c>
      <c r="O39" s="61">
        <f>AD25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13"/>
        <v>1</v>
      </c>
      <c r="C40" s="8">
        <f t="shared" si="14"/>
        <v>2.967359050445104E-3</v>
      </c>
      <c r="D40" s="13">
        <f t="shared" si="15"/>
        <v>4500</v>
      </c>
      <c r="E40" s="23">
        <f t="shared" si="16"/>
        <v>4950</v>
      </c>
      <c r="F40" s="21">
        <f t="shared" si="17"/>
        <v>2.0392908898618006E-3</v>
      </c>
      <c r="G40" s="25"/>
      <c r="J40" s="147" t="s">
        <v>0</v>
      </c>
      <c r="K40" s="148"/>
      <c r="L40" s="83">
        <f>SUM(L34:L39)</f>
        <v>337</v>
      </c>
      <c r="M40" s="17">
        <f>SUM(M34:M39)</f>
        <v>1</v>
      </c>
      <c r="N40" s="84">
        <f>SUM(N34:N39)</f>
        <v>2074735.6199999999</v>
      </c>
      <c r="O40" s="85">
        <f>SUM(O34:O39)</f>
        <v>2427314.33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13"/>
        <v>313</v>
      </c>
      <c r="C41" s="8">
        <f t="shared" si="14"/>
        <v>0.92878338278931749</v>
      </c>
      <c r="D41" s="13">
        <f t="shared" si="15"/>
        <v>1228063.1399999999</v>
      </c>
      <c r="E41" s="23">
        <f t="shared" si="16"/>
        <v>1430317.64</v>
      </c>
      <c r="F41" s="21">
        <f t="shared" si="17"/>
        <v>0.58925933997184443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">
      <c r="A42" s="46" t="s">
        <v>32</v>
      </c>
      <c r="B42" s="12">
        <f t="shared" si="13"/>
        <v>3</v>
      </c>
      <c r="C42" s="8">
        <f t="shared" si="14"/>
        <v>8.9020771513353119E-3</v>
      </c>
      <c r="D42" s="13">
        <f t="shared" si="15"/>
        <v>1191.8800000000001</v>
      </c>
      <c r="E42" s="14">
        <f t="shared" si="16"/>
        <v>1442.17</v>
      </c>
      <c r="F42" s="21">
        <f t="shared" si="17"/>
        <v>5.9414225103676622E-4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>B22+G22+L22+Q22+AA22+V22</f>
        <v>0</v>
      </c>
      <c r="C43" s="8" t="str">
        <f t="shared" si="14"/>
        <v/>
      </c>
      <c r="D43" s="13">
        <f t="shared" ref="D43:E45" si="20">D22+I22+N22+S22+AC22+X22</f>
        <v>0</v>
      </c>
      <c r="E43" s="14">
        <f t="shared" si="20"/>
        <v>0</v>
      </c>
      <c r="F43" s="21" t="str">
        <f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>B23+G23+L23+Q23+AA23+V23</f>
        <v>0</v>
      </c>
      <c r="C44" s="8" t="str">
        <f t="shared" si="14"/>
        <v/>
      </c>
      <c r="D44" s="13">
        <f t="shared" si="20"/>
        <v>0</v>
      </c>
      <c r="E44" s="14">
        <f t="shared" si="20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4" t="s">
        <v>52</v>
      </c>
      <c r="B45" s="12">
        <f>B24+G24+L24+Q24+AA24+V24</f>
        <v>0</v>
      </c>
      <c r="C45" s="8" t="str">
        <f t="shared" si="14"/>
        <v/>
      </c>
      <c r="D45" s="13">
        <f t="shared" si="20"/>
        <v>0</v>
      </c>
      <c r="E45" s="14">
        <f t="shared" si="20"/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337</v>
      </c>
      <c r="C46" s="17">
        <f>SUM(C34:C45)</f>
        <v>1</v>
      </c>
      <c r="D46" s="18">
        <f>SUM(D34:D45)</f>
        <v>2074735.6199999999</v>
      </c>
      <c r="E46" s="18">
        <f>SUM(E34:E45)</f>
        <v>2427314.33</v>
      </c>
      <c r="F46" s="19">
        <f>SUM(F34:F45)</f>
        <v>0.99999999999999978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9:K39"/>
    <mergeCell ref="J38:K38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topLeftCell="A25" zoomScale="80" zoomScaleNormal="80" workbookViewId="0">
      <selection activeCell="G21" sqref="G21"/>
    </sheetView>
  </sheetViews>
  <sheetFormatPr defaultColWidth="9.109375" defaultRowHeight="14.4" x14ac:dyDescent="0.3"/>
  <cols>
    <col min="1" max="1" width="30.44140625" style="27" customWidth="1"/>
    <col min="2" max="2" width="11.109375" style="62" customWidth="1"/>
    <col min="3" max="3" width="10.6640625" style="27" customWidth="1"/>
    <col min="4" max="4" width="19.109375" style="27" customWidth="1"/>
    <col min="5" max="5" width="19.664062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1" width="11.44140625" style="27" customWidth="1"/>
    <col min="12" max="12" width="11.6640625" style="27" customWidth="1"/>
    <col min="13" max="13" width="10.6640625" style="27" customWidth="1"/>
    <col min="14" max="14" width="20.1093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5.441406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x14ac:dyDescent="0.3">
      <c r="B4" s="26"/>
      <c r="H4" s="26"/>
      <c r="N4" s="26"/>
    </row>
    <row r="5" spans="1:31" s="25" customFormat="1" ht="30.75" customHeight="1" x14ac:dyDescent="0.3">
      <c r="A5" s="28" t="s">
        <v>37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60</v>
      </c>
      <c r="B7" s="31" t="s">
        <v>56</v>
      </c>
      <c r="C7" s="32"/>
      <c r="D7" s="32"/>
      <c r="E7" s="32"/>
      <c r="F7" s="32"/>
      <c r="G7" s="33"/>
      <c r="H7" s="73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2021'!B8</f>
        <v>CONSORCI DE L'AUDITORI I L'ORQUESTRA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69" t="s">
        <v>6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1"/>
    </row>
    <row r="11" spans="1:31" ht="30" customHeight="1" thickBot="1" x14ac:dyDescent="0.35">
      <c r="A11" s="172" t="s">
        <v>10</v>
      </c>
      <c r="B11" s="130" t="s">
        <v>3</v>
      </c>
      <c r="C11" s="131"/>
      <c r="D11" s="131"/>
      <c r="E11" s="131"/>
      <c r="F11" s="132"/>
      <c r="G11" s="133" t="s">
        <v>1</v>
      </c>
      <c r="H11" s="134"/>
      <c r="I11" s="134"/>
      <c r="J11" s="134"/>
      <c r="K11" s="135"/>
      <c r="L11" s="105" t="s">
        <v>2</v>
      </c>
      <c r="M11" s="106"/>
      <c r="N11" s="106"/>
      <c r="O11" s="106"/>
      <c r="P11" s="106"/>
      <c r="Q11" s="136" t="s">
        <v>34</v>
      </c>
      <c r="R11" s="137"/>
      <c r="S11" s="137"/>
      <c r="T11" s="137"/>
      <c r="U11" s="138"/>
      <c r="V11" s="139" t="s">
        <v>4</v>
      </c>
      <c r="W11" s="140"/>
      <c r="X11" s="140"/>
      <c r="Y11" s="140"/>
      <c r="Z11" s="141"/>
      <c r="AA11" s="142" t="s">
        <v>5</v>
      </c>
      <c r="AB11" s="143"/>
      <c r="AC11" s="143"/>
      <c r="AD11" s="143"/>
      <c r="AE11" s="144"/>
    </row>
    <row r="12" spans="1:31" ht="39" customHeight="1" thickBot="1" x14ac:dyDescent="0.35">
      <c r="A12" s="173"/>
      <c r="B12" s="34" t="s">
        <v>7</v>
      </c>
      <c r="C12" s="35" t="s">
        <v>8</v>
      </c>
      <c r="D12" s="36" t="s">
        <v>48</v>
      </c>
      <c r="E12" s="37" t="s">
        <v>49</v>
      </c>
      <c r="F12" s="38" t="s">
        <v>13</v>
      </c>
      <c r="G12" s="39" t="s">
        <v>7</v>
      </c>
      <c r="H12" s="35" t="s">
        <v>8</v>
      </c>
      <c r="I12" s="36" t="s">
        <v>48</v>
      </c>
      <c r="J12" s="37" t="s">
        <v>49</v>
      </c>
      <c r="K12" s="38" t="s">
        <v>13</v>
      </c>
      <c r="L12" s="39" t="s">
        <v>7</v>
      </c>
      <c r="M12" s="35" t="s">
        <v>8</v>
      </c>
      <c r="N12" s="36" t="s">
        <v>48</v>
      </c>
      <c r="O12" s="37" t="s">
        <v>49</v>
      </c>
      <c r="P12" s="38" t="s">
        <v>13</v>
      </c>
      <c r="Q12" s="39" t="s">
        <v>7</v>
      </c>
      <c r="R12" s="35" t="s">
        <v>8</v>
      </c>
      <c r="S12" s="36" t="s">
        <v>48</v>
      </c>
      <c r="T12" s="37" t="s">
        <v>49</v>
      </c>
      <c r="U12" s="40" t="s">
        <v>13</v>
      </c>
      <c r="V12" s="34" t="s">
        <v>7</v>
      </c>
      <c r="W12" s="35" t="s">
        <v>8</v>
      </c>
      <c r="X12" s="36" t="s">
        <v>48</v>
      </c>
      <c r="Y12" s="37" t="s">
        <v>49</v>
      </c>
      <c r="Z12" s="38" t="s">
        <v>13</v>
      </c>
      <c r="AA12" s="34" t="s">
        <v>7</v>
      </c>
      <c r="AB12" s="35" t="s">
        <v>8</v>
      </c>
      <c r="AC12" s="36" t="s">
        <v>48</v>
      </c>
      <c r="AD12" s="37" t="s">
        <v>49</v>
      </c>
      <c r="AE12" s="38" t="s">
        <v>13</v>
      </c>
    </row>
    <row r="13" spans="1:31" s="42" customFormat="1" ht="36" customHeight="1" x14ac:dyDescent="0.3">
      <c r="A13" s="41" t="s">
        <v>25</v>
      </c>
      <c r="B13" s="9">
        <f>'CONTRACTACIO 1r TR 2021'!B13+'CONTRACTACIO 2n TR 2021'!B13+'CONTRACTACIO 3r TR 2021'!B13+'CONTRACTACIO 4t TR 2021'!B13</f>
        <v>0</v>
      </c>
      <c r="C13" s="20" t="str">
        <f t="shared" ref="C13:C24" si="0">IF(B13,B13/$B$25,"")</f>
        <v/>
      </c>
      <c r="D13" s="10">
        <f>'CONTRACTACIO 1r TR 2021'!D13+'CONTRACTACIO 2n TR 2021'!D13+'CONTRACTACIO 3r TR 2021'!D13+'CONTRACTACIO 4t TR 2021'!D13</f>
        <v>0</v>
      </c>
      <c r="E13" s="10">
        <f>'CONTRACTACIO 1r TR 2021'!E13+'CONTRACTACIO 2n TR 2021'!E13+'CONTRACTACIO 3r TR 2021'!E13+'CONTRACTACIO 4t TR 2021'!E13</f>
        <v>0</v>
      </c>
      <c r="F13" s="21" t="str">
        <f t="shared" ref="F13:F24" si="1">IF(E13,E13/$E$25,"")</f>
        <v/>
      </c>
      <c r="G13" s="9">
        <f>'CONTRACTACIO 1r TR 2021'!G13+'CONTRACTACIO 2n TR 2021'!G13+'CONTRACTACIO 3r TR 2021'!G13+'CONTRACTACIO 4t TR 2021'!G13</f>
        <v>6</v>
      </c>
      <c r="H13" s="20">
        <f t="shared" ref="H13:H24" si="2">IF(G13,G13/$G$25,"")</f>
        <v>9.4043887147335428E-3</v>
      </c>
      <c r="I13" s="10">
        <f>'CONTRACTACIO 1r TR 2021'!I13+'CONTRACTACIO 2n TR 2021'!I13+'CONTRACTACIO 3r TR 2021'!I13+'CONTRACTACIO 4t TR 2021'!I13</f>
        <v>1058536</v>
      </c>
      <c r="J13" s="10">
        <f>'CONTRACTACIO 1r TR 2021'!J13+'CONTRACTACIO 2n TR 2021'!J13+'CONTRACTACIO 3r TR 2021'!J13+'CONTRACTACIO 4t TR 2021'!J13</f>
        <v>1261634.54</v>
      </c>
      <c r="K13" s="21">
        <f t="shared" ref="K13:K24" si="3">IF(J13,J13/$J$25,"")</f>
        <v>0.32294169819193314</v>
      </c>
      <c r="L13" s="9">
        <f>'CONTRACTACIO 1r TR 2021'!L13+'CONTRACTACIO 2n TR 2021'!L13+'CONTRACTACIO 3r TR 2021'!L13+'CONTRACTACIO 4t TR 2021'!L13</f>
        <v>5</v>
      </c>
      <c r="M13" s="20">
        <f t="shared" ref="M13:M24" si="4">IF(L13,L13/$L$25,"")</f>
        <v>2.7027027027027029E-2</v>
      </c>
      <c r="N13" s="10">
        <f>'CONTRACTACIO 1r TR 2021'!N13+'CONTRACTACIO 2n TR 2021'!N13+'CONTRACTACIO 3r TR 2021'!N13+'CONTRACTACIO 4t TR 2021'!N13</f>
        <v>490508.41000000003</v>
      </c>
      <c r="O13" s="10">
        <f>'CONTRACTACIO 1r TR 2021'!O13+'CONTRACTACIO 2n TR 2021'!O13+'CONTRACTACIO 3r TR 2021'!O13+'CONTRACTACIO 4t TR 2021'!O13</f>
        <v>593515.16999999993</v>
      </c>
      <c r="P13" s="21">
        <f t="shared" ref="P13:P24" si="5">IF(O13,O13/$O$25,"")</f>
        <v>0.30770402331676383</v>
      </c>
      <c r="Q13" s="9">
        <f>'CONTRACTACIO 1r TR 2021'!Q13+'CONTRACTACIO 2n TR 2021'!Q13+'CONTRACTACIO 3r TR 2021'!Q13+'CONTRACTACIO 4t TR 2021'!Q13</f>
        <v>0</v>
      </c>
      <c r="R13" s="20" t="str">
        <f t="shared" ref="R13:R24" si="6">IF(Q13,Q13/$Q$25,"")</f>
        <v/>
      </c>
      <c r="S13" s="10">
        <f>'CONTRACTACIO 1r TR 2021'!S13+'CONTRACTACIO 2n TR 2021'!S13+'CONTRACTACIO 3r TR 2021'!S13+'CONTRACTACIO 4t TR 2021'!S13</f>
        <v>0</v>
      </c>
      <c r="T13" s="10">
        <f>'CONTRACTACIO 1r TR 2021'!T13+'CONTRACTACIO 2n TR 2021'!T13+'CONTRACTACIO 3r TR 2021'!T13+'CONTRACTACIO 4t TR 2021'!T13</f>
        <v>0</v>
      </c>
      <c r="U13" s="21" t="str">
        <f t="shared" ref="U13:U24" si="7">IF(T13,T13/$T$25,"")</f>
        <v/>
      </c>
      <c r="V13" s="9">
        <f>'CONTRACTACIO 1r TR 2021'!AA13+'CONTRACTACIO 2n TR 2021'!AA13+'CONTRACTACIO 3r TR 2021'!AA13+'CONTRACTACIO 4t TR 2021'!AA13</f>
        <v>0</v>
      </c>
      <c r="W13" s="20" t="str">
        <f t="shared" ref="W13:W24" si="8">IF(V13,V13/$V$25,"")</f>
        <v/>
      </c>
      <c r="X13" s="10">
        <f>'CONTRACTACIO 1r TR 2021'!AC13+'CONTRACTACIO 2n TR 2021'!AC13+'CONTRACTACIO 3r TR 2021'!AC13+'CONTRACTACIO 4t TR 2021'!AC13</f>
        <v>0</v>
      </c>
      <c r="Y13" s="10">
        <f>'CONTRACTACIO 1r TR 2021'!AD13+'CONTRACTACIO 2n TR 2021'!AD13+'CONTRACTACIO 3r TR 2021'!AD13+'CONTRACTACIO 4t TR 2021'!AD13</f>
        <v>0</v>
      </c>
      <c r="Z13" s="21" t="str">
        <f t="shared" ref="Z13:Z24" si="9">IF(Y13,Y13/$Y$25,"")</f>
        <v/>
      </c>
      <c r="AA13" s="9">
        <f>'CONTRACTACIO 1r TR 2021'!V13+'CONTRACTACIO 2n TR 2021'!V13+'CONTRACTACIO 3r TR 2021'!V13+'CONTRACTACIO 4t TR 2021'!V13</f>
        <v>0</v>
      </c>
      <c r="AB13" s="20" t="str">
        <f t="shared" ref="AB13:AB24" si="10">IF(AA13,AA13/$AA$25,"")</f>
        <v/>
      </c>
      <c r="AC13" s="10">
        <f>'CONTRACTACIO 1r TR 2021'!X13+'CONTRACTACIO 2n TR 2021'!X13+'CONTRACTACIO 3r TR 2021'!X13+'CONTRACTACIO 4t TR 2021'!X13</f>
        <v>0</v>
      </c>
      <c r="AD13" s="10">
        <f>'CONTRACTACIO 1r TR 2021'!Y13+'CONTRACTACIO 2n TR 2021'!Y13+'CONTRACTACIO 3r TR 2021'!Y13+'CONTRACTACIO 4t TR 2021'!Y13</f>
        <v>0</v>
      </c>
      <c r="AE13" s="21" t="str">
        <f t="shared" ref="AE13:AE24" si="11">IF(AD13,AD13/$AD$25,"")</f>
        <v/>
      </c>
    </row>
    <row r="14" spans="1:31" s="42" customFormat="1" ht="36" customHeight="1" x14ac:dyDescent="0.3">
      <c r="A14" s="43" t="s">
        <v>18</v>
      </c>
      <c r="B14" s="9">
        <f>'CONTRACTACIO 1r TR 2021'!B14+'CONTRACTACIO 2n TR 2021'!B14+'CONTRACTACIO 3r TR 2021'!B14+'CONTRACTACIO 4t TR 2021'!B14</f>
        <v>0</v>
      </c>
      <c r="C14" s="20" t="str">
        <f t="shared" si="0"/>
        <v/>
      </c>
      <c r="D14" s="13">
        <f>'CONTRACTACIO 1r TR 2021'!D14+'CONTRACTACIO 2n TR 2021'!D14+'CONTRACTACIO 3r TR 2021'!D14+'CONTRACTACIO 4t TR 2021'!D14</f>
        <v>0</v>
      </c>
      <c r="E14" s="13">
        <f>'CONTRACTACIO 1r TR 2021'!E14+'CONTRACTACIO 2n TR 2021'!E14+'CONTRACTACIO 3r TR 2021'!E14+'CONTRACTACIO 4t TR 2021'!E14</f>
        <v>0</v>
      </c>
      <c r="F14" s="21" t="str">
        <f t="shared" si="1"/>
        <v/>
      </c>
      <c r="G14" s="9">
        <f>'CONTRACTACIO 1r TR 2021'!G14+'CONTRACTACIO 2n TR 2021'!G14+'CONTRACTACIO 3r TR 2021'!G14+'CONTRACTACIO 4t TR 2021'!G14</f>
        <v>0</v>
      </c>
      <c r="H14" s="20" t="str">
        <f t="shared" si="2"/>
        <v/>
      </c>
      <c r="I14" s="13">
        <f>'CONTRACTACIO 1r TR 2021'!I14+'CONTRACTACIO 2n TR 2021'!I14+'CONTRACTACIO 3r TR 2021'!I14+'CONTRACTACIO 4t TR 2021'!I14</f>
        <v>0</v>
      </c>
      <c r="J14" s="13">
        <f>'CONTRACTACIO 1r TR 2021'!J14+'CONTRACTACIO 2n TR 2021'!J14+'CONTRACTACIO 3r TR 2021'!J14+'CONTRACTACIO 4t TR 2021'!J14</f>
        <v>0</v>
      </c>
      <c r="K14" s="21" t="str">
        <f t="shared" si="3"/>
        <v/>
      </c>
      <c r="L14" s="9">
        <f>'CONTRACTACIO 1r TR 2021'!L14+'CONTRACTACIO 2n TR 2021'!L14+'CONTRACTACIO 3r TR 2021'!L14+'CONTRACTACIO 4t TR 2021'!L14</f>
        <v>0</v>
      </c>
      <c r="M14" s="20" t="str">
        <f t="shared" si="4"/>
        <v/>
      </c>
      <c r="N14" s="13">
        <f>'CONTRACTACIO 1r TR 2021'!N14+'CONTRACTACIO 2n TR 2021'!N14+'CONTRACTACIO 3r TR 2021'!N14+'CONTRACTACIO 4t TR 2021'!N14</f>
        <v>0</v>
      </c>
      <c r="O14" s="13">
        <f>'CONTRACTACIO 1r TR 2021'!O14+'CONTRACTACIO 2n TR 2021'!O14+'CONTRACTACIO 3r TR 2021'!O14+'CONTRACTACIO 4t TR 2021'!O14</f>
        <v>0</v>
      </c>
      <c r="P14" s="21" t="str">
        <f t="shared" si="5"/>
        <v/>
      </c>
      <c r="Q14" s="9">
        <f>'CONTRACTACIO 1r TR 2021'!Q14+'CONTRACTACIO 2n TR 2021'!Q14+'CONTRACTACIO 3r TR 2021'!Q14+'CONTRACTACIO 4t TR 2021'!Q14</f>
        <v>0</v>
      </c>
      <c r="R14" s="20" t="str">
        <f t="shared" si="6"/>
        <v/>
      </c>
      <c r="S14" s="13">
        <f>'CONTRACTACIO 1r TR 2021'!S14+'CONTRACTACIO 2n TR 2021'!S14+'CONTRACTACIO 3r TR 2021'!S14+'CONTRACTACIO 4t TR 2021'!S14</f>
        <v>0</v>
      </c>
      <c r="T14" s="13">
        <f>'CONTRACTACIO 1r TR 2021'!T14+'CONTRACTACIO 2n TR 2021'!T14+'CONTRACTACIO 3r TR 2021'!T14+'CONTRACTACIO 4t TR 2021'!T14</f>
        <v>0</v>
      </c>
      <c r="U14" s="21" t="str">
        <f t="shared" si="7"/>
        <v/>
      </c>
      <c r="V14" s="9">
        <f>'CONTRACTACIO 1r TR 2021'!AA14+'CONTRACTACIO 2n TR 2021'!AA14+'CONTRACTACIO 3r TR 2021'!AA14+'CONTRACTACIO 4t TR 2021'!AA14</f>
        <v>0</v>
      </c>
      <c r="W14" s="20" t="str">
        <f t="shared" si="8"/>
        <v/>
      </c>
      <c r="X14" s="13">
        <f>'CONTRACTACIO 1r TR 2021'!AC14+'CONTRACTACIO 2n TR 2021'!AC14+'CONTRACTACIO 3r TR 2021'!AC14+'CONTRACTACIO 4t TR 2021'!AC14</f>
        <v>0</v>
      </c>
      <c r="Y14" s="13">
        <f>'CONTRACTACIO 1r TR 2021'!AD14+'CONTRACTACIO 2n TR 2021'!AD14+'CONTRACTACIO 3r TR 2021'!AD14+'CONTRACTACIO 4t TR 2021'!AD14</f>
        <v>0</v>
      </c>
      <c r="Z14" s="21" t="str">
        <f t="shared" si="9"/>
        <v/>
      </c>
      <c r="AA14" s="9">
        <f>'CONTRACTACIO 1r TR 2021'!V14+'CONTRACTACIO 2n TR 2021'!V14+'CONTRACTACIO 3r TR 2021'!V14+'CONTRACTACIO 4t TR 2021'!V14</f>
        <v>0</v>
      </c>
      <c r="AB14" s="20" t="str">
        <f t="shared" si="10"/>
        <v/>
      </c>
      <c r="AC14" s="13">
        <f>'CONTRACTACIO 1r TR 2021'!X14+'CONTRACTACIO 2n TR 2021'!X14+'CONTRACTACIO 3r TR 2021'!X14+'CONTRACTACIO 4t TR 2021'!X14</f>
        <v>0</v>
      </c>
      <c r="AD14" s="13">
        <f>'CONTRACTACIO 1r TR 2021'!Y14+'CONTRACTACIO 2n TR 2021'!Y14+'CONTRACTACIO 3r TR 2021'!Y14+'CONTRACTACIO 4t TR 2021'!Y14</f>
        <v>0</v>
      </c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9">
        <f>'CONTRACTACIO 1r TR 2021'!B15+'CONTRACTACIO 2n TR 2021'!B15+'CONTRACTACIO 3r TR 2021'!B15+'CONTRACTACIO 4t TR 2021'!B15</f>
        <v>0</v>
      </c>
      <c r="C15" s="20" t="str">
        <f t="shared" si="0"/>
        <v/>
      </c>
      <c r="D15" s="13">
        <f>'CONTRACTACIO 1r TR 2021'!D15+'CONTRACTACIO 2n TR 2021'!D15+'CONTRACTACIO 3r TR 2021'!D15+'CONTRACTACIO 4t TR 2021'!D15</f>
        <v>0</v>
      </c>
      <c r="E15" s="13">
        <f>'CONTRACTACIO 1r TR 2021'!E15+'CONTRACTACIO 2n TR 2021'!E15+'CONTRACTACIO 3r TR 2021'!E15+'CONTRACTACIO 4t TR 2021'!E15</f>
        <v>0</v>
      </c>
      <c r="F15" s="21" t="str">
        <f t="shared" si="1"/>
        <v/>
      </c>
      <c r="G15" s="9">
        <f>'CONTRACTACIO 1r TR 2021'!G15+'CONTRACTACIO 2n TR 2021'!G15+'CONTRACTACIO 3r TR 2021'!G15+'CONTRACTACIO 4t TR 2021'!G15</f>
        <v>0</v>
      </c>
      <c r="H15" s="20" t="str">
        <f t="shared" si="2"/>
        <v/>
      </c>
      <c r="I15" s="13">
        <f>'CONTRACTACIO 1r TR 2021'!I15+'CONTRACTACIO 2n TR 2021'!I15+'CONTRACTACIO 3r TR 2021'!I15+'CONTRACTACIO 4t TR 2021'!I15</f>
        <v>0</v>
      </c>
      <c r="J15" s="13">
        <f>'CONTRACTACIO 1r TR 2021'!J15+'CONTRACTACIO 2n TR 2021'!J15+'CONTRACTACIO 3r TR 2021'!J15+'CONTRACTACIO 4t TR 2021'!J15</f>
        <v>0</v>
      </c>
      <c r="K15" s="21" t="str">
        <f t="shared" si="3"/>
        <v/>
      </c>
      <c r="L15" s="9">
        <f>'CONTRACTACIO 1r TR 2021'!L15+'CONTRACTACIO 2n TR 2021'!L15+'CONTRACTACIO 3r TR 2021'!L15+'CONTRACTACIO 4t TR 2021'!L15</f>
        <v>0</v>
      </c>
      <c r="M15" s="20" t="str">
        <f t="shared" si="4"/>
        <v/>
      </c>
      <c r="N15" s="13">
        <f>'CONTRACTACIO 1r TR 2021'!N15+'CONTRACTACIO 2n TR 2021'!N15+'CONTRACTACIO 3r TR 2021'!N15+'CONTRACTACIO 4t TR 2021'!N15</f>
        <v>0</v>
      </c>
      <c r="O15" s="13">
        <f>'CONTRACTACIO 1r TR 2021'!O15+'CONTRACTACIO 2n TR 2021'!O15+'CONTRACTACIO 3r TR 2021'!O15+'CONTRACTACIO 4t TR 2021'!O15</f>
        <v>0</v>
      </c>
      <c r="P15" s="21" t="str">
        <f t="shared" si="5"/>
        <v/>
      </c>
      <c r="Q15" s="9">
        <f>'CONTRACTACIO 1r TR 2021'!Q15+'CONTRACTACIO 2n TR 2021'!Q15+'CONTRACTACIO 3r TR 2021'!Q15+'CONTRACTACIO 4t TR 2021'!Q15</f>
        <v>0</v>
      </c>
      <c r="R15" s="20" t="str">
        <f t="shared" si="6"/>
        <v/>
      </c>
      <c r="S15" s="13">
        <f>'CONTRACTACIO 1r TR 2021'!S15+'CONTRACTACIO 2n TR 2021'!S15+'CONTRACTACIO 3r TR 2021'!S15+'CONTRACTACIO 4t TR 2021'!S15</f>
        <v>0</v>
      </c>
      <c r="T15" s="13">
        <f>'CONTRACTACIO 1r TR 2021'!T15+'CONTRACTACIO 2n TR 2021'!T15+'CONTRACTACIO 3r TR 2021'!T15+'CONTRACTACIO 4t TR 2021'!T15</f>
        <v>0</v>
      </c>
      <c r="U15" s="21" t="str">
        <f t="shared" si="7"/>
        <v/>
      </c>
      <c r="V15" s="9">
        <f>'CONTRACTACIO 1r TR 2021'!AA15+'CONTRACTACIO 2n TR 2021'!AA15+'CONTRACTACIO 3r TR 2021'!AA15+'CONTRACTACIO 4t TR 2021'!AA15</f>
        <v>0</v>
      </c>
      <c r="W15" s="20" t="str">
        <f t="shared" si="8"/>
        <v/>
      </c>
      <c r="X15" s="13">
        <f>'CONTRACTACIO 1r TR 2021'!AC15+'CONTRACTACIO 2n TR 2021'!AC15+'CONTRACTACIO 3r TR 2021'!AC15+'CONTRACTACIO 4t TR 2021'!AC15</f>
        <v>0</v>
      </c>
      <c r="Y15" s="13">
        <f>'CONTRACTACIO 1r TR 2021'!AD15+'CONTRACTACIO 2n TR 2021'!AD15+'CONTRACTACIO 3r TR 2021'!AD15+'CONTRACTACIO 4t TR 2021'!AD15</f>
        <v>0</v>
      </c>
      <c r="Z15" s="21" t="str">
        <f t="shared" si="9"/>
        <v/>
      </c>
      <c r="AA15" s="9">
        <f>'CONTRACTACIO 1r TR 2021'!V15+'CONTRACTACIO 2n TR 2021'!V15+'CONTRACTACIO 3r TR 2021'!V15+'CONTRACTACIO 4t TR 2021'!V15</f>
        <v>0</v>
      </c>
      <c r="AB15" s="20" t="str">
        <f t="shared" si="10"/>
        <v/>
      </c>
      <c r="AC15" s="13">
        <f>'CONTRACTACIO 1r TR 2021'!X15+'CONTRACTACIO 2n TR 2021'!X15+'CONTRACTACIO 3r TR 2021'!X15+'CONTRACTACIO 4t TR 2021'!X15</f>
        <v>0</v>
      </c>
      <c r="AD15" s="13">
        <f>'CONTRACTACIO 1r TR 2021'!Y15+'CONTRACTACIO 2n TR 2021'!Y15+'CONTRACTACIO 3r TR 2021'!Y15+'CONTRACTACIO 4t TR 2021'!Y15</f>
        <v>0</v>
      </c>
      <c r="AE15" s="21" t="str">
        <f t="shared" si="11"/>
        <v/>
      </c>
    </row>
    <row r="16" spans="1:31" s="42" customFormat="1" ht="36" customHeight="1" x14ac:dyDescent="0.3">
      <c r="A16" s="43" t="s">
        <v>26</v>
      </c>
      <c r="B16" s="9">
        <f>'CONTRACTACIO 1r TR 2021'!B16+'CONTRACTACIO 2n TR 2021'!B16+'CONTRACTACIO 3r TR 2021'!B16+'CONTRACTACIO 4t TR 2021'!B16</f>
        <v>0</v>
      </c>
      <c r="C16" s="20" t="str">
        <f t="shared" si="0"/>
        <v/>
      </c>
      <c r="D16" s="13">
        <f>'CONTRACTACIO 1r TR 2021'!D16+'CONTRACTACIO 2n TR 2021'!D16+'CONTRACTACIO 3r TR 2021'!D16+'CONTRACTACIO 4t TR 2021'!D16</f>
        <v>0</v>
      </c>
      <c r="E16" s="13">
        <f>'CONTRACTACIO 1r TR 2021'!E16+'CONTRACTACIO 2n TR 2021'!E16+'CONTRACTACIO 3r TR 2021'!E16+'CONTRACTACIO 4t TR 2021'!E16</f>
        <v>0</v>
      </c>
      <c r="F16" s="21" t="str">
        <f t="shared" si="1"/>
        <v/>
      </c>
      <c r="G16" s="9">
        <f>'CONTRACTACIO 1r TR 2021'!G16+'CONTRACTACIO 2n TR 2021'!G16+'CONTRACTACIO 3r TR 2021'!G16+'CONTRACTACIO 4t TR 2021'!G16</f>
        <v>0</v>
      </c>
      <c r="H16" s="20" t="str">
        <f t="shared" si="2"/>
        <v/>
      </c>
      <c r="I16" s="13">
        <f>'CONTRACTACIO 1r TR 2021'!I16+'CONTRACTACIO 2n TR 2021'!I16+'CONTRACTACIO 3r TR 2021'!I16+'CONTRACTACIO 4t TR 2021'!I16</f>
        <v>0</v>
      </c>
      <c r="J16" s="13">
        <f>'CONTRACTACIO 1r TR 2021'!J16+'CONTRACTACIO 2n TR 2021'!J16+'CONTRACTACIO 3r TR 2021'!J16+'CONTRACTACIO 4t TR 2021'!J16</f>
        <v>0</v>
      </c>
      <c r="K16" s="21" t="str">
        <f t="shared" si="3"/>
        <v/>
      </c>
      <c r="L16" s="9">
        <f>'CONTRACTACIO 1r TR 2021'!L16+'CONTRACTACIO 2n TR 2021'!L16+'CONTRACTACIO 3r TR 2021'!L16+'CONTRACTACIO 4t TR 2021'!L16</f>
        <v>0</v>
      </c>
      <c r="M16" s="20" t="str">
        <f t="shared" si="4"/>
        <v/>
      </c>
      <c r="N16" s="13">
        <f>'CONTRACTACIO 1r TR 2021'!N16+'CONTRACTACIO 2n TR 2021'!N16+'CONTRACTACIO 3r TR 2021'!N16+'CONTRACTACIO 4t TR 2021'!N16</f>
        <v>0</v>
      </c>
      <c r="O16" s="13">
        <f>'CONTRACTACIO 1r TR 2021'!O16+'CONTRACTACIO 2n TR 2021'!O16+'CONTRACTACIO 3r TR 2021'!O16+'CONTRACTACIO 4t TR 2021'!O16</f>
        <v>0</v>
      </c>
      <c r="P16" s="21" t="str">
        <f t="shared" si="5"/>
        <v/>
      </c>
      <c r="Q16" s="9">
        <f>'CONTRACTACIO 1r TR 2021'!Q16+'CONTRACTACIO 2n TR 2021'!Q16+'CONTRACTACIO 3r TR 2021'!Q16+'CONTRACTACIO 4t TR 2021'!Q16</f>
        <v>0</v>
      </c>
      <c r="R16" s="20" t="str">
        <f t="shared" si="6"/>
        <v/>
      </c>
      <c r="S16" s="13">
        <f>'CONTRACTACIO 1r TR 2021'!S16+'CONTRACTACIO 2n TR 2021'!S16+'CONTRACTACIO 3r TR 2021'!S16+'CONTRACTACIO 4t TR 2021'!S16</f>
        <v>0</v>
      </c>
      <c r="T16" s="13">
        <f>'CONTRACTACIO 1r TR 2021'!T16+'CONTRACTACIO 2n TR 2021'!T16+'CONTRACTACIO 3r TR 2021'!T16+'CONTRACTACIO 4t TR 2021'!T16</f>
        <v>0</v>
      </c>
      <c r="U16" s="21" t="str">
        <f t="shared" si="7"/>
        <v/>
      </c>
      <c r="V16" s="9">
        <f>'CONTRACTACIO 1r TR 2021'!AA16+'CONTRACTACIO 2n TR 2021'!AA16+'CONTRACTACIO 3r TR 2021'!AA16+'CONTRACTACIO 4t TR 2021'!AA16</f>
        <v>0</v>
      </c>
      <c r="W16" s="20" t="str">
        <f t="shared" si="8"/>
        <v/>
      </c>
      <c r="X16" s="13">
        <f>'CONTRACTACIO 1r TR 2021'!AC16+'CONTRACTACIO 2n TR 2021'!AC16+'CONTRACTACIO 3r TR 2021'!AC16+'CONTRACTACIO 4t TR 2021'!AC16</f>
        <v>0</v>
      </c>
      <c r="Y16" s="13">
        <f>'CONTRACTACIO 1r TR 2021'!AD16+'CONTRACTACIO 2n TR 2021'!AD16+'CONTRACTACIO 3r TR 2021'!AD16+'CONTRACTACIO 4t TR 2021'!AD16</f>
        <v>0</v>
      </c>
      <c r="Z16" s="21" t="str">
        <f t="shared" si="9"/>
        <v/>
      </c>
      <c r="AA16" s="9">
        <f>'CONTRACTACIO 1r TR 2021'!V16+'CONTRACTACIO 2n TR 2021'!V16+'CONTRACTACIO 3r TR 2021'!V16+'CONTRACTACIO 4t TR 2021'!V16</f>
        <v>0</v>
      </c>
      <c r="AB16" s="20" t="str">
        <f t="shared" si="10"/>
        <v/>
      </c>
      <c r="AC16" s="13">
        <f>'CONTRACTACIO 1r TR 2021'!X16+'CONTRACTACIO 2n TR 2021'!X16+'CONTRACTACIO 3r TR 2021'!X16+'CONTRACTACIO 4t TR 2021'!X16</f>
        <v>0</v>
      </c>
      <c r="AD16" s="13">
        <f>'CONTRACTACIO 1r TR 2021'!Y16+'CONTRACTACIO 2n TR 2021'!Y16+'CONTRACTACIO 3r TR 2021'!Y16+'CONTRACTACIO 4t TR 2021'!Y16</f>
        <v>0</v>
      </c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9">
        <f>'CONTRACTACIO 1r TR 2021'!B17+'CONTRACTACIO 2n TR 2021'!B17+'CONTRACTACIO 3r TR 2021'!B17+'CONTRACTACIO 4t TR 2021'!B17</f>
        <v>0</v>
      </c>
      <c r="C17" s="20" t="str">
        <f t="shared" si="0"/>
        <v/>
      </c>
      <c r="D17" s="13">
        <f>'CONTRACTACIO 1r TR 2021'!D17+'CONTRACTACIO 2n TR 2021'!D17+'CONTRACTACIO 3r TR 2021'!D17+'CONTRACTACIO 4t TR 2021'!D17</f>
        <v>0</v>
      </c>
      <c r="E17" s="13">
        <f>'CONTRACTACIO 1r TR 2021'!E17+'CONTRACTACIO 2n TR 2021'!E17+'CONTRACTACIO 3r TR 2021'!E17+'CONTRACTACIO 4t TR 2021'!E17</f>
        <v>0</v>
      </c>
      <c r="F17" s="21" t="str">
        <f t="shared" si="1"/>
        <v/>
      </c>
      <c r="G17" s="9">
        <f>'CONTRACTACIO 1r TR 2021'!G17+'CONTRACTACIO 2n TR 2021'!G17+'CONTRACTACIO 3r TR 2021'!G17+'CONTRACTACIO 4t TR 2021'!G17</f>
        <v>0</v>
      </c>
      <c r="H17" s="20" t="str">
        <f t="shared" si="2"/>
        <v/>
      </c>
      <c r="I17" s="13">
        <f>'CONTRACTACIO 1r TR 2021'!I17+'CONTRACTACIO 2n TR 2021'!I17+'CONTRACTACIO 3r TR 2021'!I17+'CONTRACTACIO 4t TR 2021'!I17</f>
        <v>0</v>
      </c>
      <c r="J17" s="13">
        <f>'CONTRACTACIO 1r TR 2021'!J17+'CONTRACTACIO 2n TR 2021'!J17+'CONTRACTACIO 3r TR 2021'!J17+'CONTRACTACIO 4t TR 2021'!J17</f>
        <v>0</v>
      </c>
      <c r="K17" s="21" t="str">
        <f t="shared" si="3"/>
        <v/>
      </c>
      <c r="L17" s="9">
        <f>'CONTRACTACIO 1r TR 2021'!L17+'CONTRACTACIO 2n TR 2021'!L17+'CONTRACTACIO 3r TR 2021'!L17+'CONTRACTACIO 4t TR 2021'!L17</f>
        <v>0</v>
      </c>
      <c r="M17" s="20" t="str">
        <f t="shared" si="4"/>
        <v/>
      </c>
      <c r="N17" s="13">
        <f>'CONTRACTACIO 1r TR 2021'!N17+'CONTRACTACIO 2n TR 2021'!N17+'CONTRACTACIO 3r TR 2021'!N17+'CONTRACTACIO 4t TR 2021'!N17</f>
        <v>0</v>
      </c>
      <c r="O17" s="13">
        <f>'CONTRACTACIO 1r TR 2021'!O17+'CONTRACTACIO 2n TR 2021'!O17+'CONTRACTACIO 3r TR 2021'!O17+'CONTRACTACIO 4t TR 2021'!O17</f>
        <v>0</v>
      </c>
      <c r="P17" s="21" t="str">
        <f t="shared" si="5"/>
        <v/>
      </c>
      <c r="Q17" s="9">
        <f>'CONTRACTACIO 1r TR 2021'!Q17+'CONTRACTACIO 2n TR 2021'!Q17+'CONTRACTACIO 3r TR 2021'!Q17+'CONTRACTACIO 4t TR 2021'!Q17</f>
        <v>0</v>
      </c>
      <c r="R17" s="20" t="str">
        <f t="shared" si="6"/>
        <v/>
      </c>
      <c r="S17" s="13">
        <f>'CONTRACTACIO 1r TR 2021'!S17+'CONTRACTACIO 2n TR 2021'!S17+'CONTRACTACIO 3r TR 2021'!S17+'CONTRACTACIO 4t TR 2021'!S17</f>
        <v>0</v>
      </c>
      <c r="T17" s="13">
        <f>'CONTRACTACIO 1r TR 2021'!T17+'CONTRACTACIO 2n TR 2021'!T17+'CONTRACTACIO 3r TR 2021'!T17+'CONTRACTACIO 4t TR 2021'!T17</f>
        <v>0</v>
      </c>
      <c r="U17" s="21" t="str">
        <f t="shared" si="7"/>
        <v/>
      </c>
      <c r="V17" s="9">
        <f>'CONTRACTACIO 1r TR 2021'!AA17+'CONTRACTACIO 2n TR 2021'!AA17+'CONTRACTACIO 3r TR 2021'!AA17+'CONTRACTACIO 4t TR 2021'!AA17</f>
        <v>0</v>
      </c>
      <c r="W17" s="20" t="str">
        <f t="shared" si="8"/>
        <v/>
      </c>
      <c r="X17" s="13">
        <f>'CONTRACTACIO 1r TR 2021'!AC17+'CONTRACTACIO 2n TR 2021'!AC17+'CONTRACTACIO 3r TR 2021'!AC17+'CONTRACTACIO 4t TR 2021'!AC17</f>
        <v>0</v>
      </c>
      <c r="Y17" s="13">
        <f>'CONTRACTACIO 1r TR 2021'!AD17+'CONTRACTACIO 2n TR 2021'!AD17+'CONTRACTACIO 3r TR 2021'!AD17+'CONTRACTACIO 4t TR 2021'!AD17</f>
        <v>0</v>
      </c>
      <c r="Z17" s="21" t="str">
        <f t="shared" si="9"/>
        <v/>
      </c>
      <c r="AA17" s="9">
        <f>'CONTRACTACIO 1r TR 2021'!V17+'CONTRACTACIO 2n TR 2021'!V17+'CONTRACTACIO 3r TR 2021'!V17+'CONTRACTACIO 4t TR 2021'!V17</f>
        <v>0</v>
      </c>
      <c r="AB17" s="20" t="str">
        <f t="shared" si="10"/>
        <v/>
      </c>
      <c r="AC17" s="13">
        <f>'CONTRACTACIO 1r TR 2021'!X17+'CONTRACTACIO 2n TR 2021'!X17+'CONTRACTACIO 3r TR 2021'!X17+'CONTRACTACIO 4t TR 2021'!X17</f>
        <v>0</v>
      </c>
      <c r="AD17" s="13">
        <f>'CONTRACTACIO 1r TR 2021'!Y17+'CONTRACTACIO 2n TR 2021'!Y17+'CONTRACTACIO 3r TR 2021'!Y17+'CONTRACTACIO 4t TR 2021'!Y17</f>
        <v>0</v>
      </c>
      <c r="AE17" s="21" t="str">
        <f t="shared" si="11"/>
        <v/>
      </c>
    </row>
    <row r="18" spans="1:31" s="42" customFormat="1" ht="36" customHeight="1" x14ac:dyDescent="0.3">
      <c r="A18" s="44" t="s">
        <v>33</v>
      </c>
      <c r="B18" s="9">
        <f>'CONTRACTACIO 1r TR 2021'!B18+'CONTRACTACIO 2n TR 2021'!B18+'CONTRACTACIO 3r TR 2021'!B18+'CONTRACTACIO 4t TR 2021'!B18</f>
        <v>0</v>
      </c>
      <c r="C18" s="20" t="str">
        <f t="shared" si="0"/>
        <v/>
      </c>
      <c r="D18" s="13">
        <f>'CONTRACTACIO 1r TR 2021'!D18+'CONTRACTACIO 2n TR 2021'!D18+'CONTRACTACIO 3r TR 2021'!D18+'CONTRACTACIO 4t TR 2021'!D18</f>
        <v>0</v>
      </c>
      <c r="E18" s="13">
        <f>'CONTRACTACIO 1r TR 2021'!E18+'CONTRACTACIO 2n TR 2021'!E18+'CONTRACTACIO 3r TR 2021'!E18+'CONTRACTACIO 4t TR 2021'!E18</f>
        <v>0</v>
      </c>
      <c r="F18" s="21" t="str">
        <f t="shared" si="1"/>
        <v/>
      </c>
      <c r="G18" s="9">
        <f>'CONTRACTACIO 1r TR 2021'!G18+'CONTRACTACIO 2n TR 2021'!G18+'CONTRACTACIO 3r TR 2021'!G18+'CONTRACTACIO 4t TR 2021'!G18</f>
        <v>1</v>
      </c>
      <c r="H18" s="20">
        <f t="shared" si="2"/>
        <v>1.567398119122257E-3</v>
      </c>
      <c r="I18" s="13">
        <f>'CONTRACTACIO 1r TR 2021'!I18+'CONTRACTACIO 2n TR 2021'!I18+'CONTRACTACIO 3r TR 2021'!I18+'CONTRACTACIO 4t TR 2021'!I18</f>
        <v>26240.639999999999</v>
      </c>
      <c r="J18" s="13">
        <f>'CONTRACTACIO 1r TR 2021'!J18+'CONTRACTACIO 2n TR 2021'!J18+'CONTRACTACIO 3r TR 2021'!J18+'CONTRACTACIO 4t TR 2021'!J18</f>
        <v>31751.17</v>
      </c>
      <c r="K18" s="21">
        <f t="shared" si="3"/>
        <v>8.1273747937978622E-3</v>
      </c>
      <c r="L18" s="9">
        <f>'CONTRACTACIO 1r TR 2021'!L18+'CONTRACTACIO 2n TR 2021'!L18+'CONTRACTACIO 3r TR 2021'!L18+'CONTRACTACIO 4t TR 2021'!L18</f>
        <v>3</v>
      </c>
      <c r="M18" s="20">
        <f t="shared" si="4"/>
        <v>1.6216216216216217E-2</v>
      </c>
      <c r="N18" s="13">
        <f>'CONTRACTACIO 1r TR 2021'!N18+'CONTRACTACIO 2n TR 2021'!N18+'CONTRACTACIO 3r TR 2021'!N18+'CONTRACTACIO 4t TR 2021'!N18</f>
        <v>150335.33000000002</v>
      </c>
      <c r="O18" s="13">
        <f>'CONTRACTACIO 1r TR 2021'!O18+'CONTRACTACIO 2n TR 2021'!O18+'CONTRACTACIO 3r TR 2021'!O18+'CONTRACTACIO 4t TR 2021'!O18</f>
        <v>181905.75</v>
      </c>
      <c r="P18" s="21">
        <f t="shared" si="5"/>
        <v>9.4307835702756207E-2</v>
      </c>
      <c r="Q18" s="9">
        <f>'CONTRACTACIO 1r TR 2021'!Q18+'CONTRACTACIO 2n TR 2021'!Q18+'CONTRACTACIO 3r TR 2021'!Q18+'CONTRACTACIO 4t TR 2021'!Q18</f>
        <v>0</v>
      </c>
      <c r="R18" s="20" t="str">
        <f t="shared" si="6"/>
        <v/>
      </c>
      <c r="S18" s="13">
        <f>'CONTRACTACIO 1r TR 2021'!S18+'CONTRACTACIO 2n TR 2021'!S18+'CONTRACTACIO 3r TR 2021'!S18+'CONTRACTACIO 4t TR 2021'!S18</f>
        <v>0</v>
      </c>
      <c r="T18" s="13">
        <f>'CONTRACTACIO 1r TR 2021'!T18+'CONTRACTACIO 2n TR 2021'!T18+'CONTRACTACIO 3r TR 2021'!T18+'CONTRACTACIO 4t TR 2021'!T18</f>
        <v>0</v>
      </c>
      <c r="U18" s="21" t="str">
        <f t="shared" si="7"/>
        <v/>
      </c>
      <c r="V18" s="9">
        <f>'CONTRACTACIO 1r TR 2021'!AA18+'CONTRACTACIO 2n TR 2021'!AA18+'CONTRACTACIO 3r TR 2021'!AA18+'CONTRACTACIO 4t TR 2021'!AA18</f>
        <v>0</v>
      </c>
      <c r="W18" s="20" t="str">
        <f t="shared" si="8"/>
        <v/>
      </c>
      <c r="X18" s="13">
        <f>'CONTRACTACIO 1r TR 2021'!AC18+'CONTRACTACIO 2n TR 2021'!AC18+'CONTRACTACIO 3r TR 2021'!AC18+'CONTRACTACIO 4t TR 2021'!AC18</f>
        <v>0</v>
      </c>
      <c r="Y18" s="13">
        <f>'CONTRACTACIO 1r TR 2021'!AD18+'CONTRACTACIO 2n TR 2021'!AD18+'CONTRACTACIO 3r TR 2021'!AD18+'CONTRACTACIO 4t TR 2021'!AD18</f>
        <v>0</v>
      </c>
      <c r="Z18" s="21" t="str">
        <f t="shared" si="9"/>
        <v/>
      </c>
      <c r="AA18" s="9">
        <f>'CONTRACTACIO 1r TR 2021'!V18+'CONTRACTACIO 2n TR 2021'!V18+'CONTRACTACIO 3r TR 2021'!V18+'CONTRACTACIO 4t TR 2021'!V18</f>
        <v>26</v>
      </c>
      <c r="AB18" s="20">
        <f t="shared" si="10"/>
        <v>0.15662650602409639</v>
      </c>
      <c r="AC18" s="13">
        <f>'CONTRACTACIO 1r TR 2021'!X18+'CONTRACTACIO 2n TR 2021'!X18+'CONTRACTACIO 3r TR 2021'!X18+'CONTRACTACIO 4t TR 2021'!X18</f>
        <v>663500</v>
      </c>
      <c r="AD18" s="13">
        <f>'CONTRACTACIO 1r TR 2021'!Y18+'CONTRACTACIO 2n TR 2021'!Y18+'CONTRACTACIO 3r TR 2021'!Y18+'CONTRACTACIO 4t TR 2021'!Y18</f>
        <v>760618</v>
      </c>
      <c r="AE18" s="21">
        <f t="shared" si="11"/>
        <v>0.48251539995573978</v>
      </c>
    </row>
    <row r="19" spans="1:31" s="42" customFormat="1" ht="36" customHeight="1" x14ac:dyDescent="0.3">
      <c r="A19" s="44" t="s">
        <v>28</v>
      </c>
      <c r="B19" s="9">
        <f>'CONTRACTACIO 1r TR 2021'!B19+'CONTRACTACIO 2n TR 2021'!B19+'CONTRACTACIO 3r TR 2021'!B19+'CONTRACTACIO 4t TR 2021'!B19</f>
        <v>0</v>
      </c>
      <c r="C19" s="20" t="str">
        <f t="shared" si="0"/>
        <v/>
      </c>
      <c r="D19" s="13">
        <f>'CONTRACTACIO 1r TR 2021'!D19+'CONTRACTACIO 2n TR 2021'!D19+'CONTRACTACIO 3r TR 2021'!D19+'CONTRACTACIO 4t TR 2021'!D19</f>
        <v>0</v>
      </c>
      <c r="E19" s="13">
        <f>'CONTRACTACIO 1r TR 2021'!E19+'CONTRACTACIO 2n TR 2021'!E19+'CONTRACTACIO 3r TR 2021'!E19+'CONTRACTACIO 4t TR 2021'!E19</f>
        <v>0</v>
      </c>
      <c r="F19" s="21" t="str">
        <f t="shared" si="1"/>
        <v/>
      </c>
      <c r="G19" s="9">
        <f>'CONTRACTACIO 1r TR 2021'!G19+'CONTRACTACIO 2n TR 2021'!G19+'CONTRACTACIO 3r TR 2021'!G19+'CONTRACTACIO 4t TR 2021'!G19</f>
        <v>3</v>
      </c>
      <c r="H19" s="20">
        <f t="shared" si="2"/>
        <v>4.7021943573667714E-3</v>
      </c>
      <c r="I19" s="13">
        <f>'CONTRACTACIO 1r TR 2021'!I19+'CONTRACTACIO 2n TR 2021'!I19+'CONTRACTACIO 3r TR 2021'!I19+'CONTRACTACIO 4t TR 2021'!I19</f>
        <v>133508.27000000002</v>
      </c>
      <c r="J19" s="13">
        <f>'CONTRACTACIO 1r TR 2021'!J19+'CONTRACTACIO 2n TR 2021'!J19+'CONTRACTACIO 3r TR 2021'!J19+'CONTRACTACIO 4t TR 2021'!J19</f>
        <v>145235</v>
      </c>
      <c r="K19" s="21">
        <f t="shared" si="3"/>
        <v>3.7175930152408006E-2</v>
      </c>
      <c r="L19" s="9">
        <f>'CONTRACTACIO 1r TR 2021'!L19+'CONTRACTACIO 2n TR 2021'!L19+'CONTRACTACIO 3r TR 2021'!L19+'CONTRACTACIO 4t TR 2021'!L19</f>
        <v>1</v>
      </c>
      <c r="M19" s="20">
        <f t="shared" si="4"/>
        <v>5.4054054054054057E-3</v>
      </c>
      <c r="N19" s="13">
        <f>'CONTRACTACIO 1r TR 2021'!N19+'CONTRACTACIO 2n TR 2021'!N19+'CONTRACTACIO 3r TR 2021'!N19+'CONTRACTACIO 4t TR 2021'!N19</f>
        <v>445000</v>
      </c>
      <c r="O19" s="13">
        <f>'CONTRACTACIO 1r TR 2021'!O19+'CONTRACTACIO 2n TR 2021'!O19+'CONTRACTACIO 3r TR 2021'!O19+'CONTRACTACIO 4t TR 2021'!O19</f>
        <v>538450</v>
      </c>
      <c r="P19" s="21">
        <f t="shared" si="5"/>
        <v>0.27915584930189991</v>
      </c>
      <c r="Q19" s="9">
        <f>'CONTRACTACIO 1r TR 2021'!Q19+'CONTRACTACIO 2n TR 2021'!Q19+'CONTRACTACIO 3r TR 2021'!Q19+'CONTRACTACIO 4t TR 2021'!Q19</f>
        <v>0</v>
      </c>
      <c r="R19" s="20" t="str">
        <f t="shared" si="6"/>
        <v/>
      </c>
      <c r="S19" s="13">
        <f>'CONTRACTACIO 1r TR 2021'!S19+'CONTRACTACIO 2n TR 2021'!S19+'CONTRACTACIO 3r TR 2021'!S19+'CONTRACTACIO 4t TR 2021'!S19</f>
        <v>0</v>
      </c>
      <c r="T19" s="13">
        <f>'CONTRACTACIO 1r TR 2021'!T19+'CONTRACTACIO 2n TR 2021'!T19+'CONTRACTACIO 3r TR 2021'!T19+'CONTRACTACIO 4t TR 2021'!T19</f>
        <v>0</v>
      </c>
      <c r="U19" s="21" t="str">
        <f t="shared" si="7"/>
        <v/>
      </c>
      <c r="V19" s="9">
        <f>'CONTRACTACIO 1r TR 2021'!AA19+'CONTRACTACIO 2n TR 2021'!AA19+'CONTRACTACIO 3r TR 2021'!AA19+'CONTRACTACIO 4t TR 2021'!AA19</f>
        <v>0</v>
      </c>
      <c r="W19" s="20" t="str">
        <f t="shared" si="8"/>
        <v/>
      </c>
      <c r="X19" s="13">
        <f>'CONTRACTACIO 1r TR 2021'!AC19+'CONTRACTACIO 2n TR 2021'!AC19+'CONTRACTACIO 3r TR 2021'!AC19+'CONTRACTACIO 4t TR 2021'!AC19</f>
        <v>0</v>
      </c>
      <c r="Y19" s="13">
        <f>'CONTRACTACIO 1r TR 2021'!AD19+'CONTRACTACIO 2n TR 2021'!AD19+'CONTRACTACIO 3r TR 2021'!AD19+'CONTRACTACIO 4t TR 2021'!AD19</f>
        <v>0</v>
      </c>
      <c r="Z19" s="21" t="str">
        <f t="shared" si="9"/>
        <v/>
      </c>
      <c r="AA19" s="9">
        <f>'CONTRACTACIO 1r TR 2021'!V19+'CONTRACTACIO 2n TR 2021'!V19+'CONTRACTACIO 3r TR 2021'!V19+'CONTRACTACIO 4t TR 2021'!V19</f>
        <v>0</v>
      </c>
      <c r="AB19" s="20" t="str">
        <f t="shared" si="10"/>
        <v/>
      </c>
      <c r="AC19" s="13">
        <f>'CONTRACTACIO 1r TR 2021'!X19+'CONTRACTACIO 2n TR 2021'!X19+'CONTRACTACIO 3r TR 2021'!X19+'CONTRACTACIO 4t TR 2021'!X19</f>
        <v>0</v>
      </c>
      <c r="AD19" s="13">
        <f>'CONTRACTACIO 1r TR 2021'!Y19+'CONTRACTACIO 2n TR 2021'!Y19+'CONTRACTACIO 3r TR 2021'!Y19+'CONTRACTACIO 4t TR 2021'!Y19</f>
        <v>0</v>
      </c>
      <c r="AE19" s="21" t="str">
        <f t="shared" si="11"/>
        <v/>
      </c>
    </row>
    <row r="20" spans="1:31" s="42" customFormat="1" ht="36" customHeight="1" x14ac:dyDescent="0.3">
      <c r="A20" s="45" t="s">
        <v>29</v>
      </c>
      <c r="B20" s="9">
        <f>'CONTRACTACIO 1r TR 2021'!B20+'CONTRACTACIO 2n TR 2021'!B20+'CONTRACTACIO 3r TR 2021'!B20+'CONTRACTACIO 4t TR 2021'!B20</f>
        <v>0</v>
      </c>
      <c r="C20" s="20" t="str">
        <f t="shared" si="0"/>
        <v/>
      </c>
      <c r="D20" s="13">
        <f>'CONTRACTACIO 1r TR 2021'!D20+'CONTRACTACIO 2n TR 2021'!D20+'CONTRACTACIO 3r TR 2021'!D20+'CONTRACTACIO 4t TR 2021'!D20</f>
        <v>0</v>
      </c>
      <c r="E20" s="13">
        <f>'CONTRACTACIO 1r TR 2021'!E20+'CONTRACTACIO 2n TR 2021'!E20+'CONTRACTACIO 3r TR 2021'!E20+'CONTRACTACIO 4t TR 2021'!E20</f>
        <v>0</v>
      </c>
      <c r="F20" s="21" t="str">
        <f t="shared" si="1"/>
        <v/>
      </c>
      <c r="G20" s="9">
        <f>'CONTRACTACIO 1r TR 2021'!G20+'CONTRACTACIO 2n TR 2021'!G20+'CONTRACTACIO 3r TR 2021'!G20+'CONTRACTACIO 4t TR 2021'!G20</f>
        <v>615</v>
      </c>
      <c r="H20" s="20">
        <f t="shared" si="2"/>
        <v>0.96394984326018807</v>
      </c>
      <c r="I20" s="13">
        <f>'CONTRACTACIO 1r TR 2021'!I20+'CONTRACTACIO 2n TR 2021'!I20+'CONTRACTACIO 3r TR 2021'!I20+'CONTRACTACIO 4t TR 2021'!I20</f>
        <v>2084722.0899999999</v>
      </c>
      <c r="J20" s="13">
        <f>'CONTRACTACIO 1r TR 2021'!J20+'CONTRACTACIO 2n TR 2021'!J20+'CONTRACTACIO 3r TR 2021'!J20+'CONTRACTACIO 4t TR 2021'!J20</f>
        <v>2464913.8699999996</v>
      </c>
      <c r="K20" s="21">
        <f t="shared" si="3"/>
        <v>0.6309461621704251</v>
      </c>
      <c r="L20" s="9">
        <f>'CONTRACTACIO 1r TR 2021'!L20+'CONTRACTACIO 2n TR 2021'!L20+'CONTRACTACIO 3r TR 2021'!L20+'CONTRACTACIO 4t TR 2021'!L20</f>
        <v>174</v>
      </c>
      <c r="M20" s="20">
        <f t="shared" si="4"/>
        <v>0.94054054054054059</v>
      </c>
      <c r="N20" s="13">
        <f>'CONTRACTACIO 1r TR 2021'!N20+'CONTRACTACIO 2n TR 2021'!N20+'CONTRACTACIO 3r TR 2021'!N20+'CONTRACTACIO 4t TR 2021'!N20</f>
        <v>509917.97</v>
      </c>
      <c r="O20" s="13">
        <f>'CONTRACTACIO 1r TR 2021'!O20+'CONTRACTACIO 2n TR 2021'!O20+'CONTRACTACIO 3r TR 2021'!O20+'CONTRACTACIO 4t TR 2021'!O20</f>
        <v>613185.51</v>
      </c>
      <c r="P20" s="21">
        <f t="shared" si="5"/>
        <v>0.31790198128641217</v>
      </c>
      <c r="Q20" s="9">
        <f>'CONTRACTACIO 1r TR 2021'!Q20+'CONTRACTACIO 2n TR 2021'!Q20+'CONTRACTACIO 3r TR 2021'!Q20+'CONTRACTACIO 4t TR 2021'!Q20</f>
        <v>0</v>
      </c>
      <c r="R20" s="20" t="str">
        <f t="shared" si="6"/>
        <v/>
      </c>
      <c r="S20" s="13">
        <f>'CONTRACTACIO 1r TR 2021'!S20+'CONTRACTACIO 2n TR 2021'!S20+'CONTRACTACIO 3r TR 2021'!S20+'CONTRACTACIO 4t TR 2021'!S20</f>
        <v>0</v>
      </c>
      <c r="T20" s="13">
        <f>'CONTRACTACIO 1r TR 2021'!T20+'CONTRACTACIO 2n TR 2021'!T20+'CONTRACTACIO 3r TR 2021'!T20+'CONTRACTACIO 4t TR 2021'!T20</f>
        <v>0</v>
      </c>
      <c r="U20" s="21" t="str">
        <f t="shared" si="7"/>
        <v/>
      </c>
      <c r="V20" s="9">
        <f>'CONTRACTACIO 1r TR 2021'!AA20+'CONTRACTACIO 2n TR 2021'!AA20+'CONTRACTACIO 3r TR 2021'!AA20+'CONTRACTACIO 4t TR 2021'!AA20</f>
        <v>0</v>
      </c>
      <c r="W20" s="20" t="str">
        <f t="shared" si="8"/>
        <v/>
      </c>
      <c r="X20" s="13">
        <f>'CONTRACTACIO 1r TR 2021'!AC20+'CONTRACTACIO 2n TR 2021'!AC20+'CONTRACTACIO 3r TR 2021'!AC20+'CONTRACTACIO 4t TR 2021'!AC20</f>
        <v>0</v>
      </c>
      <c r="Y20" s="13">
        <f>'CONTRACTACIO 1r TR 2021'!AD20+'CONTRACTACIO 2n TR 2021'!AD20+'CONTRACTACIO 3r TR 2021'!AD20+'CONTRACTACIO 4t TR 2021'!AD20</f>
        <v>0</v>
      </c>
      <c r="Z20" s="21" t="str">
        <f t="shared" si="9"/>
        <v/>
      </c>
      <c r="AA20" s="9">
        <f>'CONTRACTACIO 1r TR 2021'!V20+'CONTRACTACIO 2n TR 2021'!V20+'CONTRACTACIO 3r TR 2021'!V20+'CONTRACTACIO 4t TR 2021'!V20</f>
        <v>140</v>
      </c>
      <c r="AB20" s="20">
        <f t="shared" si="10"/>
        <v>0.84337349397590367</v>
      </c>
      <c r="AC20" s="13">
        <f>'CONTRACTACIO 1r TR 2021'!X20+'CONTRACTACIO 2n TR 2021'!X20+'CONTRACTACIO 3r TR 2021'!X20+'CONTRACTACIO 4t TR 2021'!X20</f>
        <v>742638.94000000006</v>
      </c>
      <c r="AD20" s="13">
        <f>'CONTRACTACIO 1r TR 2021'!Y20+'CONTRACTACIO 2n TR 2021'!Y20+'CONTRACTACIO 3r TR 2021'!Y20+'CONTRACTACIO 4t TR 2021'!Y20</f>
        <v>815742.05</v>
      </c>
      <c r="AE20" s="21">
        <f t="shared" si="11"/>
        <v>0.51748460004426022</v>
      </c>
    </row>
    <row r="21" spans="1:31" s="42" customFormat="1" ht="39.9" customHeight="1" x14ac:dyDescent="0.3">
      <c r="A21" s="46" t="s">
        <v>35</v>
      </c>
      <c r="B21" s="9">
        <f>'CONTRACTACIO 1r TR 2021'!B21+'CONTRACTACIO 2n TR 2021'!B21+'CONTRACTACIO 3r TR 2021'!B21+'CONTRACTACIO 4t TR 2021'!B21</f>
        <v>0</v>
      </c>
      <c r="C21" s="20" t="str">
        <f t="shared" si="0"/>
        <v/>
      </c>
      <c r="D21" s="13">
        <f>'CONTRACTACIO 1r TR 2021'!D21+'CONTRACTACIO 2n TR 2021'!D21+'CONTRACTACIO 3r TR 2021'!D21+'CONTRACTACIO 4t TR 2021'!D21</f>
        <v>0</v>
      </c>
      <c r="E21" s="13">
        <f>'CONTRACTACIO 1r TR 2021'!E21+'CONTRACTACIO 2n TR 2021'!E21+'CONTRACTACIO 3r TR 2021'!E21+'CONTRACTACIO 4t TR 2021'!E21</f>
        <v>0</v>
      </c>
      <c r="F21" s="21" t="str">
        <f t="shared" si="1"/>
        <v/>
      </c>
      <c r="G21" s="9">
        <f>'CONTRACTACIO 1r TR 2021'!G21+'CONTRACTACIO 2n TR 2021'!G21+'CONTRACTACIO 3r TR 2021'!G21+'CONTRACTACIO 4t TR 2021'!G21</f>
        <v>13</v>
      </c>
      <c r="H21" s="20">
        <f t="shared" si="2"/>
        <v>2.037617554858934E-2</v>
      </c>
      <c r="I21" s="13">
        <f>'CONTRACTACIO 1r TR 2021'!I21+'CONTRACTACIO 2n TR 2021'!I21+'CONTRACTACIO 3r TR 2021'!I21+'CONTRACTACIO 4t TR 2021'!I21</f>
        <v>2786.76</v>
      </c>
      <c r="J21" s="13">
        <f>'CONTRACTACIO 1r TR 2021'!J21+'CONTRACTACIO 2n TR 2021'!J21+'CONTRACTACIO 3r TR 2021'!J21+'CONTRACTACIO 4t TR 2021'!J21</f>
        <v>3159.87</v>
      </c>
      <c r="K21" s="21">
        <f t="shared" si="3"/>
        <v>8.0883469143587625E-4</v>
      </c>
      <c r="L21" s="9">
        <f>'CONTRACTACIO 1r TR 2021'!L21+'CONTRACTACIO 2n TR 2021'!L21+'CONTRACTACIO 3r TR 2021'!L21+'CONTRACTACIO 4t TR 2021'!L21</f>
        <v>2</v>
      </c>
      <c r="M21" s="20">
        <f t="shared" si="4"/>
        <v>1.0810810810810811E-2</v>
      </c>
      <c r="N21" s="13">
        <f>'CONTRACTACIO 1r TR 2021'!N21+'CONTRACTACIO 2n TR 2021'!N21+'CONTRACTACIO 3r TR 2021'!N21+'CONTRACTACIO 4t TR 2021'!N21</f>
        <v>1483</v>
      </c>
      <c r="O21" s="13">
        <f>'CONTRACTACIO 1r TR 2021'!O21+'CONTRACTACIO 2n TR 2021'!O21+'CONTRACTACIO 3r TR 2021'!O21+'CONTRACTACIO 4t TR 2021'!O21</f>
        <v>1794.43</v>
      </c>
      <c r="P21" s="21">
        <f t="shared" si="5"/>
        <v>9.3031039216790465E-4</v>
      </c>
      <c r="Q21" s="9">
        <f>'CONTRACTACIO 1r TR 2021'!Q21+'CONTRACTACIO 2n TR 2021'!Q21+'CONTRACTACIO 3r TR 2021'!Q21+'CONTRACTACIO 4t TR 2021'!Q21</f>
        <v>0</v>
      </c>
      <c r="R21" s="20" t="str">
        <f t="shared" si="6"/>
        <v/>
      </c>
      <c r="S21" s="13">
        <f>'CONTRACTACIO 1r TR 2021'!S21+'CONTRACTACIO 2n TR 2021'!S21+'CONTRACTACIO 3r TR 2021'!S21+'CONTRACTACIO 4t TR 2021'!S21</f>
        <v>0</v>
      </c>
      <c r="T21" s="13">
        <f>'CONTRACTACIO 1r TR 2021'!T21+'CONTRACTACIO 2n TR 2021'!T21+'CONTRACTACIO 3r TR 2021'!T21+'CONTRACTACIO 4t TR 2021'!T21</f>
        <v>0</v>
      </c>
      <c r="U21" s="21" t="str">
        <f t="shared" si="7"/>
        <v/>
      </c>
      <c r="V21" s="9">
        <f>'CONTRACTACIO 1r TR 2021'!AA21+'CONTRACTACIO 2n TR 2021'!AA21+'CONTRACTACIO 3r TR 2021'!AA21+'CONTRACTACIO 4t TR 2021'!AA21</f>
        <v>0</v>
      </c>
      <c r="W21" s="20" t="str">
        <f t="shared" si="8"/>
        <v/>
      </c>
      <c r="X21" s="13">
        <f>'CONTRACTACIO 1r TR 2021'!AC21+'CONTRACTACIO 2n TR 2021'!AC21+'CONTRACTACIO 3r TR 2021'!AC21+'CONTRACTACIO 4t TR 2021'!AC21</f>
        <v>0</v>
      </c>
      <c r="Y21" s="13">
        <f>'CONTRACTACIO 1r TR 2021'!AD21+'CONTRACTACIO 2n TR 2021'!AD21+'CONTRACTACIO 3r TR 2021'!AD21+'CONTRACTACIO 4t TR 2021'!AD21</f>
        <v>0</v>
      </c>
      <c r="Z21" s="21" t="str">
        <f t="shared" si="9"/>
        <v/>
      </c>
      <c r="AA21" s="9">
        <f>'CONTRACTACIO 1r TR 2021'!V21+'CONTRACTACIO 2n TR 2021'!V21+'CONTRACTACIO 3r TR 2021'!V21+'CONTRACTACIO 4t TR 2021'!V21</f>
        <v>0</v>
      </c>
      <c r="AB21" s="20" t="str">
        <f t="shared" si="10"/>
        <v/>
      </c>
      <c r="AC21" s="13">
        <f>'CONTRACTACIO 1r TR 2021'!X21+'CONTRACTACIO 2n TR 2021'!X21+'CONTRACTACIO 3r TR 2021'!X21+'CONTRACTACIO 4t TR 2021'!X21</f>
        <v>0</v>
      </c>
      <c r="AD21" s="13">
        <f>'CONTRACTACIO 1r TR 2021'!Y21+'CONTRACTACIO 2n TR 2021'!Y21+'CONTRACTACIO 3r TR 2021'!Y21+'CONTRACTACIO 4t TR 2021'!Y21</f>
        <v>0</v>
      </c>
      <c r="AE21" s="21" t="str">
        <f t="shared" si="11"/>
        <v/>
      </c>
    </row>
    <row r="22" spans="1:31" s="42" customFormat="1" ht="39.9" customHeight="1" x14ac:dyDescent="0.3">
      <c r="A22" s="92" t="s">
        <v>45</v>
      </c>
      <c r="B22" s="9">
        <f>'CONTRACTACIO 1r TR 2021'!B22+'CONTRACTACIO 2n TR 2021'!B22+'CONTRACTACIO 3r TR 2021'!B22+'CONTRACTACIO 4t TR 2021'!B22</f>
        <v>0</v>
      </c>
      <c r="C22" s="20" t="str">
        <f t="shared" si="0"/>
        <v/>
      </c>
      <c r="D22" s="13">
        <f>'CONTRACTACIO 1r TR 2021'!D22+'CONTRACTACIO 2n TR 2021'!D22+'CONTRACTACIO 3r TR 2021'!D22+'CONTRACTACIO 4t TR 2021'!D22</f>
        <v>0</v>
      </c>
      <c r="E22" s="23">
        <f>'CONTRACTACIO 1r TR 2021'!E22+'CONTRACTACIO 2n TR 2021'!E22+'CONTRACTACIO 3r TR 2021'!E22+'CONTRACTACIO 4t TR 2021'!E22</f>
        <v>0</v>
      </c>
      <c r="F22" s="21" t="str">
        <f t="shared" si="1"/>
        <v/>
      </c>
      <c r="G22" s="9">
        <f>'CONTRACTACIO 1r TR 2021'!G22+'CONTRACTACIO 2n TR 2021'!G22+'CONTRACTACIO 3r TR 2021'!G22+'CONTRACTACIO 4t TR 2021'!G22</f>
        <v>0</v>
      </c>
      <c r="H22" s="20" t="str">
        <f t="shared" si="2"/>
        <v/>
      </c>
      <c r="I22" s="13">
        <f>'CONTRACTACIO 1r TR 2021'!I22+'CONTRACTACIO 2n TR 2021'!I22+'CONTRACTACIO 3r TR 2021'!I22+'CONTRACTACIO 4t TR 2021'!I22</f>
        <v>0</v>
      </c>
      <c r="J22" s="23">
        <f>'CONTRACTACIO 1r TR 2021'!J22+'CONTRACTACIO 2n TR 2021'!J22+'CONTRACTACIO 3r TR 2021'!J22+'CONTRACTACIO 4t TR 2021'!J22</f>
        <v>0</v>
      </c>
      <c r="K22" s="21" t="str">
        <f t="shared" si="3"/>
        <v/>
      </c>
      <c r="L22" s="9">
        <f>'CONTRACTACIO 1r TR 2021'!L22+'CONTRACTACIO 2n TR 2021'!L22+'CONTRACTACIO 3r TR 2021'!L22+'CONTRACTACIO 4t TR 2021'!L22</f>
        <v>0</v>
      </c>
      <c r="M22" s="20" t="str">
        <f t="shared" si="4"/>
        <v/>
      </c>
      <c r="N22" s="13">
        <f>'CONTRACTACIO 1r TR 2021'!N22+'CONTRACTACIO 2n TR 2021'!N22+'CONTRACTACIO 3r TR 2021'!N22+'CONTRACTACIO 4t TR 2021'!N22</f>
        <v>0</v>
      </c>
      <c r="O22" s="23">
        <f>'CONTRACTACIO 1r TR 2021'!O22+'CONTRACTACIO 2n TR 2021'!O22+'CONTRACTACIO 3r TR 2021'!O22+'CONTRACTACIO 4t TR 2021'!O22</f>
        <v>0</v>
      </c>
      <c r="P22" s="21" t="str">
        <f t="shared" si="5"/>
        <v/>
      </c>
      <c r="Q22" s="9">
        <f>'CONTRACTACIO 1r TR 2021'!Q22+'CONTRACTACIO 2n TR 2021'!Q22+'CONTRACTACIO 3r TR 2021'!Q22+'CONTRACTACIO 4t TR 2021'!Q22</f>
        <v>0</v>
      </c>
      <c r="R22" s="20" t="str">
        <f t="shared" si="6"/>
        <v/>
      </c>
      <c r="S22" s="13">
        <f>'CONTRACTACIO 1r TR 2021'!S22+'CONTRACTACIO 2n TR 2021'!S22+'CONTRACTACIO 3r TR 2021'!S22+'CONTRACTACIO 4t TR 2021'!S22</f>
        <v>0</v>
      </c>
      <c r="T22" s="23">
        <f>'CONTRACTACIO 1r TR 2021'!T22+'CONTRACTACIO 2n TR 2021'!T22+'CONTRACTACIO 3r TR 2021'!T22+'CONTRACTACIO 4t TR 2021'!T22</f>
        <v>0</v>
      </c>
      <c r="U22" s="21" t="str">
        <f t="shared" si="7"/>
        <v/>
      </c>
      <c r="V22" s="9">
        <f>'CONTRACTACIO 1r TR 2021'!AA22+'CONTRACTACIO 2n TR 2021'!AA22+'CONTRACTACIO 3r TR 2021'!AA22+'CONTRACTACIO 4t TR 2021'!AA22</f>
        <v>0</v>
      </c>
      <c r="W22" s="20" t="str">
        <f t="shared" si="8"/>
        <v/>
      </c>
      <c r="X22" s="13">
        <f>'CONTRACTACIO 1r TR 2021'!AC22+'CONTRACTACIO 2n TR 2021'!AC22+'CONTRACTACIO 3r TR 2021'!AC22+'CONTRACTACIO 4t TR 2021'!AC22</f>
        <v>0</v>
      </c>
      <c r="Y22" s="23">
        <f>'CONTRACTACIO 1r TR 2021'!AD22+'CONTRACTACIO 2n TR 2021'!AD22+'CONTRACTACIO 3r TR 2021'!AD22+'CONTRACTACIO 4t TR 2021'!AD22</f>
        <v>0</v>
      </c>
      <c r="Z22" s="21" t="str">
        <f t="shared" si="9"/>
        <v/>
      </c>
      <c r="AA22" s="9">
        <f>'CONTRACTACIO 1r TR 2021'!V22+'CONTRACTACIO 2n TR 2021'!V22+'CONTRACTACIO 3r TR 2021'!V22+'CONTRACTACIO 4t TR 2021'!V22</f>
        <v>0</v>
      </c>
      <c r="AB22" s="20" t="str">
        <f t="shared" si="10"/>
        <v/>
      </c>
      <c r="AC22" s="13">
        <f>'CONTRACTACIO 1r TR 2021'!X22+'CONTRACTACIO 2n TR 2021'!X22+'CONTRACTACIO 3r TR 2021'!X22+'CONTRACTACIO 4t TR 2021'!X22</f>
        <v>0</v>
      </c>
      <c r="AD22" s="23">
        <f>'CONTRACTACIO 1r TR 2021'!Y22+'CONTRACTACIO 2n TR 2021'!Y22+'CONTRACTACIO 3r TR 2021'!Y22+'CONTRACTACIO 4t TR 2021'!Y22</f>
        <v>0</v>
      </c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81">
        <f>'CONTRACTACIO 1r TR 2021'!B23+'CONTRACTACIO 2n TR 2021'!B23+'CONTRACTACIO 3r TR 2021'!B23+'CONTRACTACIO 4t TR 2021'!B23</f>
        <v>0</v>
      </c>
      <c r="C23" s="66" t="str">
        <f t="shared" si="0"/>
        <v/>
      </c>
      <c r="D23" s="77">
        <f>'CONTRACTACIO 1r TR 2021'!D23+'CONTRACTACIO 2n TR 2021'!D23+'CONTRACTACIO 3r TR 2021'!D23+'CONTRACTACIO 4t TR 2021'!D23</f>
        <v>0</v>
      </c>
      <c r="E23" s="78">
        <f>'CONTRACTACIO 1r TR 2021'!E23+'CONTRACTACIO 2n TR 2021'!E23+'CONTRACTACIO 3r TR 2021'!E23+'CONTRACTACIO 4t TR 2021'!E23</f>
        <v>0</v>
      </c>
      <c r="F23" s="67" t="str">
        <f t="shared" si="1"/>
        <v/>
      </c>
      <c r="G23" s="81">
        <f>'CONTRACTACIO 1r TR 2021'!G23+'CONTRACTACIO 2n TR 2021'!G23+'CONTRACTACIO 3r TR 2021'!G23+'CONTRACTACIO 4t TR 2021'!G23</f>
        <v>0</v>
      </c>
      <c r="H23" s="66" t="str">
        <f t="shared" si="2"/>
        <v/>
      </c>
      <c r="I23" s="77">
        <f>'CONTRACTACIO 1r TR 2021'!I23+'CONTRACTACIO 2n TR 2021'!I23+'CONTRACTACIO 3r TR 2021'!I23+'CONTRACTACIO 4t TR 2021'!I23</f>
        <v>0</v>
      </c>
      <c r="J23" s="78">
        <f>'CONTRACTACIO 1r TR 2021'!J23+'CONTRACTACIO 2n TR 2021'!J23+'CONTRACTACIO 3r TR 2021'!J23+'CONTRACTACIO 4t TR 2021'!J23</f>
        <v>0</v>
      </c>
      <c r="K23" s="67" t="str">
        <f t="shared" si="3"/>
        <v/>
      </c>
      <c r="L23" s="81">
        <f>'CONTRACTACIO 1r TR 2021'!L23+'CONTRACTACIO 2n TR 2021'!L23+'CONTRACTACIO 3r TR 2021'!L23+'CONTRACTACIO 4t TR 2021'!L23</f>
        <v>0</v>
      </c>
      <c r="M23" s="66" t="str">
        <f t="shared" si="4"/>
        <v/>
      </c>
      <c r="N23" s="77">
        <f>'CONTRACTACIO 1r TR 2021'!N23+'CONTRACTACIO 2n TR 2021'!N23+'CONTRACTACIO 3r TR 2021'!N23+'CONTRACTACIO 4t TR 2021'!N23</f>
        <v>0</v>
      </c>
      <c r="O23" s="78">
        <f>'CONTRACTACIO 1r TR 2021'!O23+'CONTRACTACIO 2n TR 2021'!O23+'CONTRACTACIO 3r TR 2021'!O23+'CONTRACTACIO 4t TR 2021'!O23</f>
        <v>0</v>
      </c>
      <c r="P23" s="67" t="str">
        <f t="shared" si="5"/>
        <v/>
      </c>
      <c r="Q23" s="81">
        <f>'CONTRACTACIO 1r TR 2021'!Q23+'CONTRACTACIO 2n TR 2021'!Q23+'CONTRACTACIO 3r TR 2021'!Q23+'CONTRACTACIO 4t TR 2021'!Q23</f>
        <v>0</v>
      </c>
      <c r="R23" s="66" t="str">
        <f t="shared" si="6"/>
        <v/>
      </c>
      <c r="S23" s="77">
        <f>'CONTRACTACIO 1r TR 2021'!S23+'CONTRACTACIO 2n TR 2021'!S23+'CONTRACTACIO 3r TR 2021'!S23+'CONTRACTACIO 4t TR 2021'!S23</f>
        <v>0</v>
      </c>
      <c r="T23" s="78">
        <f>'CONTRACTACIO 1r TR 2021'!T23+'CONTRACTACIO 2n TR 2021'!T23+'CONTRACTACIO 3r TR 2021'!T23+'CONTRACTACIO 4t TR 2021'!T23</f>
        <v>0</v>
      </c>
      <c r="U23" s="67" t="str">
        <f t="shared" si="7"/>
        <v/>
      </c>
      <c r="V23" s="81">
        <f>'CONTRACTACIO 1r TR 2021'!AA23+'CONTRACTACIO 2n TR 2021'!AA23+'CONTRACTACIO 3r TR 2021'!AA23+'CONTRACTACIO 4t TR 2021'!AA23</f>
        <v>0</v>
      </c>
      <c r="W23" s="66" t="str">
        <f t="shared" si="8"/>
        <v/>
      </c>
      <c r="X23" s="77">
        <f>'CONTRACTACIO 1r TR 2021'!AC23+'CONTRACTACIO 2n TR 2021'!AC23+'CONTRACTACIO 3r TR 2021'!AC23+'CONTRACTACIO 4t TR 2021'!AC23</f>
        <v>0</v>
      </c>
      <c r="Y23" s="78">
        <f>'CONTRACTACIO 1r TR 2021'!AD23+'CONTRACTACIO 2n TR 2021'!AD23+'CONTRACTACIO 3r TR 2021'!AD23+'CONTRACTACIO 4t TR 2021'!AD23</f>
        <v>0</v>
      </c>
      <c r="Z23" s="67" t="str">
        <f t="shared" si="9"/>
        <v/>
      </c>
      <c r="AA23" s="81">
        <f>'CONTRACTACIO 1r TR 2021'!V23+'CONTRACTACIO 2n TR 2021'!V23+'CONTRACTACIO 3r TR 2021'!V23+'CONTRACTACIO 4t TR 2021'!V23</f>
        <v>0</v>
      </c>
      <c r="AB23" s="20" t="str">
        <f t="shared" si="10"/>
        <v/>
      </c>
      <c r="AC23" s="77">
        <f>'CONTRACTACIO 1r TR 2021'!X23+'CONTRACTACIO 2n TR 2021'!X23+'CONTRACTACIO 3r TR 2021'!X23+'CONTRACTACIO 4t TR 2021'!X23</f>
        <v>0</v>
      </c>
      <c r="AD23" s="78">
        <f>'CONTRACTACIO 1r TR 2021'!Y23+'CONTRACTACIO 2n TR 2021'!Y23+'CONTRACTACIO 3r TR 2021'!Y23+'CONTRACTACIO 4t TR 2021'!Y23</f>
        <v>0</v>
      </c>
      <c r="AE23" s="67" t="str">
        <f t="shared" si="11"/>
        <v/>
      </c>
    </row>
    <row r="24" spans="1:31" s="42" customFormat="1" ht="36" customHeight="1" x14ac:dyDescent="0.3">
      <c r="A24" s="97" t="s">
        <v>52</v>
      </c>
      <c r="B24" s="81">
        <f>'CONTRACTACIO 1r TR 2021'!B24+'CONTRACTACIO 2n TR 2021'!B24+'CONTRACTACIO 3r TR 2021'!B24+'CONTRACTACIO 4t TR 2021'!B24</f>
        <v>0</v>
      </c>
      <c r="C24" s="66" t="str">
        <f t="shared" si="0"/>
        <v/>
      </c>
      <c r="D24" s="77">
        <f>'CONTRACTACIO 1r TR 2021'!D24+'CONTRACTACIO 2n TR 2021'!D24+'CONTRACTACIO 3r TR 2021'!D24+'CONTRACTACIO 4t TR 2021'!D24</f>
        <v>0</v>
      </c>
      <c r="E24" s="78">
        <f>'CONTRACTACIO 1r TR 2021'!E24+'CONTRACTACIO 2n TR 2021'!E24+'CONTRACTACIO 3r TR 2021'!E24+'CONTRACTACIO 4t TR 2021'!E24</f>
        <v>0</v>
      </c>
      <c r="F24" s="67" t="str">
        <f t="shared" si="1"/>
        <v/>
      </c>
      <c r="G24" s="81">
        <f>'CONTRACTACIO 1r TR 2021'!G24+'CONTRACTACIO 2n TR 2021'!G24+'CONTRACTACIO 3r TR 2021'!G24+'CONTRACTACIO 4t TR 2021'!G24</f>
        <v>0</v>
      </c>
      <c r="H24" s="66" t="str">
        <f t="shared" si="2"/>
        <v/>
      </c>
      <c r="I24" s="77">
        <f>'CONTRACTACIO 1r TR 2021'!I24+'CONTRACTACIO 2n TR 2021'!I24+'CONTRACTACIO 3r TR 2021'!I24+'CONTRACTACIO 4t TR 2021'!I24</f>
        <v>0</v>
      </c>
      <c r="J24" s="78">
        <f>'CONTRACTACIO 1r TR 2021'!J24+'CONTRACTACIO 2n TR 2021'!J24+'CONTRACTACIO 3r TR 2021'!J24+'CONTRACTACIO 4t TR 2021'!J24</f>
        <v>0</v>
      </c>
      <c r="K24" s="67" t="str">
        <f t="shared" si="3"/>
        <v/>
      </c>
      <c r="L24" s="81">
        <f>'CONTRACTACIO 1r TR 2021'!L24+'CONTRACTACIO 2n TR 2021'!L24+'CONTRACTACIO 3r TR 2021'!L24+'CONTRACTACIO 4t TR 2021'!L24</f>
        <v>0</v>
      </c>
      <c r="M24" s="66" t="str">
        <f t="shared" si="4"/>
        <v/>
      </c>
      <c r="N24" s="77">
        <f>'CONTRACTACIO 1r TR 2021'!N24+'CONTRACTACIO 2n TR 2021'!N24+'CONTRACTACIO 3r TR 2021'!N24+'CONTRACTACIO 4t TR 2021'!N24</f>
        <v>0</v>
      </c>
      <c r="O24" s="78">
        <f>'CONTRACTACIO 1r TR 2021'!O24+'CONTRACTACIO 2n TR 2021'!O24+'CONTRACTACIO 3r TR 2021'!O24+'CONTRACTACIO 4t TR 2021'!O24</f>
        <v>0</v>
      </c>
      <c r="P24" s="67" t="str">
        <f t="shared" si="5"/>
        <v/>
      </c>
      <c r="Q24" s="81">
        <f>'CONTRACTACIO 1r TR 2021'!Q24+'CONTRACTACIO 2n TR 2021'!Q24+'CONTRACTACIO 3r TR 2021'!Q24+'CONTRACTACIO 4t TR 2021'!Q24</f>
        <v>0</v>
      </c>
      <c r="R24" s="66" t="str">
        <f t="shared" si="6"/>
        <v/>
      </c>
      <c r="S24" s="77">
        <f>'CONTRACTACIO 1r TR 2021'!S24+'CONTRACTACIO 2n TR 2021'!S24+'CONTRACTACIO 3r TR 2021'!S24+'CONTRACTACIO 4t TR 2021'!S24</f>
        <v>0</v>
      </c>
      <c r="T24" s="78">
        <f>'CONTRACTACIO 1r TR 2021'!T24+'CONTRACTACIO 2n TR 2021'!T24+'CONTRACTACIO 3r TR 2021'!T24+'CONTRACTACIO 4t TR 2021'!T24</f>
        <v>0</v>
      </c>
      <c r="U24" s="67" t="str">
        <f t="shared" si="7"/>
        <v/>
      </c>
      <c r="V24" s="81">
        <f>'CONTRACTACIO 1r TR 2021'!AA24+'CONTRACTACIO 2n TR 2021'!AA24+'CONTRACTACIO 3r TR 2021'!AA24+'CONTRACTACIO 4t TR 2021'!AA24</f>
        <v>0</v>
      </c>
      <c r="W24" s="66" t="str">
        <f t="shared" si="8"/>
        <v/>
      </c>
      <c r="X24" s="77">
        <f>'CONTRACTACIO 1r TR 2021'!AC24+'CONTRACTACIO 2n TR 2021'!AC24+'CONTRACTACIO 3r TR 2021'!AC24+'CONTRACTACIO 4t TR 2021'!AC24</f>
        <v>0</v>
      </c>
      <c r="Y24" s="78">
        <f>'CONTRACTACIO 1r TR 2021'!AD24+'CONTRACTACIO 2n TR 2021'!AD24+'CONTRACTACIO 3r TR 2021'!AD24+'CONTRACTACIO 4t TR 2021'!AD24</f>
        <v>0</v>
      </c>
      <c r="Z24" s="67" t="str">
        <f t="shared" si="9"/>
        <v/>
      </c>
      <c r="AA24" s="81">
        <f>'CONTRACTACIO 1r TR 2021'!V24+'CONTRACTACIO 2n TR 2021'!V24+'CONTRACTACIO 3r TR 2021'!V24+'CONTRACTACIO 4t TR 2021'!V24</f>
        <v>0</v>
      </c>
      <c r="AB24" s="20" t="str">
        <f t="shared" si="10"/>
        <v/>
      </c>
      <c r="AC24" s="77">
        <f>'CONTRACTACIO 1r TR 2021'!X24+'CONTRACTACIO 2n TR 2021'!X24+'CONTRACTACIO 3r TR 2021'!X24+'CONTRACTACIO 4t TR 2021'!X24</f>
        <v>0</v>
      </c>
      <c r="AD24" s="78">
        <f>'CONTRACTACIO 1r TR 2021'!Y24+'CONTRACTACIO 2n TR 2021'!Y24+'CONTRACTACIO 3r TR 2021'!Y24+'CONTRACTACIO 4t TR 2021'!Y24</f>
        <v>0</v>
      </c>
      <c r="AE24" s="67" t="str">
        <f t="shared" si="11"/>
        <v/>
      </c>
    </row>
    <row r="25" spans="1:31" ht="33" customHeight="1" thickBot="1" x14ac:dyDescent="0.35">
      <c r="A25" s="82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638</v>
      </c>
      <c r="H25" s="17">
        <f t="shared" si="12"/>
        <v>1</v>
      </c>
      <c r="I25" s="18">
        <f t="shared" si="12"/>
        <v>3305793.76</v>
      </c>
      <c r="J25" s="18">
        <f t="shared" si="12"/>
        <v>3906694.4499999997</v>
      </c>
      <c r="K25" s="19">
        <f t="shared" si="12"/>
        <v>1</v>
      </c>
      <c r="L25" s="16">
        <f t="shared" si="12"/>
        <v>185</v>
      </c>
      <c r="M25" s="17">
        <f t="shared" si="12"/>
        <v>1</v>
      </c>
      <c r="N25" s="18">
        <f t="shared" si="12"/>
        <v>1597244.71</v>
      </c>
      <c r="O25" s="18">
        <f t="shared" si="12"/>
        <v>1928850.8599999999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166</v>
      </c>
      <c r="AB25" s="17">
        <f t="shared" si="12"/>
        <v>1</v>
      </c>
      <c r="AC25" s="18">
        <f t="shared" si="12"/>
        <v>1406138.94</v>
      </c>
      <c r="AD25" s="18">
        <f t="shared" si="12"/>
        <v>1576360.05</v>
      </c>
      <c r="AE25" s="19">
        <f t="shared" si="12"/>
        <v>1</v>
      </c>
    </row>
    <row r="26" spans="1:31" s="25" customFormat="1" ht="18.600000000000001" customHeight="1" x14ac:dyDescent="0.3">
      <c r="B26" s="26"/>
      <c r="H26" s="26"/>
      <c r="N26" s="26"/>
    </row>
    <row r="27" spans="1:31" s="49" customFormat="1" ht="34.200000000000003" customHeight="1" x14ac:dyDescent="0.3">
      <c r="A27" s="125" t="str">
        <f>'CONTRACTACIO 1r TR 2021'!A27:Q27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vint-i-sisena, punt 1, apartat g) de les Bases d'Execució del Pressupost 2021 de l'Ajuntament de Barcelona (vid. pàg. 209 i ss.): 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26" t="str">
        <f>'CONTRACTACIO 1r TR 2021'!A28:Q28</f>
        <v>https://bcnroc.ajuntament.barcelona.cat/jspui/bitstream/11703/120899/5/GM_Pressupost_2021.pdf#page=209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21.6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47"/>
      <c r="W30" s="47"/>
      <c r="X30" s="47"/>
      <c r="Y30" s="49"/>
      <c r="Z30" s="49"/>
      <c r="AA30" s="49"/>
      <c r="AB30" s="49"/>
      <c r="AC30" s="47"/>
      <c r="AD30" s="47"/>
      <c r="AE30" s="47"/>
    </row>
    <row r="31" spans="1:31" s="53" customFormat="1" ht="18" customHeight="1" x14ac:dyDescent="0.3">
      <c r="A31" s="151" t="s">
        <v>10</v>
      </c>
      <c r="B31" s="154" t="s">
        <v>17</v>
      </c>
      <c r="C31" s="155"/>
      <c r="D31" s="155"/>
      <c r="E31" s="155"/>
      <c r="F31" s="156"/>
      <c r="G31" s="25"/>
      <c r="H31" s="54"/>
      <c r="I31" s="54"/>
      <c r="J31" s="160" t="s">
        <v>15</v>
      </c>
      <c r="K31" s="161"/>
      <c r="L31" s="154" t="s">
        <v>16</v>
      </c>
      <c r="M31" s="155"/>
      <c r="N31" s="155"/>
      <c r="O31" s="155"/>
      <c r="P31" s="156"/>
      <c r="Q31" s="50"/>
      <c r="R31" s="72"/>
      <c r="S31" s="47"/>
      <c r="T31" s="47"/>
      <c r="U31" s="47"/>
      <c r="V31" s="50"/>
      <c r="W31" s="50"/>
      <c r="X31" s="72"/>
      <c r="Y31" s="49"/>
      <c r="Z31" s="49"/>
      <c r="AA31" s="49"/>
      <c r="AB31" s="49"/>
      <c r="AC31" s="50"/>
      <c r="AD31" s="50"/>
      <c r="AE31" s="72"/>
    </row>
    <row r="32" spans="1:31" s="54" customFormat="1" ht="18" customHeight="1" thickBot="1" x14ac:dyDescent="0.35">
      <c r="A32" s="152"/>
      <c r="B32" s="157"/>
      <c r="C32" s="158"/>
      <c r="D32" s="158"/>
      <c r="E32" s="158"/>
      <c r="F32" s="159"/>
      <c r="G32" s="25"/>
      <c r="J32" s="162"/>
      <c r="K32" s="163"/>
      <c r="L32" s="166"/>
      <c r="M32" s="167"/>
      <c r="N32" s="167"/>
      <c r="O32" s="167"/>
      <c r="P32" s="168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54" customFormat="1" ht="40.200000000000003" customHeight="1" thickBot="1" x14ac:dyDescent="0.35">
      <c r="A33" s="153"/>
      <c r="B33" s="55" t="s">
        <v>14</v>
      </c>
      <c r="C33" s="35" t="s">
        <v>8</v>
      </c>
      <c r="D33" s="36" t="s">
        <v>48</v>
      </c>
      <c r="E33" s="37" t="s">
        <v>49</v>
      </c>
      <c r="F33" s="56" t="s">
        <v>9</v>
      </c>
      <c r="G33" s="25"/>
      <c r="H33" s="25"/>
      <c r="I33" s="25"/>
      <c r="J33" s="164"/>
      <c r="K33" s="165"/>
      <c r="L33" s="55" t="s">
        <v>14</v>
      </c>
      <c r="M33" s="35" t="s">
        <v>8</v>
      </c>
      <c r="N33" s="36" t="s">
        <v>48</v>
      </c>
      <c r="O33" s="37" t="s">
        <v>49</v>
      </c>
      <c r="P33" s="56" t="s">
        <v>9</v>
      </c>
      <c r="Q33" s="50"/>
      <c r="R33" s="72"/>
      <c r="S33" s="47"/>
      <c r="T33" s="47"/>
      <c r="U33" s="47"/>
      <c r="V33" s="50"/>
      <c r="W33" s="50"/>
      <c r="X33" s="72"/>
      <c r="AC33" s="50"/>
      <c r="AD33" s="50"/>
      <c r="AE33" s="72"/>
    </row>
    <row r="34" spans="1:33" s="25" customFormat="1" ht="47.4" customHeight="1" x14ac:dyDescent="0.3">
      <c r="A34" s="41" t="s">
        <v>25</v>
      </c>
      <c r="B34" s="9">
        <f t="shared" ref="B34:B43" si="13">B13+G13+L13+Q13+V13+AA13</f>
        <v>11</v>
      </c>
      <c r="C34" s="8">
        <f t="shared" ref="C34:C40" si="14">IF(B34,B34/$B$46,"")</f>
        <v>1.1122345803842264E-2</v>
      </c>
      <c r="D34" s="10">
        <f t="shared" ref="D34:D43" si="15">D13+I13+N13+S13+X13+AC13</f>
        <v>1549044.4100000001</v>
      </c>
      <c r="E34" s="11">
        <f t="shared" ref="E34:E43" si="16">E13+J13+O13+T13+Y13+AD13</f>
        <v>1855149.71</v>
      </c>
      <c r="F34" s="21">
        <f t="shared" ref="F34:F40" si="17">IF(E34,E34/$E$46,"")</f>
        <v>0.25029322689570876</v>
      </c>
      <c r="J34" s="149" t="s">
        <v>3</v>
      </c>
      <c r="K34" s="150"/>
      <c r="L34" s="57">
        <f>B25</f>
        <v>0</v>
      </c>
      <c r="M34" s="8" t="str">
        <f t="shared" ref="M34:M39" si="18">IF(L34,L34/$L$40,"")</f>
        <v/>
      </c>
      <c r="N34" s="58">
        <f>D25</f>
        <v>0</v>
      </c>
      <c r="O34" s="58">
        <f>E25</f>
        <v>0</v>
      </c>
      <c r="P34" s="59" t="str">
        <f t="shared" ref="P34:P39" si="19">IF(O34,O34/$O$40,"")</f>
        <v/>
      </c>
    </row>
    <row r="35" spans="1:33" s="25" customFormat="1" ht="30" customHeight="1" x14ac:dyDescent="0.3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45" t="s">
        <v>1</v>
      </c>
      <c r="K35" s="146"/>
      <c r="L35" s="60">
        <f>G25</f>
        <v>638</v>
      </c>
      <c r="M35" s="8">
        <f t="shared" si="18"/>
        <v>0.64509605662285141</v>
      </c>
      <c r="N35" s="61">
        <f>I25</f>
        <v>3305793.76</v>
      </c>
      <c r="O35" s="61">
        <f>J25</f>
        <v>3906694.4499999997</v>
      </c>
      <c r="P35" s="59">
        <f t="shared" si="19"/>
        <v>0.52708369309237912</v>
      </c>
    </row>
    <row r="36" spans="1:33" s="25" customFormat="1" ht="30" customHeight="1" x14ac:dyDescent="0.3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J36" s="145" t="s">
        <v>2</v>
      </c>
      <c r="K36" s="146"/>
      <c r="L36" s="60">
        <f>L25</f>
        <v>185</v>
      </c>
      <c r="M36" s="8">
        <f t="shared" si="18"/>
        <v>0.18705763397371081</v>
      </c>
      <c r="N36" s="61">
        <f>N25</f>
        <v>1597244.71</v>
      </c>
      <c r="O36" s="61">
        <f>O25</f>
        <v>1928850.8599999999</v>
      </c>
      <c r="P36" s="59">
        <f t="shared" si="19"/>
        <v>0.26023684414664466</v>
      </c>
    </row>
    <row r="37" spans="1:33" ht="30" customHeight="1" x14ac:dyDescent="0.3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H37" s="25"/>
      <c r="I37" s="25"/>
      <c r="J37" s="145" t="s">
        <v>34</v>
      </c>
      <c r="K37" s="146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H38" s="25"/>
      <c r="I38" s="25"/>
      <c r="J38" s="145" t="s">
        <v>5</v>
      </c>
      <c r="K38" s="146"/>
      <c r="L38" s="60">
        <f>AA25</f>
        <v>166</v>
      </c>
      <c r="M38" s="8">
        <f t="shared" si="18"/>
        <v>0.16784630940343781</v>
      </c>
      <c r="N38" s="61">
        <f>AC25</f>
        <v>1406138.94</v>
      </c>
      <c r="O38" s="61">
        <f>AD25</f>
        <v>1576360.05</v>
      </c>
      <c r="P38" s="59">
        <f t="shared" si="19"/>
        <v>0.21267946276097624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13"/>
        <v>30</v>
      </c>
      <c r="C39" s="8">
        <f t="shared" si="14"/>
        <v>3.0333670374115267E-2</v>
      </c>
      <c r="D39" s="13">
        <f t="shared" si="15"/>
        <v>840075.97</v>
      </c>
      <c r="E39" s="22">
        <f t="shared" si="16"/>
        <v>974274.91999999993</v>
      </c>
      <c r="F39" s="21">
        <f t="shared" si="17"/>
        <v>0.13144729629953072</v>
      </c>
      <c r="G39" s="25"/>
      <c r="H39" s="25"/>
      <c r="I39" s="25"/>
      <c r="J39" s="145" t="s">
        <v>4</v>
      </c>
      <c r="K39" s="146"/>
      <c r="L39" s="60">
        <f>V25</f>
        <v>0</v>
      </c>
      <c r="M39" s="8" t="str">
        <f t="shared" si="18"/>
        <v/>
      </c>
      <c r="N39" s="61">
        <f>X25</f>
        <v>0</v>
      </c>
      <c r="O39" s="61">
        <f>Y25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13"/>
        <v>4</v>
      </c>
      <c r="C40" s="8">
        <f t="shared" si="14"/>
        <v>4.0444893832153692E-3</v>
      </c>
      <c r="D40" s="13">
        <f t="shared" si="15"/>
        <v>578508.27</v>
      </c>
      <c r="E40" s="23">
        <f t="shared" si="16"/>
        <v>683685</v>
      </c>
      <c r="F40" s="21">
        <f t="shared" si="17"/>
        <v>9.224146380627829E-2</v>
      </c>
      <c r="G40" s="25"/>
      <c r="H40" s="25"/>
      <c r="I40" s="25"/>
      <c r="J40" s="147" t="s">
        <v>0</v>
      </c>
      <c r="K40" s="148"/>
      <c r="L40" s="83">
        <f>SUM(L34:L39)</f>
        <v>989</v>
      </c>
      <c r="M40" s="17">
        <f>SUM(M34:M39)</f>
        <v>1</v>
      </c>
      <c r="N40" s="84">
        <f>SUM(N34:N39)</f>
        <v>6309177.4100000001</v>
      </c>
      <c r="O40" s="85">
        <f>SUM(O34:O39)</f>
        <v>7411905.3599999994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13"/>
        <v>929</v>
      </c>
      <c r="C41" s="8">
        <f>IF(B41,B41/$B$46,"")</f>
        <v>0.93933265925176945</v>
      </c>
      <c r="D41" s="13">
        <f t="shared" si="15"/>
        <v>3337278.9999999995</v>
      </c>
      <c r="E41" s="23">
        <f t="shared" si="16"/>
        <v>3893841.4299999997</v>
      </c>
      <c r="F41" s="21">
        <f>IF(E41,E41/$E$46,"")</f>
        <v>0.52534958838168433</v>
      </c>
      <c r="G41" s="25"/>
      <c r="H41" s="25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customHeight="1" x14ac:dyDescent="0.3">
      <c r="A42" s="46" t="s">
        <v>32</v>
      </c>
      <c r="B42" s="12">
        <f t="shared" si="13"/>
        <v>15</v>
      </c>
      <c r="C42" s="8">
        <f>IF(B42,B42/$B$46,"")</f>
        <v>1.5166835187057633E-2</v>
      </c>
      <c r="D42" s="13">
        <f t="shared" si="15"/>
        <v>4269.76</v>
      </c>
      <c r="E42" s="14">
        <f t="shared" si="16"/>
        <v>4954.3</v>
      </c>
      <c r="F42" s="21">
        <f>IF(E42,E42/$E$46,"")</f>
        <v>6.6842461679785946E-4</v>
      </c>
      <c r="G42" s="25"/>
      <c r="H42" s="25"/>
      <c r="I42" s="25"/>
      <c r="J42" s="50"/>
      <c r="K42" s="50"/>
      <c r="L42" s="72"/>
      <c r="M42" s="51"/>
      <c r="N42" s="47"/>
      <c r="O42" s="47"/>
      <c r="P42" s="50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30" customHeight="1" x14ac:dyDescent="0.3">
      <c r="A43" s="80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5"/>
      <c r="H43" s="25"/>
      <c r="I43" s="25"/>
      <c r="J43" s="50"/>
      <c r="K43" s="50"/>
      <c r="L43" s="89"/>
      <c r="M43" s="51"/>
      <c r="N43" s="47"/>
      <c r="O43" s="47"/>
      <c r="P43" s="50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30" customHeight="1" x14ac:dyDescent="0.3">
      <c r="A44" s="94" t="s">
        <v>47</v>
      </c>
      <c r="B44" s="12">
        <f>B23+G23+L23+Q23+V23+AA23</f>
        <v>0</v>
      </c>
      <c r="C44" s="8" t="str">
        <f>IF(B44,B44/$B$46,"")</f>
        <v/>
      </c>
      <c r="D44" s="13">
        <f>D23+I23+N23+S23+X23+AC23</f>
        <v>0</v>
      </c>
      <c r="E44" s="14">
        <f>E23+J23+O23+T23+Y23+AD23</f>
        <v>0</v>
      </c>
      <c r="F44" s="21" t="str">
        <f>IF(E44,E44/$E$46,"")</f>
        <v/>
      </c>
      <c r="G44" s="25"/>
      <c r="H44" s="25"/>
      <c r="I44" s="25"/>
      <c r="J44" s="50"/>
      <c r="K44" s="50"/>
      <c r="L44" s="96"/>
      <c r="M44" s="51"/>
      <c r="N44" s="47"/>
      <c r="O44" s="47"/>
      <c r="P44" s="50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30" customHeight="1" x14ac:dyDescent="0.3">
      <c r="A45" s="94" t="s">
        <v>52</v>
      </c>
      <c r="B45" s="12">
        <f>B24+G24+L24+Q24+V24+AA24</f>
        <v>0</v>
      </c>
      <c r="C45" s="8" t="str">
        <f>IF(B45,B45/$B$46,"")</f>
        <v/>
      </c>
      <c r="D45" s="13">
        <f>D24+I24+N24+S24+X24+AC24</f>
        <v>0</v>
      </c>
      <c r="E45" s="14">
        <f>E24+J24+O24+T24+Y24+AD24</f>
        <v>0</v>
      </c>
      <c r="F45" s="21" t="str">
        <f>IF(E45,E45/$E$46,"")</f>
        <v/>
      </c>
      <c r="G45" s="25"/>
      <c r="H45" s="25"/>
      <c r="I45" s="25"/>
      <c r="J45" s="50"/>
      <c r="K45" s="50"/>
      <c r="L45" s="72"/>
      <c r="M45" s="51"/>
      <c r="N45" s="47"/>
      <c r="O45" s="47"/>
      <c r="P45" s="50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s="53" customFormat="1" ht="30" customHeight="1" thickBot="1" x14ac:dyDescent="0.35">
      <c r="A46" s="64" t="s">
        <v>0</v>
      </c>
      <c r="B46" s="16">
        <f>SUM(B34:B45)</f>
        <v>989</v>
      </c>
      <c r="C46" s="17">
        <f>SUM(C34:C45)</f>
        <v>1</v>
      </c>
      <c r="D46" s="18">
        <f>SUM(D34:D45)</f>
        <v>6309177.4099999992</v>
      </c>
      <c r="E46" s="18">
        <f>SUM(E34:E45)</f>
        <v>7411905.3599999994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50"/>
      <c r="R46" s="72"/>
      <c r="S46" s="47"/>
      <c r="T46" s="47"/>
      <c r="U46" s="47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s="53" customFormat="1" ht="30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65"/>
      <c r="V47" s="50"/>
      <c r="W47" s="50"/>
      <c r="X47" s="72"/>
      <c r="Y47" s="49"/>
      <c r="Z47" s="49"/>
      <c r="AA47" s="49"/>
      <c r="AB47" s="49"/>
      <c r="AC47" s="50"/>
      <c r="AD47" s="50"/>
      <c r="AE47" s="72"/>
    </row>
    <row r="48" spans="1:33" ht="36" customHeight="1" x14ac:dyDescent="0.3">
      <c r="A48" s="25"/>
      <c r="B48" s="26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2:14" s="25" customFormat="1" ht="23.1" customHeigh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1:21" s="25" customFormat="1" x14ac:dyDescent="0.3">
      <c r="B97" s="26"/>
      <c r="H97" s="26"/>
      <c r="N97" s="26"/>
    </row>
    <row r="98" spans="1:21" s="25" customFormat="1" x14ac:dyDescent="0.3">
      <c r="B98" s="26"/>
      <c r="H98" s="26"/>
      <c r="N98" s="26"/>
    </row>
    <row r="99" spans="1:21" s="25" customFormat="1" x14ac:dyDescent="0.3">
      <c r="B99" s="26"/>
      <c r="H99" s="26"/>
      <c r="N99" s="26"/>
    </row>
    <row r="100" spans="1:21" s="25" customFormat="1" x14ac:dyDescent="0.3">
      <c r="B100" s="26"/>
      <c r="H100" s="26"/>
      <c r="N100" s="26"/>
    </row>
    <row r="101" spans="1:21" s="25" customFormat="1" x14ac:dyDescent="0.3">
      <c r="B101" s="26"/>
      <c r="H101" s="26"/>
      <c r="N101" s="26"/>
    </row>
    <row r="102" spans="1:21" s="25" customFormat="1" x14ac:dyDescent="0.3">
      <c r="B102" s="26"/>
      <c r="H102" s="26"/>
      <c r="N102" s="26"/>
    </row>
    <row r="103" spans="1:21" s="25" customFormat="1" x14ac:dyDescent="0.3">
      <c r="B103" s="26"/>
      <c r="H103" s="26"/>
      <c r="N103" s="26"/>
    </row>
    <row r="104" spans="1:21" s="25" customFormat="1" x14ac:dyDescent="0.3">
      <c r="B104" s="26"/>
      <c r="H104" s="26"/>
      <c r="N104" s="26"/>
    </row>
    <row r="105" spans="1:21" s="25" customFormat="1" x14ac:dyDescent="0.3">
      <c r="B105" s="26"/>
      <c r="H105" s="26"/>
      <c r="N105" s="26"/>
    </row>
    <row r="106" spans="1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</row>
    <row r="107" spans="1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1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  <row r="109" spans="1:21" s="25" customFormat="1" x14ac:dyDescent="0.3">
      <c r="A109" s="27"/>
      <c r="B109" s="62"/>
      <c r="C109" s="27"/>
      <c r="D109" s="27"/>
      <c r="E109" s="27"/>
      <c r="F109" s="27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2021</vt:lpstr>
      <vt:lpstr>CONTRACTACIO 2n TR 2021</vt:lpstr>
      <vt:lpstr>CONTRACTACIO 3r TR 2021</vt:lpstr>
      <vt:lpstr>CONTRACTACIO 4t TR 2021</vt:lpstr>
      <vt:lpstr>2021 - CONTRACTACIÓ ANUAL</vt:lpstr>
      <vt:lpstr>'2021 - CONTRACTACIÓ ANUAL'!Àrea_d'impressió</vt:lpstr>
      <vt:lpstr>'CONTRACTACIO 1r TR 2021'!Àrea_d'impressió</vt:lpstr>
      <vt:lpstr>'CONTRACTACIO 2n TR 2021'!Àrea_d'impressió</vt:lpstr>
      <vt:lpstr>'CONTRACTACIO 3r TR 2021'!Àrea_d'impressió</vt:lpstr>
      <vt:lpstr>'CONTRACTACIO 4t TR 2021'!Àrea_d'impressió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2020-02-14T09:12:43Z</cp:lastPrinted>
  <dcterms:created xsi:type="dcterms:W3CDTF">2016-02-03T12:33:15Z</dcterms:created>
  <dcterms:modified xsi:type="dcterms:W3CDTF">2022-04-20T08:00:29Z</dcterms:modified>
</cp:coreProperties>
</file>