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136" windowHeight="13056" tabRatio="700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6" l="1"/>
  <c r="I20" i="6"/>
  <c r="I13" i="6"/>
  <c r="D20" i="6"/>
  <c r="N20" i="5"/>
  <c r="I20" i="5"/>
  <c r="I13" i="5"/>
  <c r="I13" i="4"/>
  <c r="I20" i="4"/>
  <c r="D20" i="4"/>
  <c r="I20" i="1"/>
  <c r="N20" i="1" l="1"/>
  <c r="D20" i="1"/>
  <c r="A28" i="7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/>
  <c r="X23" i="7"/>
  <c r="V23" i="7"/>
  <c r="W23" i="7" s="1"/>
  <c r="T23" i="7"/>
  <c r="U23" i="7" s="1"/>
  <c r="S23" i="7"/>
  <c r="Q23" i="7"/>
  <c r="R23" i="7" s="1"/>
  <c r="O23" i="7"/>
  <c r="N23" i="7"/>
  <c r="L23" i="7"/>
  <c r="M23" i="7" s="1"/>
  <c r="J23" i="7"/>
  <c r="K23" i="7" s="1"/>
  <c r="I23" i="7"/>
  <c r="G23" i="7"/>
  <c r="H23" i="7" s="1"/>
  <c r="E23" i="7"/>
  <c r="F23" i="7" s="1"/>
  <c r="D23" i="7"/>
  <c r="D44" i="7" s="1"/>
  <c r="B23" i="7"/>
  <c r="C23" i="7" s="1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H22" i="7" s="1"/>
  <c r="E22" i="7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L34" i="1" s="1"/>
  <c r="B16" i="7"/>
  <c r="C16" i="7" s="1"/>
  <c r="D16" i="7"/>
  <c r="J24" i="7"/>
  <c r="E24" i="7"/>
  <c r="F24" i="7" s="1"/>
  <c r="O24" i="7"/>
  <c r="P24" i="7" s="1"/>
  <c r="T24" i="7"/>
  <c r="U24" i="7" s="1"/>
  <c r="Y24" i="7"/>
  <c r="Z24" i="7" s="1"/>
  <c r="AD24" i="7"/>
  <c r="AE24" i="7" s="1"/>
  <c r="E13" i="7"/>
  <c r="J13" i="7"/>
  <c r="O13" i="7"/>
  <c r="P13" i="7" s="1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K21" i="7" s="1"/>
  <c r="O21" i="7"/>
  <c r="P21" i="7" s="1"/>
  <c r="AD21" i="7"/>
  <c r="T21" i="7"/>
  <c r="U21" i="7" s="1"/>
  <c r="Y21" i="7"/>
  <c r="Z21" i="7" s="1"/>
  <c r="J14" i="7"/>
  <c r="O14" i="7"/>
  <c r="E14" i="7"/>
  <c r="T14" i="7"/>
  <c r="U14" i="7" s="1"/>
  <c r="Y14" i="7"/>
  <c r="Z14" i="7" s="1"/>
  <c r="AD14" i="7"/>
  <c r="AE14" i="7"/>
  <c r="J15" i="7"/>
  <c r="O15" i="7"/>
  <c r="E15" i="7"/>
  <c r="T15" i="7"/>
  <c r="U15" i="7" s="1"/>
  <c r="Y15" i="7"/>
  <c r="Z15" i="7" s="1"/>
  <c r="AD15" i="7"/>
  <c r="AE15" i="7"/>
  <c r="J16" i="7"/>
  <c r="O16" i="7"/>
  <c r="E16" i="7"/>
  <c r="F16" i="7"/>
  <c r="T16" i="7"/>
  <c r="U16" i="7" s="1"/>
  <c r="Y16" i="7"/>
  <c r="AD16" i="7"/>
  <c r="J17" i="7"/>
  <c r="K17" i="7" s="1"/>
  <c r="O17" i="7"/>
  <c r="E17" i="7"/>
  <c r="F17" i="7"/>
  <c r="T17" i="7"/>
  <c r="U17" i="7" s="1"/>
  <c r="Y17" i="7"/>
  <c r="Z17" i="7" s="1"/>
  <c r="AD17" i="7"/>
  <c r="J18" i="7"/>
  <c r="K18" i="7" s="1"/>
  <c r="O18" i="7"/>
  <c r="AD18" i="7"/>
  <c r="E18" i="7"/>
  <c r="T18" i="7"/>
  <c r="U18" i="7" s="1"/>
  <c r="Y18" i="7"/>
  <c r="Z18" i="7" s="1"/>
  <c r="J19" i="7"/>
  <c r="K19" i="7" s="1"/>
  <c r="O19" i="7"/>
  <c r="AD19" i="7"/>
  <c r="AE19" i="7" s="1"/>
  <c r="E19" i="7"/>
  <c r="F19" i="7" s="1"/>
  <c r="T19" i="7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 s="1"/>
  <c r="Q24" i="7"/>
  <c r="R24" i="7" s="1"/>
  <c r="V24" i="7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Q25" i="7" s="1"/>
  <c r="L37" i="7" s="1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H14" i="7" s="1"/>
  <c r="L14" i="7"/>
  <c r="B14" i="7"/>
  <c r="Q14" i="7"/>
  <c r="R14" i="7" s="1"/>
  <c r="V14" i="7"/>
  <c r="W14" i="7" s="1"/>
  <c r="AA14" i="7"/>
  <c r="AB14" i="7" s="1"/>
  <c r="G15" i="7"/>
  <c r="L15" i="7"/>
  <c r="B15" i="7"/>
  <c r="B36" i="7" s="1"/>
  <c r="C36" i="7" s="1"/>
  <c r="Q15" i="7"/>
  <c r="R15" i="7" s="1"/>
  <c r="V15" i="7"/>
  <c r="W15" i="7" s="1"/>
  <c r="AA15" i="7"/>
  <c r="AB15" i="7"/>
  <c r="G17" i="7"/>
  <c r="H17" i="7" s="1"/>
  <c r="L17" i="7"/>
  <c r="M17" i="7" s="1"/>
  <c r="B17" i="7"/>
  <c r="Q17" i="7"/>
  <c r="V17" i="7"/>
  <c r="W17" i="7" s="1"/>
  <c r="AA17" i="7"/>
  <c r="AB17" i="7" s="1"/>
  <c r="G18" i="7"/>
  <c r="L18" i="7"/>
  <c r="AA18" i="7"/>
  <c r="AB18" i="7" s="1"/>
  <c r="B18" i="7"/>
  <c r="C18" i="7" s="1"/>
  <c r="Q18" i="7"/>
  <c r="R18" i="7" s="1"/>
  <c r="V18" i="7"/>
  <c r="W18" i="7" s="1"/>
  <c r="G19" i="7"/>
  <c r="L19" i="7"/>
  <c r="M19" i="7" s="1"/>
  <c r="AA19" i="7"/>
  <c r="B19" i="7"/>
  <c r="C19" i="7" s="1"/>
  <c r="Q19" i="7"/>
  <c r="R19" i="7" s="1"/>
  <c r="V19" i="7"/>
  <c r="W19" i="7" s="1"/>
  <c r="J25" i="6"/>
  <c r="O35" i="6" s="1"/>
  <c r="K20" i="6"/>
  <c r="E25" i="6"/>
  <c r="O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/>
  <c r="S25" i="6"/>
  <c r="N37" i="6" s="1"/>
  <c r="AC25" i="6"/>
  <c r="N39" i="6" s="1"/>
  <c r="G25" i="6"/>
  <c r="H15" i="6"/>
  <c r="B25" i="6"/>
  <c r="L34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F35" i="6" s="1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B34" i="6"/>
  <c r="B35" i="6"/>
  <c r="C35" i="6" s="1"/>
  <c r="B36" i="6"/>
  <c r="C36" i="6" s="1"/>
  <c r="B37" i="6"/>
  <c r="B38" i="6"/>
  <c r="C38" i="6" s="1"/>
  <c r="B39" i="6"/>
  <c r="C39" i="6" s="1"/>
  <c r="B40" i="6"/>
  <c r="C40" i="6" s="1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F35" i="5" s="1"/>
  <c r="E36" i="5"/>
  <c r="F36" i="5" s="1"/>
  <c r="E41" i="5"/>
  <c r="E42" i="5"/>
  <c r="F42" i="5" s="1"/>
  <c r="E39" i="5"/>
  <c r="F39" i="5" s="1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C39" i="5" s="1"/>
  <c r="B40" i="5"/>
  <c r="C40" i="5" s="1"/>
  <c r="B37" i="5"/>
  <c r="C37" i="5" s="1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F35" i="4" s="1"/>
  <c r="E36" i="4"/>
  <c r="F36" i="4" s="1"/>
  <c r="E37" i="4"/>
  <c r="E38" i="4"/>
  <c r="E39" i="4"/>
  <c r="F39" i="4" s="1"/>
  <c r="E40" i="4"/>
  <c r="F40" i="4" s="1"/>
  <c r="E41" i="4"/>
  <c r="E42" i="4"/>
  <c r="D45" i="4"/>
  <c r="B45" i="4"/>
  <c r="C45" i="4" s="1"/>
  <c r="B42" i="4"/>
  <c r="C42" i="4" s="1"/>
  <c r="B34" i="4"/>
  <c r="B35" i="4"/>
  <c r="B36" i="4"/>
  <c r="C36" i="4" s="1"/>
  <c r="B37" i="4"/>
  <c r="C37" i="4" s="1"/>
  <c r="B38" i="4"/>
  <c r="B39" i="4"/>
  <c r="C39" i="4" s="1"/>
  <c r="B40" i="4"/>
  <c r="B41" i="4"/>
  <c r="AE13" i="4"/>
  <c r="AE14" i="4"/>
  <c r="AE25" i="4" s="1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 s="1"/>
  <c r="L25" i="4"/>
  <c r="L36" i="4" s="1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F20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P37" i="4" s="1"/>
  <c r="L39" i="4"/>
  <c r="M39" i="4" s="1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F35" i="1" s="1"/>
  <c r="E36" i="1"/>
  <c r="F36" i="1" s="1"/>
  <c r="E37" i="1"/>
  <c r="E38" i="1"/>
  <c r="F38" i="1" s="1"/>
  <c r="E39" i="1"/>
  <c r="F39" i="1" s="1"/>
  <c r="E40" i="1"/>
  <c r="F40" i="1" s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AB25" i="1"/>
  <c r="F22" i="6"/>
  <c r="C22" i="6"/>
  <c r="H20" i="6"/>
  <c r="H19" i="6"/>
  <c r="M18" i="6"/>
  <c r="M13" i="6"/>
  <c r="P19" i="6"/>
  <c r="P14" i="6"/>
  <c r="Z21" i="6"/>
  <c r="L35" i="6"/>
  <c r="H22" i="6"/>
  <c r="K22" i="6"/>
  <c r="M13" i="5"/>
  <c r="AB25" i="5"/>
  <c r="H22" i="5"/>
  <c r="O38" i="5"/>
  <c r="P38" i="5" s="1"/>
  <c r="K22" i="5"/>
  <c r="M14" i="4"/>
  <c r="P21" i="4"/>
  <c r="H19" i="4"/>
  <c r="H22" i="4"/>
  <c r="K13" i="4"/>
  <c r="K22" i="4"/>
  <c r="Z21" i="4"/>
  <c r="F20" i="1"/>
  <c r="F13" i="1"/>
  <c r="C13" i="1"/>
  <c r="K21" i="1"/>
  <c r="H16" i="1"/>
  <c r="H20" i="1"/>
  <c r="H13" i="1"/>
  <c r="H14" i="1"/>
  <c r="H18" i="1"/>
  <c r="H24" i="1"/>
  <c r="C42" i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W18" i="5"/>
  <c r="R16" i="5"/>
  <c r="K19" i="5"/>
  <c r="C14" i="5"/>
  <c r="C13" i="5"/>
  <c r="F43" i="5"/>
  <c r="AE21" i="5"/>
  <c r="AE20" i="5"/>
  <c r="C20" i="5"/>
  <c r="F21" i="5"/>
  <c r="F20" i="5"/>
  <c r="P21" i="5"/>
  <c r="C43" i="6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K21" i="4"/>
  <c r="AD25" i="7"/>
  <c r="O38" i="7" s="1"/>
  <c r="P38" i="7" s="1"/>
  <c r="H20" i="4"/>
  <c r="W17" i="4"/>
  <c r="E38" i="7"/>
  <c r="F38" i="7" s="1"/>
  <c r="Z17" i="4"/>
  <c r="C18" i="4"/>
  <c r="C20" i="4"/>
  <c r="O34" i="4"/>
  <c r="H13" i="4"/>
  <c r="M13" i="4"/>
  <c r="W20" i="4"/>
  <c r="M20" i="4"/>
  <c r="P20" i="4"/>
  <c r="P18" i="7"/>
  <c r="K22" i="7"/>
  <c r="M15" i="7"/>
  <c r="C36" i="1"/>
  <c r="R17" i="7"/>
  <c r="H21" i="7"/>
  <c r="P17" i="7"/>
  <c r="P16" i="7"/>
  <c r="F37" i="4"/>
  <c r="Z16" i="7"/>
  <c r="F37" i="1"/>
  <c r="F43" i="1"/>
  <c r="C40" i="1"/>
  <c r="C44" i="1"/>
  <c r="F15" i="7"/>
  <c r="F22" i="7"/>
  <c r="F34" i="1"/>
  <c r="C34" i="1"/>
  <c r="C43" i="5"/>
  <c r="C43" i="4"/>
  <c r="C45" i="1"/>
  <c r="C37" i="1"/>
  <c r="C39" i="1"/>
  <c r="C15" i="7"/>
  <c r="F37" i="6"/>
  <c r="C37" i="6"/>
  <c r="F40" i="6"/>
  <c r="F36" i="6"/>
  <c r="F42" i="6"/>
  <c r="U13" i="7"/>
  <c r="F45" i="6"/>
  <c r="F39" i="6"/>
  <c r="AB19" i="7"/>
  <c r="C45" i="5"/>
  <c r="F45" i="5"/>
  <c r="AE20" i="7"/>
  <c r="R16" i="7"/>
  <c r="C36" i="5"/>
  <c r="C35" i="5"/>
  <c r="F18" i="7"/>
  <c r="F40" i="5"/>
  <c r="F21" i="7"/>
  <c r="F14" i="7"/>
  <c r="W20" i="7"/>
  <c r="AE18" i="7"/>
  <c r="AE21" i="7"/>
  <c r="AE17" i="7"/>
  <c r="C38" i="4"/>
  <c r="C35" i="4"/>
  <c r="F38" i="4"/>
  <c r="F42" i="4"/>
  <c r="F45" i="4"/>
  <c r="K14" i="7"/>
  <c r="AB20" i="7"/>
  <c r="C14" i="7"/>
  <c r="C40" i="4"/>
  <c r="R13" i="7"/>
  <c r="M18" i="7"/>
  <c r="M13" i="7"/>
  <c r="P15" i="7"/>
  <c r="P14" i="7"/>
  <c r="P19" i="7"/>
  <c r="H15" i="7"/>
  <c r="H16" i="7"/>
  <c r="H18" i="7"/>
  <c r="H24" i="7"/>
  <c r="P37" i="1"/>
  <c r="P20" i="6" l="1"/>
  <c r="M36" i="6"/>
  <c r="K20" i="5"/>
  <c r="K13" i="5"/>
  <c r="H20" i="5"/>
  <c r="H25" i="5" s="1"/>
  <c r="H13" i="5"/>
  <c r="B25" i="7"/>
  <c r="P25" i="5"/>
  <c r="C25" i="6"/>
  <c r="U25" i="4"/>
  <c r="E46" i="5"/>
  <c r="B41" i="7"/>
  <c r="O25" i="7"/>
  <c r="O36" i="7" s="1"/>
  <c r="Z25" i="4"/>
  <c r="F25" i="4"/>
  <c r="B35" i="7"/>
  <c r="C35" i="7" s="1"/>
  <c r="D36" i="7"/>
  <c r="D35" i="7"/>
  <c r="D37" i="7"/>
  <c r="D45" i="7"/>
  <c r="E35" i="7"/>
  <c r="F35" i="7" s="1"/>
  <c r="O40" i="4"/>
  <c r="C25" i="4"/>
  <c r="U25" i="6"/>
  <c r="W25" i="6"/>
  <c r="B37" i="7"/>
  <c r="C37" i="7" s="1"/>
  <c r="E39" i="7"/>
  <c r="F39" i="7" s="1"/>
  <c r="E41" i="7"/>
  <c r="M36" i="4"/>
  <c r="M25" i="4"/>
  <c r="P35" i="4"/>
  <c r="K20" i="1"/>
  <c r="K25" i="1" s="1"/>
  <c r="M20" i="1"/>
  <c r="H25" i="1"/>
  <c r="D46" i="1"/>
  <c r="C20" i="7"/>
  <c r="B46" i="5"/>
  <c r="C41" i="5" s="1"/>
  <c r="U19" i="7"/>
  <c r="U25" i="7" s="1"/>
  <c r="E40" i="7"/>
  <c r="F40" i="7" s="1"/>
  <c r="E34" i="7"/>
  <c r="E25" i="7"/>
  <c r="O34" i="7" s="1"/>
  <c r="P34" i="4"/>
  <c r="Z25" i="5"/>
  <c r="D38" i="7"/>
  <c r="N25" i="7"/>
  <c r="N36" i="7" s="1"/>
  <c r="E37" i="7"/>
  <c r="F37" i="7" s="1"/>
  <c r="K16" i="7"/>
  <c r="E36" i="7"/>
  <c r="F36" i="7" s="1"/>
  <c r="K15" i="7"/>
  <c r="F13" i="7"/>
  <c r="D34" i="7"/>
  <c r="J25" i="7"/>
  <c r="Y25" i="7"/>
  <c r="O39" i="7" s="1"/>
  <c r="P39" i="7" s="1"/>
  <c r="R25" i="5"/>
  <c r="T25" i="7"/>
  <c r="O37" i="7" s="1"/>
  <c r="P37" i="7" s="1"/>
  <c r="F25" i="1"/>
  <c r="K25" i="4"/>
  <c r="R25" i="1"/>
  <c r="U25" i="1"/>
  <c r="C25" i="1"/>
  <c r="D46" i="4"/>
  <c r="C25" i="5"/>
  <c r="W25" i="5"/>
  <c r="D46" i="6"/>
  <c r="E46" i="6"/>
  <c r="F41" i="6" s="1"/>
  <c r="C17" i="7"/>
  <c r="B38" i="7"/>
  <c r="C38" i="7" s="1"/>
  <c r="W24" i="7"/>
  <c r="V25" i="7"/>
  <c r="L39" i="7" s="1"/>
  <c r="M39" i="7" s="1"/>
  <c r="D40" i="7"/>
  <c r="S25" i="7"/>
  <c r="N37" i="7" s="1"/>
  <c r="I25" i="7"/>
  <c r="N35" i="7" s="1"/>
  <c r="E42" i="7"/>
  <c r="F42" i="7" s="1"/>
  <c r="B43" i="7"/>
  <c r="C43" i="7" s="1"/>
  <c r="B46" i="1"/>
  <c r="C41" i="1" s="1"/>
  <c r="C35" i="1"/>
  <c r="F25" i="5"/>
  <c r="D46" i="5"/>
  <c r="C42" i="6"/>
  <c r="B46" i="6"/>
  <c r="AC25" i="7"/>
  <c r="N38" i="7" s="1"/>
  <c r="X25" i="7"/>
  <c r="N39" i="7" s="1"/>
  <c r="D41" i="7"/>
  <c r="D25" i="7"/>
  <c r="N34" i="7" s="1"/>
  <c r="AA25" i="7"/>
  <c r="L38" i="7" s="1"/>
  <c r="M38" i="7" s="1"/>
  <c r="P25" i="4"/>
  <c r="H25" i="4"/>
  <c r="H19" i="7"/>
  <c r="B40" i="7"/>
  <c r="C40" i="7" s="1"/>
  <c r="L25" i="7"/>
  <c r="L36" i="7" s="1"/>
  <c r="E45" i="7"/>
  <c r="F45" i="7" s="1"/>
  <c r="K24" i="7"/>
  <c r="W25" i="1"/>
  <c r="AE25" i="5"/>
  <c r="G25" i="7"/>
  <c r="H13" i="7" s="1"/>
  <c r="D42" i="7"/>
  <c r="D43" i="7"/>
  <c r="M14" i="7"/>
  <c r="C22" i="7"/>
  <c r="B45" i="7"/>
  <c r="C45" i="7" s="1"/>
  <c r="B34" i="7"/>
  <c r="H25" i="6"/>
  <c r="M25" i="1"/>
  <c r="O40" i="1"/>
  <c r="P34" i="1" s="1"/>
  <c r="AE25" i="6"/>
  <c r="E43" i="7"/>
  <c r="F43" i="7" s="1"/>
  <c r="P23" i="7"/>
  <c r="E44" i="7"/>
  <c r="F44" i="7" s="1"/>
  <c r="M25" i="5"/>
  <c r="W25" i="4"/>
  <c r="B46" i="4"/>
  <c r="E46" i="4"/>
  <c r="U25" i="5"/>
  <c r="AE25" i="7"/>
  <c r="F25" i="6"/>
  <c r="K25" i="6"/>
  <c r="M25" i="6"/>
  <c r="AE25" i="1"/>
  <c r="E46" i="1"/>
  <c r="F41" i="1" s="1"/>
  <c r="R25" i="4"/>
  <c r="B39" i="7"/>
  <c r="C39" i="7" s="1"/>
  <c r="B42" i="7"/>
  <c r="C42" i="7" s="1"/>
  <c r="D39" i="7"/>
  <c r="B44" i="7"/>
  <c r="C44" i="7" s="1"/>
  <c r="R25" i="6"/>
  <c r="P25" i="6"/>
  <c r="P25" i="1"/>
  <c r="Z25" i="1"/>
  <c r="AB25" i="4"/>
  <c r="Z25" i="6"/>
  <c r="AB25" i="6"/>
  <c r="Z25" i="7"/>
  <c r="O40" i="6"/>
  <c r="P34" i="6" s="1"/>
  <c r="P37" i="6"/>
  <c r="N40" i="6"/>
  <c r="L40" i="6"/>
  <c r="M37" i="6"/>
  <c r="W25" i="7"/>
  <c r="P34" i="5"/>
  <c r="O40" i="5"/>
  <c r="P36" i="5" s="1"/>
  <c r="N40" i="5"/>
  <c r="L40" i="5"/>
  <c r="M35" i="5" s="1"/>
  <c r="M34" i="5"/>
  <c r="AB25" i="7"/>
  <c r="L40" i="4"/>
  <c r="M34" i="4" s="1"/>
  <c r="M38" i="4"/>
  <c r="N40" i="4"/>
  <c r="N40" i="1"/>
  <c r="M37" i="7"/>
  <c r="R25" i="7"/>
  <c r="L40" i="1"/>
  <c r="M36" i="1" s="1"/>
  <c r="F42" i="1"/>
  <c r="P36" i="6" l="1"/>
  <c r="F34" i="6"/>
  <c r="P35" i="6"/>
  <c r="M34" i="6"/>
  <c r="M35" i="6"/>
  <c r="F46" i="6"/>
  <c r="C34" i="6"/>
  <c r="C41" i="6"/>
  <c r="L34" i="7"/>
  <c r="C13" i="7"/>
  <c r="C25" i="7" s="1"/>
  <c r="P35" i="5"/>
  <c r="P40" i="5" s="1"/>
  <c r="K25" i="5"/>
  <c r="C34" i="5"/>
  <c r="C46" i="5" s="1"/>
  <c r="M36" i="5"/>
  <c r="F34" i="5"/>
  <c r="F41" i="5"/>
  <c r="M40" i="5"/>
  <c r="F46" i="1"/>
  <c r="C46" i="1"/>
  <c r="P20" i="7"/>
  <c r="P25" i="7" s="1"/>
  <c r="O35" i="7"/>
  <c r="O40" i="7" s="1"/>
  <c r="P36" i="7" s="1"/>
  <c r="K13" i="7"/>
  <c r="F41" i="4"/>
  <c r="F34" i="4"/>
  <c r="C41" i="4"/>
  <c r="C34" i="4"/>
  <c r="K20" i="7"/>
  <c r="P40" i="4"/>
  <c r="M35" i="4"/>
  <c r="M40" i="4" s="1"/>
  <c r="F20" i="7"/>
  <c r="F25" i="7" s="1"/>
  <c r="P36" i="1"/>
  <c r="M34" i="1"/>
  <c r="M35" i="1"/>
  <c r="M20" i="7"/>
  <c r="M25" i="7" s="1"/>
  <c r="P35" i="1"/>
  <c r="P40" i="1" s="1"/>
  <c r="L35" i="7"/>
  <c r="H20" i="7"/>
  <c r="H25" i="7" s="1"/>
  <c r="N40" i="7"/>
  <c r="B46" i="7"/>
  <c r="C41" i="7" s="1"/>
  <c r="D46" i="7"/>
  <c r="E46" i="7"/>
  <c r="F41" i="7" s="1"/>
  <c r="P40" i="6" l="1"/>
  <c r="M40" i="6"/>
  <c r="L40" i="7"/>
  <c r="M34" i="7" s="1"/>
  <c r="C46" i="6"/>
  <c r="F46" i="5"/>
  <c r="C34" i="7"/>
  <c r="C46" i="7" s="1"/>
  <c r="M40" i="1"/>
  <c r="K25" i="7"/>
  <c r="F34" i="7"/>
  <c r="F46" i="7" s="1"/>
  <c r="P34" i="7"/>
  <c r="P35" i="7"/>
  <c r="F46" i="4"/>
  <c r="C46" i="4"/>
  <c r="M35" i="7" l="1"/>
  <c r="M36" i="7"/>
  <c r="M40" i="7" s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<sst xmlns="http://schemas.openxmlformats.org/spreadsheetml/2006/main" count="457" uniqueCount="62">
  <si>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</si>
  <si>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</si>
  <si>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</si>
  <si>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</si>
  <si>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</si>
  <si>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</si>
  <si>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</si>
  <si>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</si>
  <si>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</si>
  <si>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</si>
  <si>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</si>
  <si>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</si>
  <si>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</si>
  <si>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</si>
  <si>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</si>
  <si>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</si>
  <si>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</si>
  <si>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</si>
  <si>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</si>
  <si>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</si>
  <si>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</si>
  <si>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</si>
  <si>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</si>
  <si>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</si>
  <si>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</si>
  <si>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</si>
  <si>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</si>
  <si>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</si>
  <si>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</si>
  <si>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</si>
  <si>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</si>
  <si>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</si>
  <si>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</si>
  <si>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</si>
  <si>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</si>
  <si>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</si>
  <si>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</si>
  <si>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</si>
  <si>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</si>
  <si>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</si>
  <si>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</si>
  <si>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</si>
  <si>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</si>
  <si>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</si>
  <si>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</si>
  <si>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</si>
  <si>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</si>
  <si>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</si>
  <si>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</si>
  <si>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</si>
  <si>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</si>
  <si>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</si>
  <si>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</si>
  <si>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</si>
  <si>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</si>
  <si>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</si>
  <si>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</si>
  <si>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</si>
  <si>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</si>
  <si>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</si>
  <si>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</si>
  <si>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CONSORCI DEL BESÒS (CB)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</si>
</sst>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B2-41F5-9683-9430642E50C5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B2-41F5-9683-9430642E50C5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B2-41F5-9683-9430642E50C5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2-41F5-9683-9430642E50C5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2-41F5-9683-9430642E50C5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2-41F5-9683-9430642E50C5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2-41F5-9683-9430642E50C5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2-41F5-9683-9430642E50C5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B2-41F5-9683-9430642E50C5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2-41F5-9683-9430642E50C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5B2-41F5-9683-9430642E5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98-4BAC-A9CD-F178458B6688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98-4BAC-A9CD-F178458B6688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98-4BAC-A9CD-F178458B6688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98-4BAC-A9CD-F178458B6688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98-4BAC-A9CD-F178458B6688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98-4BAC-A9CD-F178458B6688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98-4BAC-A9CD-F178458B6688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98-4BAC-A9CD-F178458B6688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98-4BAC-A9CD-F178458B6688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98-4BAC-A9CD-F178458B668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577226.68999999994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524936.25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198-4BAC-A9CD-F178458B66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90-44D3-B945-8971C0BD5242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90-44D3-B945-8971C0BD5242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90-44D3-B945-8971C0BD5242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90-44D3-B945-8971C0BD524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7</c:v>
                </c:pt>
                <c:pt idx="1">
                  <c:v>46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90-44D3-B945-8971C0BD52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06-463C-AE73-7411C966E433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06-463C-AE73-7411C966E433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06-463C-AE73-7411C966E433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06-463C-AE73-7411C966E433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06-463C-AE73-7411C966E433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06-463C-AE73-7411C966E43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131865.85999999999</c:v>
                </c:pt>
                <c:pt idx="1">
                  <c:v>883853.47</c:v>
                </c:pt>
                <c:pt idx="2">
                  <c:v>86443.61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106-463C-AE73-7411C966E4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2" zoomScale="85" zoomScaleNormal="85" workbookViewId="0">
      <selection activeCell="H20" sqref="H2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44286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2</v>
      </c>
      <c r="C20" s="66">
        <f t="shared" si="0"/>
        <v>1</v>
      </c>
      <c r="D20" s="69">
        <f>E20/1.21</f>
        <v>43176.347107438014</v>
      </c>
      <c r="E20" s="70">
        <v>52243.38</v>
      </c>
      <c r="F20" s="21">
        <f t="shared" si="1"/>
        <v>1</v>
      </c>
      <c r="G20" s="68">
        <v>14</v>
      </c>
      <c r="H20" s="66">
        <f t="shared" si="2"/>
        <v>1</v>
      </c>
      <c r="I20" s="69">
        <f>J20/1.21</f>
        <v>72778.495867768594</v>
      </c>
      <c r="J20" s="70">
        <v>88061.98</v>
      </c>
      <c r="K20" s="67">
        <f t="shared" si="3"/>
        <v>1</v>
      </c>
      <c r="L20" s="68">
        <v>5</v>
      </c>
      <c r="M20" s="66">
        <f t="shared" si="4"/>
        <v>1</v>
      </c>
      <c r="N20" s="69">
        <f>O20/1.21</f>
        <v>36308.264462809915</v>
      </c>
      <c r="O20" s="70">
        <v>43933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43176.347107438014</v>
      </c>
      <c r="E25" s="18">
        <f t="shared" si="12"/>
        <v>52243.38</v>
      </c>
      <c r="F25" s="19">
        <f t="shared" si="12"/>
        <v>1</v>
      </c>
      <c r="G25" s="16">
        <f t="shared" si="12"/>
        <v>14</v>
      </c>
      <c r="H25" s="17">
        <f t="shared" si="12"/>
        <v>1</v>
      </c>
      <c r="I25" s="18">
        <f t="shared" si="12"/>
        <v>72778.495867768594</v>
      </c>
      <c r="J25" s="18">
        <f t="shared" si="12"/>
        <v>88061.98</v>
      </c>
      <c r="K25" s="19">
        <f t="shared" si="12"/>
        <v>1</v>
      </c>
      <c r="L25" s="16">
        <f t="shared" si="12"/>
        <v>5</v>
      </c>
      <c r="M25" s="17">
        <f t="shared" si="12"/>
        <v>1</v>
      </c>
      <c r="N25" s="18">
        <f t="shared" si="12"/>
        <v>36308.264462809915</v>
      </c>
      <c r="O25" s="18">
        <f t="shared" si="12"/>
        <v>43933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9" t="s">
        <v>3</v>
      </c>
      <c r="K34" s="150"/>
      <c r="L34" s="57">
        <f>B25</f>
        <v>2</v>
      </c>
      <c r="M34" s="8">
        <f t="shared" ref="M34:M39" si="18">IF(L34,L34/$L$40,"")</f>
        <v>9.5238095238095233E-2</v>
      </c>
      <c r="N34" s="58">
        <f>D25</f>
        <v>43176.347107438014</v>
      </c>
      <c r="O34" s="58">
        <f>E25</f>
        <v>52243.38</v>
      </c>
      <c r="P34" s="59">
        <f t="shared" ref="P34:P39" si="19">IF(O34,O34/$O$40,"")</f>
        <v>0.28356407427855956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14</v>
      </c>
      <c r="M35" s="8">
        <f t="shared" si="18"/>
        <v>0.66666666666666663</v>
      </c>
      <c r="N35" s="61">
        <f>I25</f>
        <v>72778.495867768594</v>
      </c>
      <c r="O35" s="61">
        <f>J25</f>
        <v>88061.98</v>
      </c>
      <c r="P35" s="59">
        <f t="shared" si="19"/>
        <v>0.47797852738159419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5</v>
      </c>
      <c r="M36" s="8">
        <f t="shared" si="18"/>
        <v>0.23809523809523808</v>
      </c>
      <c r="N36" s="61">
        <f>N25</f>
        <v>36308.264462809915</v>
      </c>
      <c r="O36" s="61">
        <f>O25</f>
        <v>43933</v>
      </c>
      <c r="P36" s="59">
        <f t="shared" si="19"/>
        <v>0.2384573983398463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7" t="s">
        <v>0</v>
      </c>
      <c r="K40" s="148"/>
      <c r="L40" s="83">
        <f>SUM(L34:L39)</f>
        <v>21</v>
      </c>
      <c r="M40" s="17">
        <f>SUM(M34:M39)</f>
        <v>1</v>
      </c>
      <c r="N40" s="84">
        <f>SUM(N34:N39)</f>
        <v>152263.10743801654</v>
      </c>
      <c r="O40" s="85">
        <f>SUM(O34:O39)</f>
        <v>184238.36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21</v>
      </c>
      <c r="C41" s="8">
        <f t="shared" si="14"/>
        <v>1</v>
      </c>
      <c r="D41" s="13">
        <f t="shared" si="15"/>
        <v>152263.10743801654</v>
      </c>
      <c r="E41" s="23">
        <f t="shared" si="16"/>
        <v>184238.36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21</v>
      </c>
      <c r="C46" s="17">
        <f>SUM(C34:C45)</f>
        <v>1</v>
      </c>
      <c r="D46" s="18">
        <f>SUM(D34:D45)</f>
        <v>152263.10743801654</v>
      </c>
      <c r="E46" s="18">
        <f>SUM(E34:E45)</f>
        <v>184238.36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6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44476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CONSORCI DEL BESÒS (CB)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0.1111111111111111</v>
      </c>
      <c r="I13" s="69">
        <f>J13/1.21</f>
        <v>31400</v>
      </c>
      <c r="J13" s="5">
        <v>37994</v>
      </c>
      <c r="K13" s="21">
        <f t="shared" ref="K13:K21" si="3">IF(J13,J13/$J$25,"")</f>
        <v>0.37812191421208541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3</v>
      </c>
      <c r="C20" s="66">
        <f t="shared" si="0"/>
        <v>1</v>
      </c>
      <c r="D20" s="69">
        <f>E20/1.21</f>
        <v>51831.528925619838</v>
      </c>
      <c r="E20" s="70">
        <v>62716.15</v>
      </c>
      <c r="F20" s="21">
        <f t="shared" si="1"/>
        <v>1</v>
      </c>
      <c r="G20" s="68">
        <v>8</v>
      </c>
      <c r="H20" s="66">
        <f t="shared" si="2"/>
        <v>0.88888888888888884</v>
      </c>
      <c r="I20" s="69">
        <f>J20/1.21</f>
        <v>51642</v>
      </c>
      <c r="J20" s="70">
        <v>62486.82</v>
      </c>
      <c r="K20" s="21">
        <f t="shared" si="3"/>
        <v>0.62187808578791448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3</v>
      </c>
      <c r="C25" s="17">
        <f t="shared" si="32"/>
        <v>1</v>
      </c>
      <c r="D25" s="18">
        <f t="shared" si="32"/>
        <v>51831.528925619838</v>
      </c>
      <c r="E25" s="18">
        <f t="shared" si="32"/>
        <v>62716.15</v>
      </c>
      <c r="F25" s="19">
        <f t="shared" si="32"/>
        <v>1</v>
      </c>
      <c r="G25" s="16">
        <f t="shared" si="32"/>
        <v>9</v>
      </c>
      <c r="H25" s="17">
        <f t="shared" si="32"/>
        <v>1</v>
      </c>
      <c r="I25" s="18">
        <f t="shared" si="32"/>
        <v>83042</v>
      </c>
      <c r="J25" s="18">
        <f t="shared" si="32"/>
        <v>100480.82</v>
      </c>
      <c r="K25" s="19">
        <f t="shared" si="32"/>
        <v>0.99999999999999989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1</v>
      </c>
      <c r="C34" s="8">
        <f t="shared" ref="C34:C45" si="34">IF(B34,B34/$B$46,"")</f>
        <v>8.3333333333333329E-2</v>
      </c>
      <c r="D34" s="10">
        <f t="shared" ref="D34:D45" si="35">D13+I13+N13+S13+AC13+X13</f>
        <v>31400</v>
      </c>
      <c r="E34" s="11">
        <f t="shared" ref="E34:E45" si="36">E13+J13+O13+T13+AD13+Y13</f>
        <v>37994</v>
      </c>
      <c r="F34" s="21">
        <f t="shared" ref="F34:F42" si="37">IF(E34,E34/$E$46,"")</f>
        <v>0.23281069495346635</v>
      </c>
      <c r="J34" s="149" t="s">
        <v>3</v>
      </c>
      <c r="K34" s="150"/>
      <c r="L34" s="57">
        <f>B25</f>
        <v>3</v>
      </c>
      <c r="M34" s="8">
        <f t="shared" ref="M34:M39" si="38">IF(L34,L34/$L$40,"")</f>
        <v>0.25</v>
      </c>
      <c r="N34" s="58">
        <f>D25</f>
        <v>51831.528925619838</v>
      </c>
      <c r="O34" s="58">
        <f>E25</f>
        <v>62716.15</v>
      </c>
      <c r="P34" s="59">
        <f t="shared" ref="P34:P39" si="39">IF(O34,O34/$O$40,"")</f>
        <v>0.38429726973484862</v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9</v>
      </c>
      <c r="M35" s="8">
        <f t="shared" si="38"/>
        <v>0.75</v>
      </c>
      <c r="N35" s="61">
        <f>I25</f>
        <v>83042</v>
      </c>
      <c r="O35" s="61">
        <f>J25</f>
        <v>100480.82</v>
      </c>
      <c r="P35" s="59">
        <f t="shared" si="39"/>
        <v>0.61570273026515143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7" t="s">
        <v>0</v>
      </c>
      <c r="K40" s="148"/>
      <c r="L40" s="83">
        <f>SUM(L34:L39)</f>
        <v>12</v>
      </c>
      <c r="M40" s="17">
        <f>SUM(M34:M39)</f>
        <v>1</v>
      </c>
      <c r="N40" s="84">
        <f>SUM(N34:N39)</f>
        <v>134873.52892561984</v>
      </c>
      <c r="O40" s="85">
        <f>SUM(O34:O39)</f>
        <v>163196.97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11</v>
      </c>
      <c r="C41" s="8">
        <f t="shared" si="34"/>
        <v>0.91666666666666663</v>
      </c>
      <c r="D41" s="13">
        <f t="shared" si="35"/>
        <v>103473.52892561984</v>
      </c>
      <c r="E41" s="23">
        <f t="shared" si="36"/>
        <v>125202.97</v>
      </c>
      <c r="F41" s="21">
        <f t="shared" si="37"/>
        <v>0.7671893050465336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12</v>
      </c>
      <c r="C46" s="17">
        <f>SUM(C34:C45)</f>
        <v>1</v>
      </c>
      <c r="D46" s="18">
        <f>SUM(D34:D45)</f>
        <v>134873.52892561984</v>
      </c>
      <c r="E46" s="18">
        <f>SUM(E34:E45)</f>
        <v>163196.97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" zoomScale="80" zoomScaleNormal="80" workbookViewId="0">
      <selection activeCell="J22" sqref="J2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44469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CONSORCI DEL BESÒS (CB)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3" si="2">IF(G13,G13/$G$25,"")</f>
        <v>0.2</v>
      </c>
      <c r="I13" s="4">
        <f>J13/1.21</f>
        <v>394181.14049586776</v>
      </c>
      <c r="J13" s="5">
        <v>476959.18</v>
      </c>
      <c r="K13" s="21">
        <f t="shared" ref="K13:K23" si="3">IF(J13,J13/$J$25,"")</f>
        <v>0.97606837729274187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</v>
      </c>
      <c r="H20" s="66">
        <f t="shared" si="2"/>
        <v>0.8</v>
      </c>
      <c r="I20" s="4">
        <f>J20/1.21</f>
        <v>9664.6859504132244</v>
      </c>
      <c r="J20" s="70">
        <v>11694.27</v>
      </c>
      <c r="K20" s="67">
        <f t="shared" si="3"/>
        <v>2.3931622707258078E-2</v>
      </c>
      <c r="L20" s="68">
        <v>4</v>
      </c>
      <c r="M20" s="66">
        <f t="shared" si="4"/>
        <v>1</v>
      </c>
      <c r="N20" s="4">
        <f>O20/1.21</f>
        <v>26161.975206611573</v>
      </c>
      <c r="O20" s="70">
        <v>31655.99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5</v>
      </c>
      <c r="H25" s="17">
        <f t="shared" si="22"/>
        <v>1</v>
      </c>
      <c r="I25" s="18">
        <f t="shared" si="22"/>
        <v>403845.82644628099</v>
      </c>
      <c r="J25" s="18">
        <f t="shared" si="22"/>
        <v>488653.45</v>
      </c>
      <c r="K25" s="19">
        <f t="shared" si="22"/>
        <v>1</v>
      </c>
      <c r="L25" s="16">
        <f t="shared" si="22"/>
        <v>4</v>
      </c>
      <c r="M25" s="17">
        <f t="shared" si="22"/>
        <v>1</v>
      </c>
      <c r="N25" s="18">
        <f t="shared" si="22"/>
        <v>26161.975206611573</v>
      </c>
      <c r="O25" s="18">
        <f t="shared" si="22"/>
        <v>31655.99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1</v>
      </c>
      <c r="C34" s="8">
        <f t="shared" ref="C34:C42" si="24">IF(B34,B34/$B$46,"")</f>
        <v>0.1111111111111111</v>
      </c>
      <c r="D34" s="10">
        <f t="shared" ref="D34:D45" si="25">D13+I13+N13+S13+AC13+X13</f>
        <v>394181.14049586776</v>
      </c>
      <c r="E34" s="11">
        <f t="shared" ref="E34:E45" si="26">E13+J13+O13+T13+AD13+Y13</f>
        <v>476959.18</v>
      </c>
      <c r="F34" s="21">
        <f t="shared" ref="F34:F43" si="27">IF(E34,E34/$E$46,"")</f>
        <v>0.91668369499503988</v>
      </c>
      <c r="J34" s="149" t="s">
        <v>3</v>
      </c>
      <c r="K34" s="150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5</v>
      </c>
      <c r="M35" s="8">
        <f>IF(L35,L35/$L$40,"")</f>
        <v>0.55555555555555558</v>
      </c>
      <c r="N35" s="61">
        <f>I25</f>
        <v>403845.82644628099</v>
      </c>
      <c r="O35" s="61">
        <f>J25</f>
        <v>488653.45</v>
      </c>
      <c r="P35" s="59">
        <f>IF(O35,O35/$O$40,"")</f>
        <v>0.9391593010497753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4</v>
      </c>
      <c r="M36" s="8">
        <f>IF(L36,L36/$L$40,"")</f>
        <v>0.44444444444444442</v>
      </c>
      <c r="N36" s="61">
        <f>N25</f>
        <v>26161.975206611573</v>
      </c>
      <c r="O36" s="61">
        <f>O25</f>
        <v>31655.99</v>
      </c>
      <c r="P36" s="59">
        <f>IF(O36,O36/$O$40,"")</f>
        <v>6.0840698950224703E-2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7" t="s">
        <v>0</v>
      </c>
      <c r="K40" s="148"/>
      <c r="L40" s="83">
        <f>SUM(L34:L39)</f>
        <v>9</v>
      </c>
      <c r="M40" s="17">
        <f>SUM(M34:M39)</f>
        <v>1</v>
      </c>
      <c r="N40" s="84">
        <f>SUM(N34:N39)</f>
        <v>430007.80165289255</v>
      </c>
      <c r="O40" s="85">
        <f>SUM(O34:O39)</f>
        <v>520309.44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8</v>
      </c>
      <c r="C41" s="8">
        <f t="shared" si="24"/>
        <v>0.88888888888888884</v>
      </c>
      <c r="D41" s="13">
        <f t="shared" si="25"/>
        <v>35826.661157024799</v>
      </c>
      <c r="E41" s="23">
        <f t="shared" si="26"/>
        <v>43350.26</v>
      </c>
      <c r="F41" s="21">
        <f t="shared" si="27"/>
        <v>8.3316305004960123E-2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9</v>
      </c>
      <c r="C46" s="17">
        <f>SUM(C34:C45)</f>
        <v>1</v>
      </c>
      <c r="D46" s="18">
        <f>SUM(D34:D45)</f>
        <v>430007.80165289255</v>
      </c>
      <c r="E46" s="18">
        <f>SUM(E34:E45)</f>
        <v>520309.44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44926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CONSORCI DEL BESÒS (CB)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0.1111111111111111</v>
      </c>
      <c r="I13" s="69">
        <f>J13/1.21</f>
        <v>51465.710743801654</v>
      </c>
      <c r="J13" s="5">
        <v>62273.51</v>
      </c>
      <c r="K13" s="21">
        <f t="shared" ref="K13:K21" si="3">IF(J13,J13/$J$25,"")</f>
        <v>0.30133720951051213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2</v>
      </c>
      <c r="C20" s="66">
        <f t="shared" si="0"/>
        <v>1</v>
      </c>
      <c r="D20" s="69">
        <f>E20/1.21</f>
        <v>13972.173553719011</v>
      </c>
      <c r="E20" s="70">
        <v>16906.330000000002</v>
      </c>
      <c r="F20" s="21">
        <f t="shared" si="1"/>
        <v>1</v>
      </c>
      <c r="G20" s="68">
        <v>16</v>
      </c>
      <c r="H20" s="66">
        <f t="shared" si="2"/>
        <v>0.88888888888888884</v>
      </c>
      <c r="I20" s="69">
        <f>J20/1.21</f>
        <v>119325.38016528926</v>
      </c>
      <c r="J20" s="70">
        <v>144383.71</v>
      </c>
      <c r="K20" s="67">
        <f t="shared" si="3"/>
        <v>0.69866279048948776</v>
      </c>
      <c r="L20" s="68">
        <v>5</v>
      </c>
      <c r="M20" s="66">
        <f>IF(L20,L20/$L$25,"")</f>
        <v>1</v>
      </c>
      <c r="N20" s="69">
        <f>O20/1.21</f>
        <v>8970.7603305785142</v>
      </c>
      <c r="O20" s="70">
        <v>10854.62</v>
      </c>
      <c r="P20" s="67">
        <f>IF(O20,O20/$O$25,"")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2</v>
      </c>
      <c r="C25" s="17">
        <f t="shared" si="30"/>
        <v>1</v>
      </c>
      <c r="D25" s="18">
        <f t="shared" si="30"/>
        <v>13972.173553719011</v>
      </c>
      <c r="E25" s="18">
        <f t="shared" si="30"/>
        <v>16906.330000000002</v>
      </c>
      <c r="F25" s="19">
        <f t="shared" si="30"/>
        <v>1</v>
      </c>
      <c r="G25" s="16">
        <f t="shared" si="30"/>
        <v>18</v>
      </c>
      <c r="H25" s="17">
        <f t="shared" si="30"/>
        <v>1</v>
      </c>
      <c r="I25" s="18">
        <f t="shared" si="30"/>
        <v>170791.09090909091</v>
      </c>
      <c r="J25" s="18">
        <f t="shared" si="30"/>
        <v>206657.22</v>
      </c>
      <c r="K25" s="19">
        <f t="shared" si="30"/>
        <v>0.99999999999999989</v>
      </c>
      <c r="L25" s="16">
        <f t="shared" si="30"/>
        <v>5</v>
      </c>
      <c r="M25" s="17">
        <f t="shared" si="30"/>
        <v>1</v>
      </c>
      <c r="N25" s="18">
        <f t="shared" si="30"/>
        <v>8970.7603305785142</v>
      </c>
      <c r="O25" s="18">
        <f t="shared" si="30"/>
        <v>10854.62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2</v>
      </c>
      <c r="C34" s="8">
        <f t="shared" ref="C34:C45" si="32">IF(B34,B34/$B$46,"")</f>
        <v>0.08</v>
      </c>
      <c r="D34" s="10">
        <f t="shared" ref="D34:D42" si="33">D13+I13+N13+S13+AC13+X13</f>
        <v>51465.710743801654</v>
      </c>
      <c r="E34" s="11">
        <f t="shared" ref="E34:E42" si="34">E13+J13+O13+T13+AD13+Y13</f>
        <v>62273.51</v>
      </c>
      <c r="F34" s="21">
        <f t="shared" ref="F34:F42" si="35">IF(E34,E34/$E$46,"")</f>
        <v>0.26565137847462938</v>
      </c>
      <c r="J34" s="149" t="s">
        <v>3</v>
      </c>
      <c r="K34" s="150"/>
      <c r="L34" s="57">
        <f>B25</f>
        <v>2</v>
      </c>
      <c r="M34" s="8">
        <f t="shared" ref="M34:M39" si="36">IF(L34,L34/$L$40,"")</f>
        <v>0.08</v>
      </c>
      <c r="N34" s="58">
        <f>D25</f>
        <v>13972.173553719011</v>
      </c>
      <c r="O34" s="58">
        <f>E25</f>
        <v>16906.330000000002</v>
      </c>
      <c r="P34" s="59">
        <f t="shared" ref="P34:P39" si="37">IF(O34,O34/$O$40,"")</f>
        <v>7.2120390667668816E-2</v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18</v>
      </c>
      <c r="M35" s="8">
        <f t="shared" si="36"/>
        <v>0.72</v>
      </c>
      <c r="N35" s="61">
        <f>I25</f>
        <v>170791.09090909091</v>
      </c>
      <c r="O35" s="61">
        <f>J25</f>
        <v>206657.22</v>
      </c>
      <c r="P35" s="59">
        <f t="shared" si="37"/>
        <v>0.88157509292048486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5</v>
      </c>
      <c r="M36" s="8">
        <f t="shared" si="36"/>
        <v>0.2</v>
      </c>
      <c r="N36" s="61">
        <f>N25</f>
        <v>8970.7603305785142</v>
      </c>
      <c r="O36" s="61">
        <f>O25</f>
        <v>10854.62</v>
      </c>
      <c r="P36" s="59">
        <f t="shared" si="37"/>
        <v>4.6304516411846408E-2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7" t="s">
        <v>0</v>
      </c>
      <c r="K40" s="148"/>
      <c r="L40" s="83">
        <f>SUM(L34:L39)</f>
        <v>25</v>
      </c>
      <c r="M40" s="17">
        <f>SUM(M34:M39)</f>
        <v>1</v>
      </c>
      <c r="N40" s="84">
        <f>SUM(N34:N39)</f>
        <v>193734.02479338844</v>
      </c>
      <c r="O40" s="85">
        <f>SUM(O34:O39)</f>
        <v>234418.16999999998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23</v>
      </c>
      <c r="C41" s="8">
        <f t="shared" si="32"/>
        <v>0.92</v>
      </c>
      <c r="D41" s="13">
        <f t="shared" si="33"/>
        <v>142268.3140495868</v>
      </c>
      <c r="E41" s="23">
        <f t="shared" si="34"/>
        <v>172144.65999999997</v>
      </c>
      <c r="F41" s="21">
        <f t="shared" si="35"/>
        <v>0.73434862152537062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25</v>
      </c>
      <c r="C46" s="17">
        <f>SUM(C34:C45)</f>
        <v>1</v>
      </c>
      <c r="D46" s="18">
        <f>SUM(D34:D45)</f>
        <v>193734.02479338844</v>
      </c>
      <c r="E46" s="18">
        <f>SUM(E34:E45)</f>
        <v>234418.16999999998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19" zoomScale="80" zoomScaleNormal="80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CONSORCI DEL BESÒS (CB)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4</v>
      </c>
      <c r="H13" s="20">
        <f t="shared" ref="H13:H24" si="2">IF(G13,G13/$G$25,"")</f>
        <v>8.6956521739130432E-2</v>
      </c>
      <c r="I13" s="10">
        <f>'CONTRACTACIO 1r TR 2021'!I13+'CONTRACTACIO 2n TR 2021'!I13+'CONTRACTACIO 3r TR 2021'!I13+'CONTRACTACIO 4t TR 2021'!I13</f>
        <v>477046.85123966943</v>
      </c>
      <c r="J13" s="10">
        <f>'CONTRACTACIO 1r TR 2021'!J13+'CONTRACTACIO 2n TR 2021'!J13+'CONTRACTACIO 3r TR 2021'!J13+'CONTRACTACIO 4t TR 2021'!J13</f>
        <v>577226.68999999994</v>
      </c>
      <c r="K13" s="21">
        <f t="shared" ref="K13:K24" si="3">IF(J13,J13/$J$25,"")</f>
        <v>0.65307962189705493</v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0</v>
      </c>
      <c r="H19" s="20" t="str">
        <f t="shared" si="2"/>
        <v/>
      </c>
      <c r="I19" s="13">
        <f>'CONTRACTACIO 1r TR 2021'!I19+'CONTRACTACIO 2n TR 2021'!I19+'CONTRACTACIO 3r TR 2021'!I19+'CONTRACTACIO 4t TR 2021'!I19</f>
        <v>0</v>
      </c>
      <c r="J19" s="13">
        <f>'CONTRACTACIO 1r TR 2021'!J19+'CONTRACTACIO 2n TR 2021'!J19+'CONTRACTACIO 3r TR 2021'!J19+'CONTRACTACIO 4t TR 2021'!J19</f>
        <v>0</v>
      </c>
      <c r="K19" s="21" t="str">
        <f t="shared" si="3"/>
        <v/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2021'!B20+'CONTRACTACIO 2n TR 2021'!B20+'CONTRACTACIO 3r TR 2021'!B20+'CONTRACTACIO 4t TR 2021'!B20</f>
        <v>7</v>
      </c>
      <c r="C20" s="20">
        <f t="shared" si="0"/>
        <v>1</v>
      </c>
      <c r="D20" s="13">
        <f>'CONTRACTACIO 1r TR 2021'!D20+'CONTRACTACIO 2n TR 2021'!D20+'CONTRACTACIO 3r TR 2021'!D20+'CONTRACTACIO 4t TR 2021'!D20</f>
        <v>108980.04958677686</v>
      </c>
      <c r="E20" s="13">
        <f>'CONTRACTACIO 1r TR 2021'!E20+'CONTRACTACIO 2n TR 2021'!E20+'CONTRACTACIO 3r TR 2021'!E20+'CONTRACTACIO 4t TR 2021'!E20</f>
        <v>131865.85999999999</v>
      </c>
      <c r="F20" s="21">
        <f t="shared" si="1"/>
        <v>1</v>
      </c>
      <c r="G20" s="9">
        <f>'CONTRACTACIO 1r TR 2021'!G20+'CONTRACTACIO 2n TR 2021'!G20+'CONTRACTACIO 3r TR 2021'!G20+'CONTRACTACIO 4t TR 2021'!G20</f>
        <v>42</v>
      </c>
      <c r="H20" s="20">
        <f t="shared" si="2"/>
        <v>0.91304347826086951</v>
      </c>
      <c r="I20" s="13">
        <f>'CONTRACTACIO 1r TR 2021'!I20+'CONTRACTACIO 2n TR 2021'!I20+'CONTRACTACIO 3r TR 2021'!I20+'CONTRACTACIO 4t TR 2021'!I20</f>
        <v>253410.5619834711</v>
      </c>
      <c r="J20" s="13">
        <f>'CONTRACTACIO 1r TR 2021'!J20+'CONTRACTACIO 2n TR 2021'!J20+'CONTRACTACIO 3r TR 2021'!J20+'CONTRACTACIO 4t TR 2021'!J20</f>
        <v>306626.77999999997</v>
      </c>
      <c r="K20" s="21">
        <f t="shared" si="3"/>
        <v>0.34692037810294502</v>
      </c>
      <c r="L20" s="9">
        <f>'CONTRACTACIO 1r TR 2021'!L20+'CONTRACTACIO 2n TR 2021'!L20+'CONTRACTACIO 3r TR 2021'!L20+'CONTRACTACIO 4t TR 2021'!L20</f>
        <v>14</v>
      </c>
      <c r="M20" s="20">
        <f t="shared" si="4"/>
        <v>1</v>
      </c>
      <c r="N20" s="13">
        <f>'CONTRACTACIO 1r TR 2021'!N20+'CONTRACTACIO 2n TR 2021'!N20+'CONTRACTACIO 3r TR 2021'!N20+'CONTRACTACIO 4t TR 2021'!N20</f>
        <v>71441</v>
      </c>
      <c r="O20" s="13">
        <f>'CONTRACTACIO 1r TR 2021'!O20+'CONTRACTACIO 2n TR 2021'!O20+'CONTRACTACIO 3r TR 2021'!O20+'CONTRACTACIO 4t TR 2021'!O20</f>
        <v>86443.61</v>
      </c>
      <c r="P20" s="21">
        <f t="shared" si="5"/>
        <v>1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" hidden="1" customHeight="1" x14ac:dyDescent="0.2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2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7</v>
      </c>
      <c r="C25" s="17">
        <f t="shared" si="12"/>
        <v>1</v>
      </c>
      <c r="D25" s="18">
        <f t="shared" si="12"/>
        <v>108980.04958677686</v>
      </c>
      <c r="E25" s="18">
        <f t="shared" si="12"/>
        <v>131865.85999999999</v>
      </c>
      <c r="F25" s="19">
        <f t="shared" si="12"/>
        <v>1</v>
      </c>
      <c r="G25" s="16">
        <f t="shared" si="12"/>
        <v>46</v>
      </c>
      <c r="H25" s="17">
        <f t="shared" si="12"/>
        <v>1</v>
      </c>
      <c r="I25" s="18">
        <f t="shared" si="12"/>
        <v>730457.41322314052</v>
      </c>
      <c r="J25" s="18">
        <f t="shared" si="12"/>
        <v>883853.47</v>
      </c>
      <c r="K25" s="19">
        <f t="shared" si="12"/>
        <v>1</v>
      </c>
      <c r="L25" s="16">
        <f t="shared" si="12"/>
        <v>14</v>
      </c>
      <c r="M25" s="17">
        <f t="shared" si="12"/>
        <v>1</v>
      </c>
      <c r="N25" s="18">
        <f t="shared" si="12"/>
        <v>71441</v>
      </c>
      <c r="O25" s="18">
        <f t="shared" si="12"/>
        <v>86443.61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25">
      <c r="A34" s="41" t="s">
        <v>25</v>
      </c>
      <c r="B34" s="9">
        <f t="shared" ref="B34:B43" si="13">B13+G13+L13+Q13+V13+AA13</f>
        <v>4</v>
      </c>
      <c r="C34" s="8">
        <f t="shared" ref="C34:C40" si="14">IF(B34,B34/$B$46,"")</f>
        <v>5.9701492537313432E-2</v>
      </c>
      <c r="D34" s="10">
        <f t="shared" ref="D34:D43" si="15">D13+I13+N13+S13+X13+AC13</f>
        <v>477046.85123966943</v>
      </c>
      <c r="E34" s="11">
        <f t="shared" ref="E34:E43" si="16">E13+J13+O13+T13+Y13+AD13</f>
        <v>577226.68999999994</v>
      </c>
      <c r="F34" s="21">
        <f t="shared" ref="F34:F40" si="17">IF(E34,E34/$E$46,"")</f>
        <v>0.52372173754998508</v>
      </c>
      <c r="J34" s="149" t="s">
        <v>3</v>
      </c>
      <c r="K34" s="150"/>
      <c r="L34" s="57">
        <f>B25</f>
        <v>7</v>
      </c>
      <c r="M34" s="8">
        <f t="shared" ref="M34:M39" si="18">IF(L34,L34/$L$40,"")</f>
        <v>0.1044776119402985</v>
      </c>
      <c r="N34" s="58">
        <f>D25</f>
        <v>108980.04958677686</v>
      </c>
      <c r="O34" s="58">
        <f>E25</f>
        <v>131865.85999999999</v>
      </c>
      <c r="P34" s="59">
        <f t="shared" ref="P34:P39" si="19">IF(O34,O34/$O$40,"")</f>
        <v>0.11964279982050566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46</v>
      </c>
      <c r="M35" s="8">
        <f t="shared" si="18"/>
        <v>0.68656716417910446</v>
      </c>
      <c r="N35" s="61">
        <f>I25</f>
        <v>730457.41322314052</v>
      </c>
      <c r="O35" s="61">
        <f>J25</f>
        <v>883853.47</v>
      </c>
      <c r="P35" s="59">
        <f t="shared" si="19"/>
        <v>0.80192631953311733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14</v>
      </c>
      <c r="M36" s="8">
        <f t="shared" si="18"/>
        <v>0.20895522388059701</v>
      </c>
      <c r="N36" s="61">
        <f>N25</f>
        <v>71441</v>
      </c>
      <c r="O36" s="61">
        <f>O25</f>
        <v>86443.61</v>
      </c>
      <c r="P36" s="59">
        <f t="shared" si="19"/>
        <v>7.843088064637703E-2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7" t="s">
        <v>0</v>
      </c>
      <c r="K40" s="148"/>
      <c r="L40" s="83">
        <f>SUM(L34:L39)</f>
        <v>67</v>
      </c>
      <c r="M40" s="17">
        <f>SUM(M34:M39)</f>
        <v>1</v>
      </c>
      <c r="N40" s="84">
        <f>SUM(N34:N39)</f>
        <v>910878.4628099174</v>
      </c>
      <c r="O40" s="85">
        <f>SUM(O34:O39)</f>
        <v>1102162.94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63</v>
      </c>
      <c r="C41" s="8">
        <f>IF(B41,B41/$B$46,"")</f>
        <v>0.94029850746268662</v>
      </c>
      <c r="D41" s="13">
        <f t="shared" si="15"/>
        <v>433831.61157024797</v>
      </c>
      <c r="E41" s="23">
        <f t="shared" si="16"/>
        <v>524936.25</v>
      </c>
      <c r="F41" s="21">
        <f>IF(E41,E41/$E$46,"")</f>
        <v>0.47627826245001492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67</v>
      </c>
      <c r="C46" s="17">
        <f>SUM(C34:C45)</f>
        <v>1</v>
      </c>
      <c r="D46" s="18">
        <f>SUM(D34:D45)</f>
        <v>910878.4628099174</v>
      </c>
      <c r="E46" s="18">
        <f>SUM(E34:E45)</f>
        <v>1102162.94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2022-03-29T16:18:16Z</dcterms:modified>
</cp:coreProperties>
</file>