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56" yWindow="48" windowWidth="22680" windowHeight="9900" tabRatio="700" activeTab="4"/>
  </bookViews>
  <sheets>
    <sheet name="CONTRACTACIO 1r TR 2021" sheetId="1" r:id="rId1"/>
    <sheet name="CONTRACTACIO 2n TR 2021" sheetId="4" r:id="rId2"/>
    <sheet name="CONTRACTACIO 3r TR 2021" sheetId="5" r:id="rId3"/>
    <sheet name="CONTRACTACIO 4t TR 2021" sheetId="6" r:id="rId4"/>
    <sheet name="2021 - CONTRACTACIÓ ANUAL" sheetId="7" r:id="rId5"/>
  </sheets>
  <definedNames>
    <definedName name="_xlnm.Print_Area" localSheetId="4">'2021 - CONTRACTACIÓ ANUAL'!$A$1:$AE$49</definedName>
    <definedName name="_xlnm.Print_Area" localSheetId="0">'CONTRACTACIO 1r TR 2021'!$A$1:$AE$46</definedName>
    <definedName name="_xlnm.Print_Area" localSheetId="1">'CONTRACTACIO 2n TR 2021'!$A$1:$AE$46</definedName>
    <definedName name="_xlnm.Print_Area" localSheetId="2">'CONTRACTACIO 3r TR 2021'!$A$1:$AE$46</definedName>
    <definedName name="_xlnm.Print_Area" localSheetId="3">'CONTRACTACIO 4t TR 2021'!$A$1:$AE$46</definedName>
  </definedNames>
  <calcPr calcId="145621"/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/>
  <c r="E44" i="5"/>
  <c r="F44" i="5"/>
  <c r="D44" i="5"/>
  <c r="B44" i="5"/>
  <c r="C44" i="5"/>
  <c r="E44" i="4"/>
  <c r="F44" i="4"/>
  <c r="D44" i="4"/>
  <c r="B44" i="4"/>
  <c r="C44" i="4"/>
  <c r="E44" i="1"/>
  <c r="F44" i="1" s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 s="1"/>
  <c r="S23" i="7"/>
  <c r="Q23" i="7"/>
  <c r="R23" i="7" s="1"/>
  <c r="O23" i="7"/>
  <c r="P23" i="7" s="1"/>
  <c r="N23" i="7"/>
  <c r="L23" i="7"/>
  <c r="M23" i="7" s="1"/>
  <c r="J23" i="7"/>
  <c r="K23" i="7" s="1"/>
  <c r="I23" i="7"/>
  <c r="G23" i="7"/>
  <c r="H23" i="7" s="1"/>
  <c r="E23" i="7"/>
  <c r="F23" i="7" s="1"/>
  <c r="D23" i="7"/>
  <c r="B23" i="7"/>
  <c r="B8" i="7"/>
  <c r="B8" i="6"/>
  <c r="B8" i="5"/>
  <c r="B8" i="4"/>
  <c r="AD22" i="7"/>
  <c r="AE22" i="7" s="1"/>
  <c r="AC22" i="7"/>
  <c r="AA22" i="7"/>
  <c r="AB22" i="7" s="1"/>
  <c r="Y22" i="7"/>
  <c r="Z22" i="7" s="1"/>
  <c r="X22" i="7"/>
  <c r="V22" i="7"/>
  <c r="W22" i="7" s="1"/>
  <c r="T22" i="7"/>
  <c r="U22" i="7" s="1"/>
  <c r="S22" i="7"/>
  <c r="Q22" i="7"/>
  <c r="R22" i="7" s="1"/>
  <c r="O22" i="7"/>
  <c r="P22" i="7" s="1"/>
  <c r="N22" i="7"/>
  <c r="L22" i="7"/>
  <c r="M22" i="7" s="1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C13" i="4"/>
  <c r="B25" i="1"/>
  <c r="L34" i="1" s="1"/>
  <c r="M34" i="1" s="1"/>
  <c r="B16" i="7"/>
  <c r="C16" i="7" s="1"/>
  <c r="D16" i="7"/>
  <c r="J24" i="7"/>
  <c r="E24" i="7"/>
  <c r="O24" i="7"/>
  <c r="P24" i="7" s="1"/>
  <c r="T24" i="7"/>
  <c r="U24" i="7" s="1"/>
  <c r="Y24" i="7"/>
  <c r="Z24" i="7" s="1"/>
  <c r="AD24" i="7"/>
  <c r="AE24" i="7" s="1"/>
  <c r="E13" i="7"/>
  <c r="F13" i="7" s="1"/>
  <c r="J13" i="7"/>
  <c r="O13" i="7"/>
  <c r="T13" i="7"/>
  <c r="Y13" i="7"/>
  <c r="Z13" i="7"/>
  <c r="AD13" i="7"/>
  <c r="AE13" i="7" s="1"/>
  <c r="E20" i="7"/>
  <c r="J20" i="7"/>
  <c r="O20" i="7"/>
  <c r="AD20" i="7"/>
  <c r="T20" i="7"/>
  <c r="U20" i="7"/>
  <c r="Y20" i="7"/>
  <c r="Z20" i="7" s="1"/>
  <c r="E21" i="7"/>
  <c r="J21" i="7"/>
  <c r="O21" i="7"/>
  <c r="AD21" i="7"/>
  <c r="AE21" i="7" s="1"/>
  <c r="T21" i="7"/>
  <c r="U21" i="7" s="1"/>
  <c r="Y21" i="7"/>
  <c r="J14" i="7"/>
  <c r="O14" i="7"/>
  <c r="P14" i="7" s="1"/>
  <c r="E14" i="7"/>
  <c r="T14" i="7"/>
  <c r="U14" i="7"/>
  <c r="Y14" i="7"/>
  <c r="Z14" i="7" s="1"/>
  <c r="AD14" i="7"/>
  <c r="AE14" i="7" s="1"/>
  <c r="J15" i="7"/>
  <c r="O15" i="7"/>
  <c r="E15" i="7"/>
  <c r="T15" i="7"/>
  <c r="U15" i="7"/>
  <c r="Y15" i="7"/>
  <c r="Z15" i="7" s="1"/>
  <c r="AD15" i="7"/>
  <c r="AE15" i="7" s="1"/>
  <c r="J16" i="7"/>
  <c r="O16" i="7"/>
  <c r="P16" i="7" s="1"/>
  <c r="E16" i="7"/>
  <c r="F16" i="7" s="1"/>
  <c r="T16" i="7"/>
  <c r="Y16" i="7"/>
  <c r="Z16" i="7" s="1"/>
  <c r="AD16" i="7"/>
  <c r="J17" i="7"/>
  <c r="K17" i="7" s="1"/>
  <c r="O17" i="7"/>
  <c r="E17" i="7"/>
  <c r="F17" i="7" s="1"/>
  <c r="T17" i="7"/>
  <c r="U17" i="7" s="1"/>
  <c r="Y17" i="7"/>
  <c r="Z17" i="7" s="1"/>
  <c r="AD17" i="7"/>
  <c r="J18" i="7"/>
  <c r="O18" i="7"/>
  <c r="AD18" i="7"/>
  <c r="AE18" i="7" s="1"/>
  <c r="E18" i="7"/>
  <c r="T18" i="7"/>
  <c r="Y18" i="7"/>
  <c r="Z18" i="7"/>
  <c r="J19" i="7"/>
  <c r="O19" i="7"/>
  <c r="AD19" i="7"/>
  <c r="AE19" i="7"/>
  <c r="E19" i="7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 s="1"/>
  <c r="Q24" i="7"/>
  <c r="R24" i="7" s="1"/>
  <c r="V24" i="7"/>
  <c r="W24" i="7" s="1"/>
  <c r="AA24" i="7"/>
  <c r="AB24" i="7" s="1"/>
  <c r="G16" i="7"/>
  <c r="H16" i="7" s="1"/>
  <c r="L16" i="7"/>
  <c r="Q16" i="7"/>
  <c r="R16" i="7" s="1"/>
  <c r="V16" i="7"/>
  <c r="W16" i="7" s="1"/>
  <c r="AA16" i="7"/>
  <c r="AB16" i="7" s="1"/>
  <c r="B13" i="7"/>
  <c r="C13" i="7" s="1"/>
  <c r="G13" i="7"/>
  <c r="L13" i="7"/>
  <c r="Q13" i="7"/>
  <c r="V13" i="7"/>
  <c r="W13" i="7" s="1"/>
  <c r="AA13" i="7"/>
  <c r="AB13" i="7" s="1"/>
  <c r="B20" i="7"/>
  <c r="G20" i="7"/>
  <c r="L20" i="7"/>
  <c r="AA20" i="7"/>
  <c r="Q20" i="7"/>
  <c r="R20" i="7"/>
  <c r="V20" i="7"/>
  <c r="B21" i="7"/>
  <c r="C21" i="7" s="1"/>
  <c r="G21" i="7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/>
  <c r="V14" i="7"/>
  <c r="W14" i="7" s="1"/>
  <c r="AA14" i="7"/>
  <c r="AB14" i="7" s="1"/>
  <c r="G15" i="7"/>
  <c r="L15" i="7"/>
  <c r="B15" i="7"/>
  <c r="Q15" i="7"/>
  <c r="R15" i="7" s="1"/>
  <c r="V15" i="7"/>
  <c r="W15" i="7" s="1"/>
  <c r="AA15" i="7"/>
  <c r="AB15" i="7" s="1"/>
  <c r="G17" i="7"/>
  <c r="H17" i="7" s="1"/>
  <c r="L17" i="7"/>
  <c r="M17" i="7" s="1"/>
  <c r="B17" i="7"/>
  <c r="C17" i="7" s="1"/>
  <c r="Q17" i="7"/>
  <c r="R17" i="7" s="1"/>
  <c r="V17" i="7"/>
  <c r="W17" i="7" s="1"/>
  <c r="AA17" i="7"/>
  <c r="G18" i="7"/>
  <c r="L18" i="7"/>
  <c r="AA18" i="7"/>
  <c r="AB18" i="7" s="1"/>
  <c r="B18" i="7"/>
  <c r="Q18" i="7"/>
  <c r="R18" i="7" s="1"/>
  <c r="V18" i="7"/>
  <c r="W18" i="7" s="1"/>
  <c r="G19" i="7"/>
  <c r="L19" i="7"/>
  <c r="AA19" i="7"/>
  <c r="B19" i="7"/>
  <c r="Q19" i="7"/>
  <c r="R19" i="7" s="1"/>
  <c r="V19" i="7"/>
  <c r="W19" i="7" s="1"/>
  <c r="U18" i="7"/>
  <c r="J25" i="6"/>
  <c r="O35" i="6" s="1"/>
  <c r="E25" i="6"/>
  <c r="F20" i="6" s="1"/>
  <c r="O25" i="6"/>
  <c r="P20" i="6" s="1"/>
  <c r="Y25" i="6"/>
  <c r="O38" i="6" s="1"/>
  <c r="P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/>
  <c r="S25" i="6"/>
  <c r="N37" i="6" s="1"/>
  <c r="AC25" i="6"/>
  <c r="N39" i="6"/>
  <c r="G25" i="6"/>
  <c r="L35" i="6" s="1"/>
  <c r="H15" i="6"/>
  <c r="B25" i="6"/>
  <c r="L34" i="6" s="1"/>
  <c r="L25" i="6"/>
  <c r="L36" i="6" s="1"/>
  <c r="V25" i="6"/>
  <c r="L38" i="6" s="1"/>
  <c r="M38" i="6" s="1"/>
  <c r="Q25" i="6"/>
  <c r="L37" i="6" s="1"/>
  <c r="AA25" i="6"/>
  <c r="L39" i="6" s="1"/>
  <c r="M39" i="6" s="1"/>
  <c r="E45" i="6"/>
  <c r="E34" i="6"/>
  <c r="E35" i="6"/>
  <c r="E36" i="6"/>
  <c r="E37" i="6"/>
  <c r="E38" i="6"/>
  <c r="F38" i="6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C42" i="6"/>
  <c r="B34" i="6"/>
  <c r="B35" i="6"/>
  <c r="B36" i="6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25" i="6" s="1"/>
  <c r="AB14" i="6"/>
  <c r="AB15" i="6"/>
  <c r="AB16" i="6"/>
  <c r="AB17" i="6"/>
  <c r="AB18" i="6"/>
  <c r="AB19" i="6"/>
  <c r="AB20" i="6"/>
  <c r="AB21" i="6"/>
  <c r="AB24" i="6"/>
  <c r="Z13" i="6"/>
  <c r="Z14" i="6"/>
  <c r="Z15" i="6"/>
  <c r="Z25" i="6" s="1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/>
  <c r="AA25" i="5"/>
  <c r="L39" i="5" s="1"/>
  <c r="M39" i="5" s="1"/>
  <c r="E25" i="5"/>
  <c r="O34" i="5" s="1"/>
  <c r="J25" i="5"/>
  <c r="K19" i="5" s="1"/>
  <c r="O25" i="5"/>
  <c r="O36" i="5" s="1"/>
  <c r="T25" i="5"/>
  <c r="O37" i="5"/>
  <c r="Y25" i="5"/>
  <c r="Z18" i="5"/>
  <c r="D25" i="5"/>
  <c r="N34" i="5" s="1"/>
  <c r="I25" i="5"/>
  <c r="N35" i="5" s="1"/>
  <c r="N25" i="5"/>
  <c r="N36" i="5" s="1"/>
  <c r="S25" i="5"/>
  <c r="N37" i="5"/>
  <c r="X25" i="5"/>
  <c r="N38" i="5" s="1"/>
  <c r="B25" i="5"/>
  <c r="L34" i="5" s="1"/>
  <c r="G25" i="5"/>
  <c r="H19" i="5" s="1"/>
  <c r="L25" i="5"/>
  <c r="L36" i="5" s="1"/>
  <c r="Q25" i="5"/>
  <c r="L37" i="5" s="1"/>
  <c r="M37" i="5" s="1"/>
  <c r="V25" i="5"/>
  <c r="L38" i="5" s="1"/>
  <c r="M38" i="5" s="1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M14" i="5"/>
  <c r="M15" i="5"/>
  <c r="M16" i="5"/>
  <c r="M17" i="5"/>
  <c r="M18" i="5"/>
  <c r="M21" i="5"/>
  <c r="K16" i="5"/>
  <c r="K17" i="5"/>
  <c r="H16" i="5"/>
  <c r="H17" i="5"/>
  <c r="H21" i="5"/>
  <c r="F13" i="5"/>
  <c r="F14" i="5"/>
  <c r="F15" i="5"/>
  <c r="F16" i="5"/>
  <c r="F17" i="5"/>
  <c r="F18" i="5"/>
  <c r="C15" i="5"/>
  <c r="C16" i="5"/>
  <c r="C17" i="5"/>
  <c r="C18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C42" i="4" s="1"/>
  <c r="B34" i="4"/>
  <c r="B35" i="4"/>
  <c r="B36" i="4"/>
  <c r="B37" i="4"/>
  <c r="C37" i="4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 s="1"/>
  <c r="AC25" i="4"/>
  <c r="N39" i="4" s="1"/>
  <c r="AB13" i="4"/>
  <c r="AB14" i="4"/>
  <c r="AB15" i="4"/>
  <c r="AB25" i="4" s="1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25" i="4" s="1"/>
  <c r="R14" i="4"/>
  <c r="R15" i="4"/>
  <c r="R16" i="4"/>
  <c r="R17" i="4"/>
  <c r="R18" i="4"/>
  <c r="R19" i="4"/>
  <c r="R20" i="4"/>
  <c r="R21" i="4"/>
  <c r="R24" i="4"/>
  <c r="O25" i="4"/>
  <c r="O36" i="4" s="1"/>
  <c r="P19" i="4"/>
  <c r="P17" i="4"/>
  <c r="P24" i="4"/>
  <c r="N25" i="4"/>
  <c r="N36" i="4" s="1"/>
  <c r="L25" i="4"/>
  <c r="M19" i="4"/>
  <c r="M15" i="4"/>
  <c r="M16" i="4"/>
  <c r="M17" i="4"/>
  <c r="M18" i="4"/>
  <c r="M21" i="4"/>
  <c r="M24" i="4"/>
  <c r="J25" i="4"/>
  <c r="K18" i="4" s="1"/>
  <c r="K16" i="4"/>
  <c r="K17" i="4"/>
  <c r="I25" i="4"/>
  <c r="N35" i="4" s="1"/>
  <c r="G25" i="4"/>
  <c r="H13" i="4" s="1"/>
  <c r="H16" i="4"/>
  <c r="H17" i="4"/>
  <c r="H21" i="4"/>
  <c r="E25" i="4"/>
  <c r="F19" i="4" s="1"/>
  <c r="F18" i="4"/>
  <c r="F13" i="4"/>
  <c r="F16" i="4"/>
  <c r="F17" i="4"/>
  <c r="F21" i="4"/>
  <c r="F24" i="4"/>
  <c r="D25" i="4"/>
  <c r="N34" i="4" s="1"/>
  <c r="B25" i="4"/>
  <c r="L34" i="4" s="1"/>
  <c r="C16" i="4"/>
  <c r="C17" i="4"/>
  <c r="C21" i="4"/>
  <c r="C24" i="4"/>
  <c r="O37" i="4"/>
  <c r="L39" i="4"/>
  <c r="M39" i="4"/>
  <c r="D34" i="4"/>
  <c r="D35" i="4"/>
  <c r="D36" i="4"/>
  <c r="D37" i="4"/>
  <c r="D38" i="4"/>
  <c r="D39" i="4"/>
  <c r="D40" i="4"/>
  <c r="D41" i="4"/>
  <c r="D42" i="4"/>
  <c r="J25" i="1"/>
  <c r="K20" i="1" s="1"/>
  <c r="K22" i="1"/>
  <c r="O25" i="1"/>
  <c r="O36" i="1" s="1"/>
  <c r="E25" i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L35" i="1" s="1"/>
  <c r="H22" i="1"/>
  <c r="L25" i="1"/>
  <c r="M20" i="1" s="1"/>
  <c r="V25" i="1"/>
  <c r="L38" i="1" s="1"/>
  <c r="M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8" i="1"/>
  <c r="K17" i="1"/>
  <c r="K16" i="1"/>
  <c r="H21" i="1"/>
  <c r="H17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F38" i="1" s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C45" i="1" s="1"/>
  <c r="B42" i="1"/>
  <c r="B34" i="1"/>
  <c r="B41" i="1"/>
  <c r="B35" i="1"/>
  <c r="B36" i="1"/>
  <c r="B37" i="1"/>
  <c r="B38" i="1"/>
  <c r="C38" i="1" s="1"/>
  <c r="B39" i="1"/>
  <c r="B40" i="1"/>
  <c r="AE13" i="1"/>
  <c r="AD25" i="1"/>
  <c r="O39" i="1" s="1"/>
  <c r="P39" i="1" s="1"/>
  <c r="AE16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R25" i="1" s="1"/>
  <c r="P13" i="1"/>
  <c r="M13" i="1"/>
  <c r="F14" i="1"/>
  <c r="F15" i="1"/>
  <c r="F16" i="1"/>
  <c r="F17" i="1"/>
  <c r="F18" i="1"/>
  <c r="F19" i="1"/>
  <c r="F21" i="1"/>
  <c r="P16" i="1"/>
  <c r="P16" i="5"/>
  <c r="P16" i="4"/>
  <c r="AE16" i="7"/>
  <c r="L37" i="4"/>
  <c r="F22" i="1"/>
  <c r="F23" i="1"/>
  <c r="F24" i="1"/>
  <c r="C22" i="1"/>
  <c r="C23" i="1"/>
  <c r="O34" i="6"/>
  <c r="F22" i="6"/>
  <c r="C22" i="6"/>
  <c r="F45" i="1"/>
  <c r="M18" i="6"/>
  <c r="P19" i="6"/>
  <c r="P14" i="6"/>
  <c r="Z21" i="6"/>
  <c r="H22" i="6"/>
  <c r="K22" i="6"/>
  <c r="AE25" i="6"/>
  <c r="M13" i="5"/>
  <c r="AB25" i="5"/>
  <c r="H22" i="5"/>
  <c r="O38" i="5"/>
  <c r="K22" i="5"/>
  <c r="U25" i="5"/>
  <c r="M14" i="4"/>
  <c r="P21" i="4"/>
  <c r="AE25" i="4"/>
  <c r="H22" i="4"/>
  <c r="K22" i="4"/>
  <c r="Z21" i="4"/>
  <c r="U25" i="4"/>
  <c r="F20" i="1"/>
  <c r="O34" i="1"/>
  <c r="P34" i="1" s="1"/>
  <c r="F13" i="1"/>
  <c r="C13" i="1"/>
  <c r="K21" i="1"/>
  <c r="H16" i="1"/>
  <c r="H13" i="1"/>
  <c r="H18" i="1"/>
  <c r="H24" i="1"/>
  <c r="C42" i="1"/>
  <c r="Z18" i="6"/>
  <c r="C20" i="6"/>
  <c r="C13" i="6"/>
  <c r="F14" i="6"/>
  <c r="K15" i="6"/>
  <c r="R16" i="6"/>
  <c r="R25" i="6" s="1"/>
  <c r="U16" i="6"/>
  <c r="U13" i="6"/>
  <c r="U25" i="6"/>
  <c r="H24" i="6"/>
  <c r="K21" i="6"/>
  <c r="F13" i="6"/>
  <c r="W19" i="6"/>
  <c r="W18" i="6"/>
  <c r="K24" i="6"/>
  <c r="F43" i="6"/>
  <c r="H14" i="5"/>
  <c r="H24" i="5"/>
  <c r="K15" i="5"/>
  <c r="K14" i="5"/>
  <c r="K21" i="5"/>
  <c r="P15" i="5"/>
  <c r="P18" i="5"/>
  <c r="P13" i="5"/>
  <c r="P14" i="5"/>
  <c r="H15" i="5"/>
  <c r="W18" i="5"/>
  <c r="W25" i="5"/>
  <c r="Z25" i="5"/>
  <c r="R16" i="5"/>
  <c r="R25" i="5" s="1"/>
  <c r="H13" i="5"/>
  <c r="C14" i="5"/>
  <c r="C13" i="5"/>
  <c r="B46" i="5"/>
  <c r="C41" i="5" s="1"/>
  <c r="F43" i="5"/>
  <c r="AE21" i="5"/>
  <c r="AE20" i="5"/>
  <c r="F21" i="5"/>
  <c r="P21" i="5"/>
  <c r="C43" i="6"/>
  <c r="P15" i="4"/>
  <c r="H15" i="4"/>
  <c r="H14" i="4"/>
  <c r="K15" i="4"/>
  <c r="K14" i="4"/>
  <c r="C15" i="4"/>
  <c r="F15" i="4"/>
  <c r="P14" i="4"/>
  <c r="P13" i="4"/>
  <c r="P18" i="4"/>
  <c r="H24" i="4"/>
  <c r="K24" i="4"/>
  <c r="C14" i="4"/>
  <c r="F14" i="4"/>
  <c r="K21" i="4"/>
  <c r="AD25" i="7"/>
  <c r="O38" i="7" s="1"/>
  <c r="P38" i="7" s="1"/>
  <c r="W17" i="4"/>
  <c r="O38" i="4"/>
  <c r="E38" i="7"/>
  <c r="F38" i="7" s="1"/>
  <c r="Z17" i="4"/>
  <c r="C18" i="4"/>
  <c r="C20" i="4"/>
  <c r="M13" i="4"/>
  <c r="W20" i="4"/>
  <c r="M20" i="4"/>
  <c r="M25" i="4" s="1"/>
  <c r="P20" i="4"/>
  <c r="L36" i="4"/>
  <c r="P18" i="7"/>
  <c r="E46" i="4"/>
  <c r="F39" i="4" s="1"/>
  <c r="F43" i="4"/>
  <c r="K22" i="7"/>
  <c r="C24" i="7"/>
  <c r="AC25" i="7"/>
  <c r="N38" i="7" s="1"/>
  <c r="M15" i="7"/>
  <c r="E39" i="7"/>
  <c r="B45" i="7"/>
  <c r="C45" i="7" s="1"/>
  <c r="H21" i="7"/>
  <c r="P17" i="7"/>
  <c r="F37" i="4"/>
  <c r="M16" i="7"/>
  <c r="F43" i="1"/>
  <c r="C22" i="7"/>
  <c r="C44" i="1"/>
  <c r="Z25" i="4"/>
  <c r="F15" i="7"/>
  <c r="F22" i="7"/>
  <c r="F39" i="1"/>
  <c r="C36" i="6"/>
  <c r="C43" i="5"/>
  <c r="P37" i="5"/>
  <c r="AE25" i="5"/>
  <c r="C36" i="4"/>
  <c r="C43" i="4"/>
  <c r="P25" i="4"/>
  <c r="W25" i="4"/>
  <c r="C37" i="1"/>
  <c r="C39" i="1"/>
  <c r="C15" i="7"/>
  <c r="K24" i="7"/>
  <c r="W25" i="6"/>
  <c r="F37" i="6"/>
  <c r="C37" i="6"/>
  <c r="F36" i="6"/>
  <c r="F42" i="6"/>
  <c r="U13" i="7"/>
  <c r="U16" i="7"/>
  <c r="F45" i="6"/>
  <c r="AB19" i="7"/>
  <c r="C45" i="6"/>
  <c r="C45" i="5"/>
  <c r="F45" i="5"/>
  <c r="P38" i="5"/>
  <c r="AE20" i="7"/>
  <c r="C36" i="5"/>
  <c r="C37" i="5"/>
  <c r="F36" i="5"/>
  <c r="F37" i="5"/>
  <c r="C35" i="5"/>
  <c r="F35" i="5"/>
  <c r="F21" i="7"/>
  <c r="C34" i="5"/>
  <c r="F14" i="7"/>
  <c r="F42" i="5"/>
  <c r="W20" i="7"/>
  <c r="Z21" i="7"/>
  <c r="AE17" i="7"/>
  <c r="F35" i="4"/>
  <c r="F36" i="4"/>
  <c r="C38" i="4"/>
  <c r="C35" i="4"/>
  <c r="F38" i="4"/>
  <c r="F42" i="4"/>
  <c r="P21" i="7"/>
  <c r="F45" i="4"/>
  <c r="C45" i="4"/>
  <c r="AB20" i="7"/>
  <c r="AB17" i="7"/>
  <c r="C14" i="7"/>
  <c r="R13" i="7"/>
  <c r="K21" i="7"/>
  <c r="P15" i="7"/>
  <c r="M14" i="7"/>
  <c r="H24" i="7"/>
  <c r="P37" i="4"/>
  <c r="P38" i="4"/>
  <c r="M37" i="4"/>
  <c r="K14" i="6" l="1"/>
  <c r="K13" i="6"/>
  <c r="H14" i="6"/>
  <c r="H20" i="6"/>
  <c r="H18" i="6"/>
  <c r="H19" i="6"/>
  <c r="K18" i="6"/>
  <c r="M13" i="6"/>
  <c r="M25" i="6" s="1"/>
  <c r="H13" i="6"/>
  <c r="C25" i="6"/>
  <c r="O36" i="6"/>
  <c r="P25" i="6"/>
  <c r="K20" i="6"/>
  <c r="F25" i="6"/>
  <c r="E46" i="6"/>
  <c r="D46" i="6"/>
  <c r="B46" i="6"/>
  <c r="K19" i="6"/>
  <c r="K13" i="5"/>
  <c r="K18" i="5"/>
  <c r="O35" i="5"/>
  <c r="C39" i="5"/>
  <c r="L35" i="5"/>
  <c r="H20" i="5"/>
  <c r="H18" i="5"/>
  <c r="P25" i="5"/>
  <c r="P19" i="5"/>
  <c r="P20" i="5"/>
  <c r="K20" i="5"/>
  <c r="M20" i="5"/>
  <c r="F20" i="5"/>
  <c r="E25" i="7"/>
  <c r="O34" i="7" s="1"/>
  <c r="E46" i="5"/>
  <c r="F34" i="5" s="1"/>
  <c r="D46" i="5"/>
  <c r="C20" i="5"/>
  <c r="C19" i="5"/>
  <c r="C25" i="5" s="1"/>
  <c r="M19" i="5"/>
  <c r="M25" i="5"/>
  <c r="C40" i="5"/>
  <c r="C46" i="5" s="1"/>
  <c r="F19" i="5"/>
  <c r="F25" i="5" s="1"/>
  <c r="F41" i="4"/>
  <c r="L35" i="4"/>
  <c r="L40" i="4" s="1"/>
  <c r="M35" i="4" s="1"/>
  <c r="H20" i="4"/>
  <c r="H19" i="4"/>
  <c r="F20" i="4"/>
  <c r="F25" i="4" s="1"/>
  <c r="K13" i="4"/>
  <c r="K20" i="4"/>
  <c r="O34" i="4"/>
  <c r="F40" i="4"/>
  <c r="D46" i="4"/>
  <c r="B46" i="4"/>
  <c r="C41" i="4" s="1"/>
  <c r="C19" i="4"/>
  <c r="C25" i="4" s="1"/>
  <c r="O35" i="4"/>
  <c r="K19" i="4"/>
  <c r="F34" i="4"/>
  <c r="H18" i="4"/>
  <c r="K13" i="1"/>
  <c r="E34" i="7"/>
  <c r="D35" i="7"/>
  <c r="E37" i="7"/>
  <c r="Y25" i="7"/>
  <c r="O39" i="7" s="1"/>
  <c r="P39" i="7" s="1"/>
  <c r="B41" i="7"/>
  <c r="Q25" i="7"/>
  <c r="L37" i="7" s="1"/>
  <c r="D45" i="7"/>
  <c r="E45" i="7"/>
  <c r="F45" i="7" s="1"/>
  <c r="H20" i="1"/>
  <c r="AB25" i="1"/>
  <c r="C25" i="1"/>
  <c r="L25" i="7"/>
  <c r="E36" i="7"/>
  <c r="E35" i="7"/>
  <c r="E43" i="7"/>
  <c r="F43" i="7" s="1"/>
  <c r="K16" i="7"/>
  <c r="F24" i="7"/>
  <c r="E40" i="7"/>
  <c r="B39" i="7"/>
  <c r="W25" i="1"/>
  <c r="B40" i="7"/>
  <c r="S25" i="7"/>
  <c r="N37" i="7" s="1"/>
  <c r="D38" i="7"/>
  <c r="D36" i="7"/>
  <c r="X25" i="7"/>
  <c r="N39" i="7" s="1"/>
  <c r="D42" i="7"/>
  <c r="D34" i="7"/>
  <c r="D37" i="7"/>
  <c r="B43" i="7"/>
  <c r="C43" i="7" s="1"/>
  <c r="J25" i="7"/>
  <c r="O35" i="7" s="1"/>
  <c r="E42" i="7"/>
  <c r="F42" i="7" s="1"/>
  <c r="E41" i="7"/>
  <c r="D43" i="7"/>
  <c r="B38" i="7"/>
  <c r="C38" i="7" s="1"/>
  <c r="F25" i="1"/>
  <c r="B25" i="7"/>
  <c r="C18" i="7" s="1"/>
  <c r="D44" i="7"/>
  <c r="B44" i="7"/>
  <c r="C44" i="7" s="1"/>
  <c r="H22" i="7"/>
  <c r="O25" i="7"/>
  <c r="P13" i="7" s="1"/>
  <c r="Z25" i="1"/>
  <c r="AE25" i="7"/>
  <c r="B42" i="7"/>
  <c r="C42" i="7" s="1"/>
  <c r="B37" i="7"/>
  <c r="C37" i="7" s="1"/>
  <c r="V25" i="7"/>
  <c r="L39" i="7" s="1"/>
  <c r="M39" i="7" s="1"/>
  <c r="D25" i="7"/>
  <c r="N34" i="7" s="1"/>
  <c r="B34" i="7"/>
  <c r="T25" i="7"/>
  <c r="O37" i="7" s="1"/>
  <c r="P37" i="7" s="1"/>
  <c r="AE25" i="1"/>
  <c r="D39" i="7"/>
  <c r="N25" i="7"/>
  <c r="N36" i="7" s="1"/>
  <c r="AA25" i="7"/>
  <c r="L38" i="7" s="1"/>
  <c r="M38" i="7" s="1"/>
  <c r="M18" i="7"/>
  <c r="C23" i="7"/>
  <c r="B36" i="7"/>
  <c r="U25" i="1"/>
  <c r="E44" i="7"/>
  <c r="F44" i="7" s="1"/>
  <c r="I25" i="7"/>
  <c r="N35" i="7" s="1"/>
  <c r="D41" i="7"/>
  <c r="H19" i="1"/>
  <c r="H15" i="1"/>
  <c r="D40" i="7"/>
  <c r="K14" i="1"/>
  <c r="K19" i="1"/>
  <c r="O35" i="1"/>
  <c r="O40" i="1" s="1"/>
  <c r="P36" i="1" s="1"/>
  <c r="K15" i="1"/>
  <c r="P25" i="1"/>
  <c r="L36" i="1"/>
  <c r="L40" i="1" s="1"/>
  <c r="M35" i="1" s="1"/>
  <c r="M25" i="1"/>
  <c r="D46" i="1"/>
  <c r="B46" i="1"/>
  <c r="C34" i="1" s="1"/>
  <c r="E46" i="1"/>
  <c r="F34" i="1" s="1"/>
  <c r="B35" i="7"/>
  <c r="G25" i="7"/>
  <c r="H18" i="7" s="1"/>
  <c r="H14" i="1"/>
  <c r="Z25" i="7"/>
  <c r="O40" i="6"/>
  <c r="P37" i="6"/>
  <c r="N40" i="6"/>
  <c r="L40" i="6"/>
  <c r="M35" i="6" s="1"/>
  <c r="M37" i="6"/>
  <c r="W25" i="7"/>
  <c r="O40" i="5"/>
  <c r="P35" i="5" s="1"/>
  <c r="N40" i="5"/>
  <c r="L40" i="5"/>
  <c r="M35" i="5" s="1"/>
  <c r="AB25" i="7"/>
  <c r="M38" i="4"/>
  <c r="N40" i="4"/>
  <c r="U25" i="7"/>
  <c r="N40" i="1"/>
  <c r="M37" i="7"/>
  <c r="R25" i="7"/>
  <c r="F42" i="1"/>
  <c r="H25" i="6" l="1"/>
  <c r="K25" i="6"/>
  <c r="C34" i="6"/>
  <c r="C35" i="6"/>
  <c r="F39" i="6"/>
  <c r="F35" i="6"/>
  <c r="M20" i="7"/>
  <c r="M13" i="7"/>
  <c r="F34" i="6"/>
  <c r="F18" i="7"/>
  <c r="C41" i="6"/>
  <c r="C39" i="6"/>
  <c r="P36" i="6"/>
  <c r="M36" i="6"/>
  <c r="C40" i="6"/>
  <c r="P35" i="6"/>
  <c r="P34" i="6"/>
  <c r="F40" i="6"/>
  <c r="F41" i="6"/>
  <c r="M34" i="6"/>
  <c r="K25" i="5"/>
  <c r="H25" i="5"/>
  <c r="F40" i="5"/>
  <c r="F39" i="5"/>
  <c r="E46" i="7"/>
  <c r="F39" i="7" s="1"/>
  <c r="F41" i="5"/>
  <c r="F19" i="7"/>
  <c r="F20" i="7"/>
  <c r="O36" i="7"/>
  <c r="P19" i="7"/>
  <c r="P36" i="5"/>
  <c r="M36" i="5"/>
  <c r="M19" i="7"/>
  <c r="M25" i="7" s="1"/>
  <c r="P34" i="5"/>
  <c r="M34" i="5"/>
  <c r="C34" i="4"/>
  <c r="K25" i="4"/>
  <c r="H25" i="4"/>
  <c r="F46" i="4"/>
  <c r="M36" i="4"/>
  <c r="C39" i="4"/>
  <c r="O40" i="4"/>
  <c r="L34" i="7"/>
  <c r="C20" i="7"/>
  <c r="C40" i="4"/>
  <c r="C19" i="7"/>
  <c r="M34" i="4"/>
  <c r="D46" i="7"/>
  <c r="H13" i="7"/>
  <c r="K13" i="7"/>
  <c r="K18" i="7"/>
  <c r="O40" i="7"/>
  <c r="P36" i="7" s="1"/>
  <c r="N40" i="7"/>
  <c r="L36" i="7"/>
  <c r="H25" i="1"/>
  <c r="K15" i="7"/>
  <c r="K19" i="7"/>
  <c r="K20" i="7"/>
  <c r="K14" i="7"/>
  <c r="P20" i="7"/>
  <c r="P25" i="7" s="1"/>
  <c r="K25" i="1"/>
  <c r="F40" i="1"/>
  <c r="F37" i="1"/>
  <c r="F37" i="7"/>
  <c r="F36" i="7"/>
  <c r="L35" i="7"/>
  <c r="H19" i="7"/>
  <c r="C35" i="1"/>
  <c r="C40" i="1"/>
  <c r="F36" i="1"/>
  <c r="F41" i="1"/>
  <c r="P35" i="1"/>
  <c r="P40" i="1" s="1"/>
  <c r="M36" i="1"/>
  <c r="M40" i="1" s="1"/>
  <c r="C36" i="1"/>
  <c r="C41" i="1"/>
  <c r="H20" i="7"/>
  <c r="F35" i="1"/>
  <c r="H15" i="7"/>
  <c r="H14" i="7"/>
  <c r="B46" i="7"/>
  <c r="C39" i="7" s="1"/>
  <c r="F25" i="7" l="1"/>
  <c r="P40" i="6"/>
  <c r="M40" i="6"/>
  <c r="C46" i="6"/>
  <c r="F46" i="6"/>
  <c r="C25" i="7"/>
  <c r="F40" i="7"/>
  <c r="F34" i="7"/>
  <c r="F35" i="7"/>
  <c r="F46" i="5"/>
  <c r="F41" i="7"/>
  <c r="P40" i="5"/>
  <c r="M40" i="5"/>
  <c r="M40" i="4"/>
  <c r="L40" i="7"/>
  <c r="M34" i="7" s="1"/>
  <c r="C46" i="4"/>
  <c r="P35" i="4"/>
  <c r="P36" i="4"/>
  <c r="P34" i="4"/>
  <c r="P35" i="7"/>
  <c r="P34" i="7"/>
  <c r="C34" i="7"/>
  <c r="K25" i="7"/>
  <c r="C41" i="7"/>
  <c r="C40" i="7"/>
  <c r="H25" i="7"/>
  <c r="C46" i="1"/>
  <c r="F46" i="1"/>
  <c r="C35" i="7"/>
  <c r="C36" i="7"/>
  <c r="F46" i="7" l="1"/>
  <c r="M36" i="7"/>
  <c r="M35" i="7"/>
  <c r="P40" i="4"/>
  <c r="P40" i="7"/>
  <c r="C46" i="7"/>
  <c r="M40" i="7" l="1"/>
</calcChain>
</file>

<file path=xl/sharedStrings.xml><?xml version="1.0" encoding="utf-8"?>
<sst xmlns="http://schemas.openxmlformats.org/spreadsheetml/2006/main" count="458" uniqueCount="63">
  <si>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</si>
  <si>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</si>
  <si>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</si>
  <si>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</si>
  <si>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</si>
  <si>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</si>
  <si>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</si>
  <si>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</si>
  <si>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</si>
  <si>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</si>
  <si>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</si>
  <si>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</si>
  <si>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</si>
  <si>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</si>
  <si>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</si>
  <si>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</si>
  <si>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</si>
  <si>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</si>
  <si>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</si>
  <si>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</si>
  <si>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</si>
  <si>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</si>
  <si>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</si>
  <si>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</si>
  <si>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</si>
  <si>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</si>
  <si>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</si>
  <si>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</si>
  <si>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</si>
  <si>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</si>
  <si>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</si>
  <si>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</si>
  <si>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</si>
  <si>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</si>
  <si>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</si>
  <si>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</si>
  <si>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</si>
  <si>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</si>
  <si>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</si>
  <si>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</si>
  <si>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</si>
  <si>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</si>
  <si>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</si>
  <si>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</si>
  <si>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</si>
  <si>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</si>
  <si>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</si>
  <si>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</si>
  <si>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</si>
  <si>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</si>
  <si>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</si>
  <si>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</si>
  <si>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</si>
  <si>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2021</t>
  </si>
  <si>
    <t>https://bcnroc.ajuntament.barcelona.cat/jspui/bitstream/11703/120899/5/GM_Pressupost_2021.pdf#page=209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</si>
  <si>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t>
  </si>
  <si>
    <t>1 de gener a 31 de desembre de 2021</t>
  </si>
  <si>
    <t>1 d'octubre a 31 de desembre de 2021</t>
  </si>
  <si>
    <t>1 de juliol a 30 de setembre de 2021</t>
  </si>
  <si>
    <t>1 d'abril a 30 de juny de 2021</t>
  </si>
  <si>
    <t>ANY 2021</t>
  </si>
  <si>
    <t>FOMENT DE CIUTAT S.A.</t>
  </si>
  <si>
    <t>17.01.2022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</si>
</sst>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3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'2021 -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0.13821836500980625"/>
                  <c:y val="-2.63377088237336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2934769451312894"/>
                  <c:y val="-9.23944981181553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3614939761658004E-2"/>
                  <c:y val="1.890862330012513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1.7195265258158492E-2"/>
                  <c:y val="-3.456456060182957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.10020336730835666"/>
                  <c:y val="-3.3602672126185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8.3925992116924128E-2"/>
                  <c:y val="2.2834931821645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1462204486661605E-3"/>
                  <c:y val="3.061600840930999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0"/>
              <c:layout>
                <c:manualLayout>
                  <c:x val="-6.2615097531982508E-2"/>
                  <c:y val="4.580993865255653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'2021 - CONTRACTACIÓ ANUAL'!$B$34:$B$45</c:f>
              <c:numCache>
                <c:formatCode>#,##0</c:formatCode>
                <c:ptCount val="11"/>
                <c:pt idx="0">
                  <c:v>38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153</c:v>
                </c:pt>
                <c:pt idx="7">
                  <c:v>568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3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'2021 -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9.3680927622024221E-2"/>
                  <c:y val="-8.988988747437974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8873819326276607E-2"/>
                  <c:y val="-1.92426200778524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8.4579180384558555E-2"/>
                  <c:y val="9.55464829899449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2.5015193330051443E-2"/>
                  <c:y val="0.1427562668822364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7.1403149353185355E-2"/>
                  <c:y val="0.1212595147568279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0.19877475646927395"/>
                  <c:y val="7.64456322232595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0.18352171739738662"/>
                  <c:y val="-5.875583855793463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3.2176848377511107E-2"/>
                  <c:y val="5.59472980126657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5.0761326088638856E-2"/>
                  <c:y val="-0.1120514471781120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0"/>
              <c:layout>
                <c:manualLayout>
                  <c:x val="-3.8946155632012779E-2"/>
                  <c:y val="-5.74621181843272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'2021 - CONTRACTACIÓ ANUAL'!$E$34:$E$45</c:f>
              <c:numCache>
                <c:formatCode>#,##0.00\ "€"</c:formatCode>
                <c:ptCount val="11"/>
                <c:pt idx="0">
                  <c:v>5182295.67</c:v>
                </c:pt>
                <c:pt idx="1">
                  <c:v>185037.99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363254.28</c:v>
                </c:pt>
                <c:pt idx="6">
                  <c:v>291721.72289999999</c:v>
                </c:pt>
                <c:pt idx="7">
                  <c:v>2780723.2399999993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9362760440013982"/>
          <c:y val="8.1662441237374608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'2021 -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9.4758716719540184E-2"/>
                  <c:y val="-4.2414142106673739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9.7538472912538185E-2"/>
                  <c:y val="3.2650235431690291E-4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5.2579263850103759E-2"/>
                  <c:y val="-1.187754195986753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1.4487166667319631E-2"/>
                  <c:y val="-5.145576420489005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ANUAL'!$L$34:$L$39</c:f>
              <c:numCache>
                <c:formatCode>#,##0</c:formatCode>
                <c:ptCount val="6"/>
                <c:pt idx="0">
                  <c:v>35</c:v>
                </c:pt>
                <c:pt idx="1">
                  <c:v>693</c:v>
                </c:pt>
                <c:pt idx="2">
                  <c:v>39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'2021 -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0.15106092784526051"/>
                  <c:y val="4.019333010654609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5831523978822237"/>
                  <c:y val="7.658761993542921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7.6979924477084419E-2"/>
                  <c:y val="-9.925022588307021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ANUAL'!$O$34:$O$39</c:f>
              <c:numCache>
                <c:formatCode>#,##0.00\ "€"</c:formatCode>
                <c:ptCount val="6"/>
                <c:pt idx="0">
                  <c:v>253227.7</c:v>
                </c:pt>
                <c:pt idx="1">
                  <c:v>8394151.6728999987</c:v>
                </c:pt>
                <c:pt idx="2">
                  <c:v>155653.53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26</xdr:row>
      <xdr:rowOff>0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0899/5/GM_Pressupost_2021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G108"/>
  <sheetViews>
    <sheetView showGridLines="0" showZeros="0" topLeftCell="A26" zoomScale="90" zoomScaleNormal="90" workbookViewId="0">
      <selection activeCell="C50" sqref="C50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x14ac:dyDescent="0.3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44504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10</v>
      </c>
      <c r="H13" s="20">
        <f>IF(G13,G13/$G$25,"")</f>
        <v>7.5187969924812026E-2</v>
      </c>
      <c r="I13" s="6">
        <v>1371440.17</v>
      </c>
      <c r="J13" s="7">
        <v>1386669.37</v>
      </c>
      <c r="K13" s="21">
        <f>IF(J13,J13/$J$25,"")</f>
        <v>0.62424408334245496</v>
      </c>
      <c r="L13" s="1"/>
      <c r="M13" s="20" t="str">
        <f t="shared" ref="M13:M24" si="2">IF(L13,L13/$L$25,"")</f>
        <v/>
      </c>
      <c r="N13" s="4"/>
      <c r="O13" s="5"/>
      <c r="P13" s="21" t="str">
        <f t="shared" ref="P13:P24" si="3">IF(O13,O13/$O$25,"")</f>
        <v/>
      </c>
      <c r="Q13" s="1"/>
      <c r="R13" s="20" t="str">
        <f t="shared" ref="R13:R24" si="4">IF(Q13,Q13/$Q$25,"")</f>
        <v/>
      </c>
      <c r="S13" s="4">
        <v>0</v>
      </c>
      <c r="T13" s="5">
        <v>0</v>
      </c>
      <c r="U13" s="21" t="str">
        <f t="shared" ref="U13:U24" si="5">IF(T13,T13/$T$25,"")</f>
        <v/>
      </c>
      <c r="V13" s="1"/>
      <c r="W13" s="20" t="str">
        <f t="shared" ref="W13:W24" si="6">IF(V13,V13/$V$25,"")</f>
        <v/>
      </c>
      <c r="X13" s="4"/>
      <c r="Y13" s="5"/>
      <c r="Z13" s="21" t="str">
        <f t="shared" ref="Z13:Z24" si="7">IF(Y13,Y13/$Y$25,"")</f>
        <v/>
      </c>
      <c r="AA13" s="1"/>
      <c r="AB13" s="20" t="str">
        <f t="shared" ref="AB13:AB24" si="8">IF(AA13,AA13/$AA$25,"")</f>
        <v/>
      </c>
      <c r="AC13" s="4"/>
      <c r="AD13" s="5"/>
      <c r="AE13" s="21" t="str">
        <f t="shared" ref="AE13:AE24" si="9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1</v>
      </c>
      <c r="H14" s="20">
        <f t="shared" ref="H14:H24" si="10">IF(G14,G14/$G$25,"")</f>
        <v>7.5187969924812026E-3</v>
      </c>
      <c r="I14" s="6">
        <v>41532.550000000003</v>
      </c>
      <c r="J14" s="7">
        <v>50254.39</v>
      </c>
      <c r="K14" s="21">
        <f t="shared" ref="K14:K24" si="11">IF(J14,J14/$J$25,"")</f>
        <v>2.2623277255690903E-2</v>
      </c>
      <c r="L14" s="2"/>
      <c r="M14" s="20" t="str">
        <f t="shared" si="2"/>
        <v/>
      </c>
      <c r="N14" s="6"/>
      <c r="O14" s="7"/>
      <c r="P14" s="21" t="str">
        <f t="shared" si="3"/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>IF(G15,G15/$G$25,"")</f>
        <v/>
      </c>
      <c r="I15" s="6"/>
      <c r="J15" s="7"/>
      <c r="K15" s="21" t="str">
        <f>IF(J15,J15/$J$25,"")</f>
        <v/>
      </c>
      <c r="L15" s="2"/>
      <c r="M15" s="20" t="str">
        <f t="shared" si="2"/>
        <v/>
      </c>
      <c r="N15" s="6"/>
      <c r="O15" s="7"/>
      <c r="P15" s="21" t="str">
        <f t="shared" si="3"/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10"/>
        <v/>
      </c>
      <c r="I16" s="6"/>
      <c r="J16" s="7"/>
      <c r="K16" s="21" t="str">
        <f t="shared" si="11"/>
        <v/>
      </c>
      <c r="L16" s="2"/>
      <c r="M16" s="20" t="str">
        <f t="shared" si="2"/>
        <v/>
      </c>
      <c r="N16" s="6"/>
      <c r="O16" s="7"/>
      <c r="P16" s="21" t="str">
        <f t="shared" si="3"/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10"/>
        <v/>
      </c>
      <c r="I17" s="6"/>
      <c r="J17" s="7"/>
      <c r="K17" s="21" t="str">
        <f t="shared" si="11"/>
        <v/>
      </c>
      <c r="L17" s="3"/>
      <c r="M17" s="20" t="str">
        <f t="shared" si="2"/>
        <v/>
      </c>
      <c r="N17" s="6"/>
      <c r="O17" s="7"/>
      <c r="P17" s="21" t="str">
        <f t="shared" si="3"/>
        <v/>
      </c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99"/>
      <c r="Y17" s="99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10"/>
        <v/>
      </c>
      <c r="I18" s="69"/>
      <c r="J18" s="70"/>
      <c r="K18" s="67" t="str">
        <f t="shared" si="11"/>
        <v/>
      </c>
      <c r="L18" s="71"/>
      <c r="M18" s="66" t="str">
        <f t="shared" si="2"/>
        <v/>
      </c>
      <c r="N18" s="69"/>
      <c r="O18" s="70"/>
      <c r="P18" s="67" t="str">
        <f t="shared" si="3"/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6</v>
      </c>
      <c r="H19" s="20">
        <f t="shared" si="10"/>
        <v>4.5112781954887216E-2</v>
      </c>
      <c r="I19" s="6">
        <v>36824.6447107438</v>
      </c>
      <c r="J19" s="7">
        <v>44557.85</v>
      </c>
      <c r="K19" s="21">
        <f t="shared" si="11"/>
        <v>2.0058836540797466E-2</v>
      </c>
      <c r="L19" s="2"/>
      <c r="M19" s="20" t="str">
        <f t="shared" si="2"/>
        <v/>
      </c>
      <c r="N19" s="6"/>
      <c r="O19" s="7"/>
      <c r="P19" s="21" t="str">
        <f t="shared" si="3"/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116</v>
      </c>
      <c r="H20" s="66">
        <f t="shared" si="10"/>
        <v>0.8721804511278195</v>
      </c>
      <c r="I20" s="69">
        <v>643094.79</v>
      </c>
      <c r="J20" s="70">
        <v>739876.04</v>
      </c>
      <c r="K20" s="67">
        <f t="shared" si="11"/>
        <v>0.33307380286105659</v>
      </c>
      <c r="L20" s="68">
        <v>3</v>
      </c>
      <c r="M20" s="66">
        <f t="shared" si="2"/>
        <v>1</v>
      </c>
      <c r="N20" s="69">
        <v>17268.490000000002</v>
      </c>
      <c r="O20" s="70">
        <v>19545.439999999999</v>
      </c>
      <c r="P20" s="67">
        <f t="shared" si="3"/>
        <v>1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hidden="1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10"/>
        <v/>
      </c>
      <c r="I21" s="98"/>
      <c r="J21" s="98"/>
      <c r="K21" s="21" t="str">
        <f t="shared" si="11"/>
        <v/>
      </c>
      <c r="L21" s="2"/>
      <c r="M21" s="20" t="str">
        <f t="shared" si="2"/>
        <v/>
      </c>
      <c r="N21" s="6"/>
      <c r="O21" s="7"/>
      <c r="P21" s="21" t="str">
        <f t="shared" si="3"/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100"/>
      <c r="Y21" s="100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10"/>
        <v/>
      </c>
      <c r="I22" s="98"/>
      <c r="J22" s="98"/>
      <c r="K22" s="21" t="str">
        <f t="shared" si="11"/>
        <v/>
      </c>
      <c r="L22" s="2"/>
      <c r="M22" s="20" t="str">
        <f t="shared" si="2"/>
        <v/>
      </c>
      <c r="N22" s="6"/>
      <c r="O22" s="7"/>
      <c r="P22" s="21" t="str">
        <f t="shared" si="3"/>
        <v/>
      </c>
      <c r="Q22" s="2"/>
      <c r="R22" s="20" t="str">
        <f t="shared" si="4"/>
        <v/>
      </c>
      <c r="S22" s="6"/>
      <c r="T22" s="7"/>
      <c r="U22" s="21" t="str">
        <f t="shared" si="5"/>
        <v/>
      </c>
      <c r="V22" s="2"/>
      <c r="W22" s="20" t="str">
        <f t="shared" si="6"/>
        <v/>
      </c>
      <c r="X22" s="100"/>
      <c r="Y22" s="101"/>
      <c r="Z22" s="21" t="str">
        <f t="shared" si="7"/>
        <v/>
      </c>
      <c r="AA22" s="2"/>
      <c r="AB22" s="20" t="str">
        <f t="shared" si="8"/>
        <v/>
      </c>
      <c r="AC22" s="6"/>
      <c r="AD22" s="7"/>
      <c r="AE22" s="21" t="str">
        <f t="shared" si="9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10"/>
        <v/>
      </c>
      <c r="I23" s="98"/>
      <c r="J23" s="98"/>
      <c r="K23" s="21" t="str">
        <f t="shared" si="11"/>
        <v/>
      </c>
      <c r="L23" s="2"/>
      <c r="M23" s="20" t="str">
        <f t="shared" si="2"/>
        <v/>
      </c>
      <c r="N23" s="6"/>
      <c r="O23" s="7"/>
      <c r="P23" s="21" t="str">
        <f t="shared" si="3"/>
        <v/>
      </c>
      <c r="Q23" s="2"/>
      <c r="R23" s="20" t="str">
        <f t="shared" si="4"/>
        <v/>
      </c>
      <c r="S23" s="6"/>
      <c r="T23" s="7"/>
      <c r="U23" s="21" t="str">
        <f t="shared" si="5"/>
        <v/>
      </c>
      <c r="V23" s="2"/>
      <c r="W23" s="20" t="str">
        <f t="shared" si="6"/>
        <v/>
      </c>
      <c r="X23" s="100"/>
      <c r="Y23" s="101"/>
      <c r="Z23" s="21" t="str">
        <f t="shared" si="7"/>
        <v/>
      </c>
      <c r="AA23" s="2"/>
      <c r="AB23" s="20" t="str">
        <f t="shared" si="8"/>
        <v/>
      </c>
      <c r="AC23" s="6"/>
      <c r="AD23" s="7"/>
      <c r="AE23" s="21" t="str">
        <f t="shared" si="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10"/>
        <v/>
      </c>
      <c r="I24" s="69"/>
      <c r="J24" s="70"/>
      <c r="K24" s="67" t="str">
        <f t="shared" si="11"/>
        <v/>
      </c>
      <c r="L24" s="68"/>
      <c r="M24" s="66" t="str">
        <f t="shared" si="2"/>
        <v/>
      </c>
      <c r="N24" s="69"/>
      <c r="O24" s="70"/>
      <c r="P24" s="67" t="str">
        <f t="shared" si="3"/>
        <v/>
      </c>
      <c r="Q24" s="68"/>
      <c r="R24" s="66" t="str">
        <f t="shared" si="4"/>
        <v/>
      </c>
      <c r="S24" s="69"/>
      <c r="T24" s="70"/>
      <c r="U24" s="67" t="str">
        <f t="shared" si="5"/>
        <v/>
      </c>
      <c r="V24" s="68"/>
      <c r="W24" s="66" t="str">
        <f t="shared" si="6"/>
        <v/>
      </c>
      <c r="X24" s="69"/>
      <c r="Y24" s="70"/>
      <c r="Z24" s="67" t="str">
        <f t="shared" si="7"/>
        <v/>
      </c>
      <c r="AA24" s="68"/>
      <c r="AB24" s="20" t="str">
        <f t="shared" si="8"/>
        <v/>
      </c>
      <c r="AC24" s="69"/>
      <c r="AD24" s="70"/>
      <c r="AE24" s="67" t="str">
        <f t="shared" si="9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>SUM(G13:G24)</f>
        <v>133</v>
      </c>
      <c r="H25" s="17">
        <f t="shared" si="12"/>
        <v>1</v>
      </c>
      <c r="I25" s="18">
        <f>SUM(I13:I24)</f>
        <v>2092892.1547107438</v>
      </c>
      <c r="J25" s="18">
        <f>SUM(J13:J24)</f>
        <v>2221357.6500000004</v>
      </c>
      <c r="K25" s="19">
        <f t="shared" si="12"/>
        <v>0.99999999999999989</v>
      </c>
      <c r="L25" s="16">
        <f t="shared" si="12"/>
        <v>3</v>
      </c>
      <c r="M25" s="17">
        <f t="shared" si="12"/>
        <v>1</v>
      </c>
      <c r="N25" s="18">
        <f t="shared" si="12"/>
        <v>17268.490000000002</v>
      </c>
      <c r="O25" s="18">
        <f t="shared" si="12"/>
        <v>19545.439999999999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200000000000003" hidden="1" customHeight="1" x14ac:dyDescent="0.3">
      <c r="A27" s="125" t="s">
        <v>55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26" t="s">
        <v>54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>B13+G13+L13+Q13+AA13+V13</f>
        <v>10</v>
      </c>
      <c r="C34" s="8">
        <f t="shared" ref="C34:C43" si="13">IF(B34,B34/$B$46,"")</f>
        <v>7.3529411764705885E-2</v>
      </c>
      <c r="D34" s="10">
        <f>D13+I13+N13+S13+AC13+X13</f>
        <v>1371440.17</v>
      </c>
      <c r="E34" s="11">
        <f>E13+J13+O13+T13+AD13+Y13</f>
        <v>1386669.37</v>
      </c>
      <c r="F34" s="21">
        <f t="shared" ref="F34:F43" si="14">IF(E34,E34/$E$46,"")</f>
        <v>0.61879934754340504</v>
      </c>
      <c r="J34" s="149" t="s">
        <v>3</v>
      </c>
      <c r="K34" s="150"/>
      <c r="L34" s="57">
        <f>B25</f>
        <v>0</v>
      </c>
      <c r="M34" s="8" t="str">
        <f t="shared" ref="M34:M39" si="15">IF(L34,L34/$L$40,"")</f>
        <v/>
      </c>
      <c r="N34" s="58">
        <f>D25</f>
        <v>0</v>
      </c>
      <c r="O34" s="58">
        <f>E25</f>
        <v>0</v>
      </c>
      <c r="P34" s="59" t="str">
        <f t="shared" ref="P34:P39" si="16">IF(O34,O34/$O$40,"")</f>
        <v/>
      </c>
    </row>
    <row r="35" spans="1:33" s="25" customFormat="1" ht="30" customHeight="1" x14ac:dyDescent="0.25">
      <c r="A35" s="43" t="s">
        <v>18</v>
      </c>
      <c r="B35" s="12">
        <f t="shared" ref="B35:B45" si="17">B14+G14+L14+Q14+AA14+V14</f>
        <v>1</v>
      </c>
      <c r="C35" s="8">
        <f t="shared" si="13"/>
        <v>7.3529411764705881E-3</v>
      </c>
      <c r="D35" s="13">
        <f t="shared" ref="D35:D45" si="18">D14+I14+N14+S14+AC14+X14</f>
        <v>41532.550000000003</v>
      </c>
      <c r="E35" s="14">
        <f t="shared" ref="E35:E45" si="19">E14+J14+O14+T14+AD14+Y14</f>
        <v>50254.39</v>
      </c>
      <c r="F35" s="21">
        <f t="shared" si="14"/>
        <v>2.242595417189594E-2</v>
      </c>
      <c r="J35" s="145" t="s">
        <v>1</v>
      </c>
      <c r="K35" s="146"/>
      <c r="L35" s="60">
        <f>G25</f>
        <v>133</v>
      </c>
      <c r="M35" s="8">
        <f t="shared" si="15"/>
        <v>0.9779411764705882</v>
      </c>
      <c r="N35" s="61">
        <f>I25</f>
        <v>2092892.1547107438</v>
      </c>
      <c r="O35" s="61">
        <f>J25</f>
        <v>2221357.6500000004</v>
      </c>
      <c r="P35" s="59">
        <f t="shared" si="16"/>
        <v>0.99127787360050457</v>
      </c>
    </row>
    <row r="36" spans="1:33" ht="30" customHeight="1" x14ac:dyDescent="0.25">
      <c r="A36" s="43" t="s">
        <v>19</v>
      </c>
      <c r="B36" s="12">
        <f>B15+G15+L15+Q15+AA15+V15</f>
        <v>0</v>
      </c>
      <c r="C36" s="8" t="str">
        <f t="shared" si="13"/>
        <v/>
      </c>
      <c r="D36" s="13">
        <f>D15+I15+N15+S15+AC15+X15</f>
        <v>0</v>
      </c>
      <c r="E36" s="14">
        <f>E15+J15+O15+T15+AD15+Y15</f>
        <v>0</v>
      </c>
      <c r="F36" s="21" t="str">
        <f t="shared" si="14"/>
        <v/>
      </c>
      <c r="G36" s="25"/>
      <c r="J36" s="145" t="s">
        <v>2</v>
      </c>
      <c r="K36" s="146"/>
      <c r="L36" s="60">
        <f>L25</f>
        <v>3</v>
      </c>
      <c r="M36" s="8">
        <f t="shared" si="15"/>
        <v>2.2058823529411766E-2</v>
      </c>
      <c r="N36" s="61">
        <f>N25</f>
        <v>17268.490000000002</v>
      </c>
      <c r="O36" s="61">
        <f>O25</f>
        <v>19545.439999999999</v>
      </c>
      <c r="P36" s="59">
        <f t="shared" si="16"/>
        <v>8.7221263994954803E-3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7"/>
        <v>0</v>
      </c>
      <c r="C37" s="8" t="str">
        <f t="shared" si="13"/>
        <v/>
      </c>
      <c r="D37" s="13">
        <f t="shared" si="18"/>
        <v>0</v>
      </c>
      <c r="E37" s="14">
        <f t="shared" si="19"/>
        <v>0</v>
      </c>
      <c r="F37" s="21" t="str">
        <f t="shared" si="14"/>
        <v/>
      </c>
      <c r="G37" s="25"/>
      <c r="J37" s="145" t="s">
        <v>34</v>
      </c>
      <c r="K37" s="146"/>
      <c r="L37" s="60">
        <f>Q25</f>
        <v>0</v>
      </c>
      <c r="M37" s="8" t="str">
        <f t="shared" si="15"/>
        <v/>
      </c>
      <c r="N37" s="61">
        <f>S25</f>
        <v>0</v>
      </c>
      <c r="O37" s="61">
        <f>T25</f>
        <v>0</v>
      </c>
      <c r="P37" s="59" t="str">
        <f t="shared" si="16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7"/>
        <v>0</v>
      </c>
      <c r="C38" s="8" t="str">
        <f t="shared" si="13"/>
        <v/>
      </c>
      <c r="D38" s="13">
        <f t="shared" si="18"/>
        <v>0</v>
      </c>
      <c r="E38" s="22">
        <f t="shared" si="19"/>
        <v>0</v>
      </c>
      <c r="F38" s="21" t="str">
        <f t="shared" si="14"/>
        <v/>
      </c>
      <c r="G38" s="25"/>
      <c r="J38" s="145" t="s">
        <v>5</v>
      </c>
      <c r="K38" s="146"/>
      <c r="L38" s="60">
        <f>V25</f>
        <v>0</v>
      </c>
      <c r="M38" s="8" t="str">
        <f t="shared" si="15"/>
        <v/>
      </c>
      <c r="N38" s="61">
        <f>X25</f>
        <v>0</v>
      </c>
      <c r="O38" s="61">
        <f>Y25</f>
        <v>0</v>
      </c>
      <c r="P38" s="59" t="str">
        <f t="shared" si="16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7"/>
        <v>0</v>
      </c>
      <c r="C39" s="8" t="str">
        <f t="shared" si="13"/>
        <v/>
      </c>
      <c r="D39" s="13">
        <f t="shared" si="18"/>
        <v>0</v>
      </c>
      <c r="E39" s="22">
        <f t="shared" si="19"/>
        <v>0</v>
      </c>
      <c r="F39" s="21" t="str">
        <f t="shared" si="14"/>
        <v/>
      </c>
      <c r="G39" s="25"/>
      <c r="J39" s="145" t="s">
        <v>4</v>
      </c>
      <c r="K39" s="146"/>
      <c r="L39" s="60">
        <f>AA25</f>
        <v>0</v>
      </c>
      <c r="M39" s="8" t="str">
        <f t="shared" si="15"/>
        <v/>
      </c>
      <c r="N39" s="61">
        <f>AC25</f>
        <v>0</v>
      </c>
      <c r="O39" s="61">
        <f>AD25</f>
        <v>0</v>
      </c>
      <c r="P39" s="59" t="str">
        <f t="shared" si="16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7"/>
        <v>6</v>
      </c>
      <c r="C40" s="8">
        <f t="shared" si="13"/>
        <v>4.4117647058823532E-2</v>
      </c>
      <c r="D40" s="13">
        <f t="shared" si="18"/>
        <v>36824.6447107438</v>
      </c>
      <c r="E40" s="23">
        <f t="shared" si="19"/>
        <v>44557.85</v>
      </c>
      <c r="F40" s="21">
        <f t="shared" si="14"/>
        <v>1.9883880833061817E-2</v>
      </c>
      <c r="G40" s="25"/>
      <c r="J40" s="147" t="s">
        <v>0</v>
      </c>
      <c r="K40" s="148"/>
      <c r="L40" s="83">
        <f>SUM(L34:L39)</f>
        <v>136</v>
      </c>
      <c r="M40" s="17">
        <f>SUM(M34:M39)</f>
        <v>1</v>
      </c>
      <c r="N40" s="84">
        <f>SUM(N34:N39)</f>
        <v>2110160.6447107438</v>
      </c>
      <c r="O40" s="85">
        <f>SUM(O34:O39)</f>
        <v>2240903.0900000003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7"/>
        <v>119</v>
      </c>
      <c r="C41" s="8">
        <f t="shared" si="13"/>
        <v>0.875</v>
      </c>
      <c r="D41" s="13">
        <f t="shared" si="18"/>
        <v>660363.28</v>
      </c>
      <c r="E41" s="23">
        <f t="shared" si="19"/>
        <v>759421.48</v>
      </c>
      <c r="F41" s="21">
        <f t="shared" si="14"/>
        <v>0.33889081745163735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95" t="s">
        <v>50</v>
      </c>
      <c r="B42" s="12">
        <f t="shared" si="17"/>
        <v>0</v>
      </c>
      <c r="C42" s="8" t="str">
        <f t="shared" si="13"/>
        <v/>
      </c>
      <c r="D42" s="13">
        <f t="shared" si="18"/>
        <v>0</v>
      </c>
      <c r="E42" s="14">
        <f t="shared" si="19"/>
        <v>0</v>
      </c>
      <c r="F42" s="21" t="str">
        <f t="shared" si="14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17"/>
        <v>0</v>
      </c>
      <c r="C43" s="8" t="str">
        <f t="shared" si="13"/>
        <v/>
      </c>
      <c r="D43" s="13">
        <f t="shared" si="18"/>
        <v>0</v>
      </c>
      <c r="E43" s="14">
        <f t="shared" si="19"/>
        <v>0</v>
      </c>
      <c r="F43" s="21" t="str">
        <f t="shared" si="14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7"/>
        <v>0</v>
      </c>
      <c r="C44" s="8" t="str">
        <f t="shared" ref="C44" si="20">IF(B44,B44/$B$46,"")</f>
        <v/>
      </c>
      <c r="D44" s="13">
        <f t="shared" si="18"/>
        <v>0</v>
      </c>
      <c r="E44" s="14">
        <f t="shared" si="19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7"/>
        <v>0</v>
      </c>
      <c r="C45" s="8" t="str">
        <f t="shared" ref="C45" si="22">IF(B45,B45/$B$46,"")</f>
        <v/>
      </c>
      <c r="D45" s="13">
        <f t="shared" si="18"/>
        <v>0</v>
      </c>
      <c r="E45" s="14">
        <f t="shared" si="19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136</v>
      </c>
      <c r="C46" s="17">
        <f>SUM(C34:C45)</f>
        <v>1</v>
      </c>
      <c r="D46" s="18">
        <f>SUM(D34:D45)</f>
        <v>2110160.6447107438</v>
      </c>
      <c r="E46" s="18">
        <f>SUM(E34:E45)</f>
        <v>2240903.09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09"/>
  </hyperlinks>
  <pageMargins left="0.39370078740157483" right="0" top="0.55118110236220474" bottom="0.35433070866141736" header="0.31496062992125984" footer="0.31496062992125984"/>
  <pageSetup paperSize="9" scale="32" orientation="landscape" r:id="rId2"/>
  <customProperties>
    <customPr name="EpmWorksheetKeyString_GUID" r:id="rId3"/>
  </customProperties>
  <ignoredErrors>
    <ignoredError sqref="F13:F17" unlockedFormula="1"/>
    <ignoredError sqref="C45 M34:M39 C34:C42 C43:C44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G108"/>
  <sheetViews>
    <sheetView showGridLines="0" showZeros="0" topLeftCell="J1" zoomScale="80" zoomScaleNormal="80" workbookViewId="0">
      <selection activeCell="R29" sqref="R29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>
        <v>44504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FOMENT DE CIUTAT S.A.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14</v>
      </c>
      <c r="H13" s="20">
        <f t="shared" ref="H13:H21" si="2">IF(G13,G13/$G$25,"")</f>
        <v>9.7902097902097904E-2</v>
      </c>
      <c r="I13" s="4">
        <v>1466203.03</v>
      </c>
      <c r="J13" s="5">
        <v>1543522.44</v>
      </c>
      <c r="K13" s="21">
        <f t="shared" ref="K13:K21" si="3">IF(J13,J13/$J$25,"")</f>
        <v>0.68072104131547251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6.993006993006993E-3</v>
      </c>
      <c r="I18" s="69">
        <v>124503.73</v>
      </c>
      <c r="J18" s="70">
        <v>150649.51</v>
      </c>
      <c r="K18" s="67">
        <f t="shared" si="3"/>
        <v>6.6439132119689617E-2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>
        <v>8</v>
      </c>
      <c r="C19" s="20">
        <f t="shared" si="0"/>
        <v>0.5</v>
      </c>
      <c r="D19" s="6">
        <v>64358.879999999997</v>
      </c>
      <c r="E19" s="7">
        <v>77874.240000000005</v>
      </c>
      <c r="F19" s="21">
        <f t="shared" si="1"/>
        <v>0.45785664087926264</v>
      </c>
      <c r="G19" s="2">
        <v>4</v>
      </c>
      <c r="H19" s="20">
        <f t="shared" si="2"/>
        <v>2.7972027972027972E-2</v>
      </c>
      <c r="I19" s="6">
        <v>19438.07</v>
      </c>
      <c r="J19" s="7">
        <v>23520.065999999999</v>
      </c>
      <c r="K19" s="21">
        <f t="shared" si="3"/>
        <v>1.0372770362398255E-2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>
        <v>8</v>
      </c>
      <c r="C20" s="66">
        <f t="shared" si="0"/>
        <v>0.5</v>
      </c>
      <c r="D20" s="69">
        <v>78543.83</v>
      </c>
      <c r="E20" s="70">
        <v>92210.09</v>
      </c>
      <c r="F20" s="21">
        <f t="shared" si="1"/>
        <v>0.5421433591207373</v>
      </c>
      <c r="G20" s="68">
        <v>124</v>
      </c>
      <c r="H20" s="66">
        <f t="shared" si="2"/>
        <v>0.86713286713286708</v>
      </c>
      <c r="I20" s="69">
        <v>469292.3</v>
      </c>
      <c r="J20" s="70">
        <v>549789.59</v>
      </c>
      <c r="K20" s="21">
        <f t="shared" si="3"/>
        <v>0.24246705620243958</v>
      </c>
      <c r="L20" s="68">
        <v>14</v>
      </c>
      <c r="M20" s="66">
        <f t="shared" si="4"/>
        <v>1</v>
      </c>
      <c r="N20" s="69">
        <v>39524.99</v>
      </c>
      <c r="O20" s="70">
        <v>47825.23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2">SUM(B13:B24)</f>
        <v>16</v>
      </c>
      <c r="C25" s="17">
        <f t="shared" si="32"/>
        <v>1</v>
      </c>
      <c r="D25" s="18">
        <f t="shared" si="32"/>
        <v>142902.71</v>
      </c>
      <c r="E25" s="18">
        <f t="shared" si="32"/>
        <v>170084.33000000002</v>
      </c>
      <c r="F25" s="19">
        <f t="shared" si="32"/>
        <v>1</v>
      </c>
      <c r="G25" s="16">
        <f t="shared" si="32"/>
        <v>143</v>
      </c>
      <c r="H25" s="17">
        <f t="shared" si="32"/>
        <v>1</v>
      </c>
      <c r="I25" s="18">
        <f t="shared" si="32"/>
        <v>2079437.1300000001</v>
      </c>
      <c r="J25" s="18">
        <f t="shared" si="32"/>
        <v>2267481.6060000001</v>
      </c>
      <c r="K25" s="19">
        <f t="shared" si="32"/>
        <v>1</v>
      </c>
      <c r="L25" s="16">
        <f t="shared" si="32"/>
        <v>14</v>
      </c>
      <c r="M25" s="17">
        <f t="shared" si="32"/>
        <v>1</v>
      </c>
      <c r="N25" s="18">
        <f t="shared" si="32"/>
        <v>39524.99</v>
      </c>
      <c r="O25" s="18">
        <f t="shared" si="32"/>
        <v>47825.23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25">
      <c r="B26" s="26"/>
      <c r="H26" s="26"/>
      <c r="N26" s="26"/>
    </row>
    <row r="27" spans="1:31" s="49" customFormat="1" ht="34.200000000000003" hidden="1" customHeight="1" x14ac:dyDescent="0.3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10"/>
      <c r="C32" s="111"/>
      <c r="D32" s="111"/>
      <c r="E32" s="111"/>
      <c r="F32" s="112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33">B13+G13+L13+Q13+AA13+V13</f>
        <v>14</v>
      </c>
      <c r="C34" s="8">
        <f t="shared" ref="C34:C45" si="34">IF(B34,B34/$B$46,"")</f>
        <v>8.0924855491329481E-2</v>
      </c>
      <c r="D34" s="10">
        <f t="shared" ref="D34:D45" si="35">D13+I13+N13+S13+AC13+X13</f>
        <v>1466203.03</v>
      </c>
      <c r="E34" s="11">
        <f t="shared" ref="E34:E45" si="36">E13+J13+O13+T13+AD13+Y13</f>
        <v>1543522.44</v>
      </c>
      <c r="F34" s="21">
        <f t="shared" ref="F34:F42" si="37">IF(E34,E34/$E$46,"")</f>
        <v>0.62103803261043689</v>
      </c>
      <c r="J34" s="149" t="s">
        <v>3</v>
      </c>
      <c r="K34" s="150"/>
      <c r="L34" s="57">
        <f>B25</f>
        <v>16</v>
      </c>
      <c r="M34" s="8">
        <f t="shared" ref="M34:M39" si="38">IF(L34,L34/$L$40,"")</f>
        <v>9.2485549132947972E-2</v>
      </c>
      <c r="N34" s="58">
        <f>D25</f>
        <v>142902.71</v>
      </c>
      <c r="O34" s="58">
        <f>E25</f>
        <v>170084.33000000002</v>
      </c>
      <c r="P34" s="59">
        <f t="shared" ref="P34:P39" si="39">IF(O34,O34/$O$40,"")</f>
        <v>6.8433626194034688E-2</v>
      </c>
    </row>
    <row r="35" spans="1:33" s="25" customFormat="1" ht="30" customHeight="1" x14ac:dyDescent="0.25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45" t="s">
        <v>1</v>
      </c>
      <c r="K35" s="146"/>
      <c r="L35" s="60">
        <f>G25</f>
        <v>143</v>
      </c>
      <c r="M35" s="8">
        <f t="shared" si="38"/>
        <v>0.82658959537572252</v>
      </c>
      <c r="N35" s="61">
        <f>I25</f>
        <v>2079437.1300000001</v>
      </c>
      <c r="O35" s="61">
        <f>J25</f>
        <v>2267481.6060000001</v>
      </c>
      <c r="P35" s="59">
        <f t="shared" si="39"/>
        <v>0.91232383739791567</v>
      </c>
    </row>
    <row r="36" spans="1:33" ht="30" customHeight="1" x14ac:dyDescent="0.25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45" t="s">
        <v>2</v>
      </c>
      <c r="K36" s="146"/>
      <c r="L36" s="60">
        <f>L25</f>
        <v>14</v>
      </c>
      <c r="M36" s="8">
        <f t="shared" si="38"/>
        <v>8.0924855491329481E-2</v>
      </c>
      <c r="N36" s="61">
        <f>N25</f>
        <v>39524.99</v>
      </c>
      <c r="O36" s="61">
        <f>O25</f>
        <v>47825.23</v>
      </c>
      <c r="P36" s="59">
        <f t="shared" si="39"/>
        <v>1.9242536408049661E-2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5" t="s">
        <v>34</v>
      </c>
      <c r="K37" s="146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5" t="s">
        <v>5</v>
      </c>
      <c r="K38" s="146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3"/>
        <v>1</v>
      </c>
      <c r="C39" s="8">
        <f t="shared" si="34"/>
        <v>5.7803468208092483E-3</v>
      </c>
      <c r="D39" s="13">
        <f t="shared" si="35"/>
        <v>124503.73</v>
      </c>
      <c r="E39" s="22">
        <f t="shared" si="36"/>
        <v>150649.51</v>
      </c>
      <c r="F39" s="21">
        <f t="shared" si="37"/>
        <v>6.0614003968822348E-2</v>
      </c>
      <c r="G39" s="25"/>
      <c r="J39" s="145" t="s">
        <v>4</v>
      </c>
      <c r="K39" s="146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3"/>
        <v>12</v>
      </c>
      <c r="C40" s="8">
        <f t="shared" si="34"/>
        <v>6.9364161849710976E-2</v>
      </c>
      <c r="D40" s="13">
        <f t="shared" si="35"/>
        <v>83796.95</v>
      </c>
      <c r="E40" s="23">
        <f t="shared" si="36"/>
        <v>101394.30600000001</v>
      </c>
      <c r="F40" s="21">
        <f t="shared" si="37"/>
        <v>4.0796115873858389E-2</v>
      </c>
      <c r="G40" s="25"/>
      <c r="J40" s="147" t="s">
        <v>0</v>
      </c>
      <c r="K40" s="148"/>
      <c r="L40" s="83">
        <f>SUM(L34:L39)</f>
        <v>173</v>
      </c>
      <c r="M40" s="17">
        <f>SUM(M34:M39)</f>
        <v>0.99999999999999989</v>
      </c>
      <c r="N40" s="84">
        <f>SUM(N34:N39)</f>
        <v>2261864.8300000005</v>
      </c>
      <c r="O40" s="85">
        <f>SUM(O34:O39)</f>
        <v>2485391.1660000002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3"/>
        <v>146</v>
      </c>
      <c r="C41" s="8">
        <f t="shared" si="34"/>
        <v>0.84393063583815031</v>
      </c>
      <c r="D41" s="13">
        <f t="shared" si="35"/>
        <v>587361.12</v>
      </c>
      <c r="E41" s="23">
        <f t="shared" si="36"/>
        <v>689824.90999999992</v>
      </c>
      <c r="F41" s="21">
        <f t="shared" si="37"/>
        <v>0.27755184754688222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173</v>
      </c>
      <c r="C46" s="17">
        <f>SUM(C34:C45)</f>
        <v>1</v>
      </c>
      <c r="D46" s="18">
        <f>SUM(D34:D45)</f>
        <v>2261864.83</v>
      </c>
      <c r="E46" s="18">
        <f>SUM(E34:E45)</f>
        <v>2485391.1660000002</v>
      </c>
      <c r="F46" s="19">
        <f>SUM(F34:F45)</f>
        <v>0.99999999999999978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23622047244094491" right="0.23622047244094491" top="0.15748031496062992" bottom="0.35433070866141736" header="0.31496062992125984" footer="0.31496062992125984"/>
  <pageSetup paperSize="9" scale="32" orientation="landscape" r:id="rId2"/>
  <customProperties>
    <customPr name="EpmWorksheetKeyString_GUID" r:id="rId3"/>
  </customProperties>
  <ignoredErrors>
    <ignoredError sqref="C44:C45 M34:M39 C34:C43" formula="1"/>
    <ignoredError sqref="B8" unlockedFormula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5" zoomScale="77" zoomScaleNormal="77" workbookViewId="0">
      <selection activeCell="I13" sqref="I13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44645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FOMENT DE CIUTAT S.A.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9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8</v>
      </c>
      <c r="H13" s="20">
        <f t="shared" ref="H13:H23" si="2">IF(G13,G13/$G$25,"")</f>
        <v>3.864734299516908E-2</v>
      </c>
      <c r="I13" s="4">
        <v>1047241.28</v>
      </c>
      <c r="J13" s="5">
        <v>1076886.54</v>
      </c>
      <c r="K13" s="21">
        <f t="shared" ref="K13:K23" si="3">IF(J13,J13/$J$25,"")</f>
        <v>0.57543972048993497</v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2</v>
      </c>
      <c r="H18" s="66">
        <f t="shared" si="2"/>
        <v>9.6618357487922701E-3</v>
      </c>
      <c r="I18" s="69">
        <v>108720</v>
      </c>
      <c r="J18" s="70">
        <v>125310</v>
      </c>
      <c r="K18" s="67">
        <f t="shared" si="3"/>
        <v>6.696002661022557E-2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>
        <v>2</v>
      </c>
      <c r="C19" s="20">
        <f t="shared" si="0"/>
        <v>0.16666666666666666</v>
      </c>
      <c r="D19" s="6">
        <v>3810.23</v>
      </c>
      <c r="E19" s="7">
        <v>4610.38</v>
      </c>
      <c r="F19" s="21">
        <f t="shared" si="1"/>
        <v>0.35184071552855706</v>
      </c>
      <c r="G19" s="2">
        <v>88</v>
      </c>
      <c r="H19" s="20">
        <f t="shared" si="2"/>
        <v>0.4251207729468599</v>
      </c>
      <c r="I19" s="6">
        <v>65370.67</v>
      </c>
      <c r="J19" s="7">
        <v>79098.556899999996</v>
      </c>
      <c r="K19" s="21">
        <f t="shared" si="3"/>
        <v>4.2266710357149802E-2</v>
      </c>
      <c r="L19" s="2">
        <v>1</v>
      </c>
      <c r="M19" s="20">
        <f t="shared" si="4"/>
        <v>0.2</v>
      </c>
      <c r="N19" s="6">
        <v>18180</v>
      </c>
      <c r="O19" s="7">
        <v>21997.8</v>
      </c>
      <c r="P19" s="21">
        <f t="shared" si="5"/>
        <v>0.89751221452687191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10</v>
      </c>
      <c r="C20" s="66">
        <f t="shared" si="0"/>
        <v>0.83333333333333337</v>
      </c>
      <c r="D20" s="69">
        <v>8208.7900000000009</v>
      </c>
      <c r="E20" s="70">
        <v>8493.2199999999993</v>
      </c>
      <c r="F20" s="21">
        <f t="shared" si="1"/>
        <v>0.648159284471443</v>
      </c>
      <c r="G20" s="68">
        <v>109</v>
      </c>
      <c r="H20" s="66">
        <f t="shared" si="2"/>
        <v>0.52657004830917875</v>
      </c>
      <c r="I20" s="69">
        <v>528001.02</v>
      </c>
      <c r="J20" s="70">
        <v>590119.92999999993</v>
      </c>
      <c r="K20" s="67">
        <f t="shared" si="3"/>
        <v>0.31533354254268969</v>
      </c>
      <c r="L20" s="68">
        <v>4</v>
      </c>
      <c r="M20" s="66">
        <f t="shared" si="4"/>
        <v>0.8</v>
      </c>
      <c r="N20" s="69">
        <v>2076.58</v>
      </c>
      <c r="O20" s="70">
        <v>2511.9499999999998</v>
      </c>
      <c r="P20" s="67">
        <f t="shared" si="5"/>
        <v>0.10248778547312803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22">SUM(B13:B24)</f>
        <v>12</v>
      </c>
      <c r="C25" s="17">
        <f t="shared" si="22"/>
        <v>1</v>
      </c>
      <c r="D25" s="18">
        <f t="shared" si="22"/>
        <v>12019.02</v>
      </c>
      <c r="E25" s="18">
        <f t="shared" si="22"/>
        <v>13103.599999999999</v>
      </c>
      <c r="F25" s="19">
        <f t="shared" si="22"/>
        <v>1</v>
      </c>
      <c r="G25" s="16">
        <f t="shared" si="22"/>
        <v>207</v>
      </c>
      <c r="H25" s="17">
        <f t="shared" si="22"/>
        <v>1</v>
      </c>
      <c r="I25" s="18">
        <f t="shared" si="22"/>
        <v>1749332.97</v>
      </c>
      <c r="J25" s="18">
        <f t="shared" si="22"/>
        <v>1871415.0268999999</v>
      </c>
      <c r="K25" s="19">
        <f t="shared" si="22"/>
        <v>1</v>
      </c>
      <c r="L25" s="16">
        <f t="shared" si="22"/>
        <v>5</v>
      </c>
      <c r="M25" s="17">
        <f t="shared" si="22"/>
        <v>1</v>
      </c>
      <c r="N25" s="18">
        <f t="shared" si="22"/>
        <v>20256.580000000002</v>
      </c>
      <c r="O25" s="18">
        <f t="shared" si="22"/>
        <v>24509.75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200000000000003" hidden="1" customHeight="1" x14ac:dyDescent="0.3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23">B13+G13+L13+Q13+AA13+V13</f>
        <v>8</v>
      </c>
      <c r="C34" s="8">
        <f t="shared" ref="C34:C42" si="24">IF(B34,B34/$B$46,"")</f>
        <v>3.5714285714285712E-2</v>
      </c>
      <c r="D34" s="10">
        <f t="shared" ref="D34:D45" si="25">D13+I13+N13+S13+AC13+X13</f>
        <v>1047241.28</v>
      </c>
      <c r="E34" s="11">
        <f t="shared" ref="E34:E45" si="26">E13+J13+O13+T13+AD13+Y13</f>
        <v>1076886.54</v>
      </c>
      <c r="F34" s="21">
        <f t="shared" ref="F34:F43" si="27">IF(E34,E34/$E$46,"")</f>
        <v>0.56410190284793782</v>
      </c>
      <c r="J34" s="149" t="s">
        <v>3</v>
      </c>
      <c r="K34" s="150"/>
      <c r="L34" s="57">
        <f>B25</f>
        <v>12</v>
      </c>
      <c r="M34" s="8">
        <f>IF(L34,L34/$L$40,"")</f>
        <v>5.3571428571428568E-2</v>
      </c>
      <c r="N34" s="58">
        <f>D25</f>
        <v>12019.02</v>
      </c>
      <c r="O34" s="58">
        <f>E25</f>
        <v>13103.599999999999</v>
      </c>
      <c r="P34" s="59">
        <f>IF(O34,O34/$O$40,"")</f>
        <v>6.8640153067176749E-3</v>
      </c>
    </row>
    <row r="35" spans="1:33" s="25" customFormat="1" ht="30" customHeight="1" x14ac:dyDescent="0.25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45" t="s">
        <v>1</v>
      </c>
      <c r="K35" s="146"/>
      <c r="L35" s="60">
        <f>G25</f>
        <v>207</v>
      </c>
      <c r="M35" s="8">
        <f>IF(L35,L35/$L$40,"")</f>
        <v>0.9241071428571429</v>
      </c>
      <c r="N35" s="61">
        <f>I25</f>
        <v>1749332.97</v>
      </c>
      <c r="O35" s="61">
        <f>J25</f>
        <v>1871415.0268999999</v>
      </c>
      <c r="P35" s="59">
        <f>IF(O35,O35/$O$40,"")</f>
        <v>0.98029712368074962</v>
      </c>
    </row>
    <row r="36" spans="1:33" ht="30" customHeight="1" x14ac:dyDescent="0.25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45" t="s">
        <v>2</v>
      </c>
      <c r="K36" s="146"/>
      <c r="L36" s="60">
        <f>L25</f>
        <v>5</v>
      </c>
      <c r="M36" s="8">
        <f>IF(L36,L36/$L$40,"")</f>
        <v>2.2321428571428572E-2</v>
      </c>
      <c r="N36" s="61">
        <f>N25</f>
        <v>20256.580000000002</v>
      </c>
      <c r="O36" s="61">
        <f>O25</f>
        <v>24509.75</v>
      </c>
      <c r="P36" s="59">
        <f>IF(O36,O36/$O$40,"")</f>
        <v>1.2838861012532704E-2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5" t="s">
        <v>34</v>
      </c>
      <c r="K37" s="146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5" t="s">
        <v>5</v>
      </c>
      <c r="K38" s="146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23"/>
        <v>2</v>
      </c>
      <c r="C39" s="8">
        <f t="shared" si="24"/>
        <v>8.9285714285714281E-3</v>
      </c>
      <c r="D39" s="13">
        <f t="shared" si="25"/>
        <v>108720</v>
      </c>
      <c r="E39" s="22">
        <f t="shared" si="26"/>
        <v>125310</v>
      </c>
      <c r="F39" s="21">
        <f t="shared" si="27"/>
        <v>6.5640721487590592E-2</v>
      </c>
      <c r="G39" s="25"/>
      <c r="J39" s="145" t="s">
        <v>4</v>
      </c>
      <c r="K39" s="146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23"/>
        <v>91</v>
      </c>
      <c r="C40" s="8">
        <f t="shared" si="24"/>
        <v>0.40625</v>
      </c>
      <c r="D40" s="13">
        <f t="shared" si="25"/>
        <v>87360.9</v>
      </c>
      <c r="E40" s="23">
        <f t="shared" si="26"/>
        <v>105706.7369</v>
      </c>
      <c r="F40" s="21">
        <f t="shared" si="27"/>
        <v>5.5372009226836764E-2</v>
      </c>
      <c r="G40" s="25"/>
      <c r="J40" s="147" t="s">
        <v>0</v>
      </c>
      <c r="K40" s="148"/>
      <c r="L40" s="83">
        <f>SUM(L34:L39)</f>
        <v>224</v>
      </c>
      <c r="M40" s="17">
        <f>SUM(M34:M39)</f>
        <v>1</v>
      </c>
      <c r="N40" s="84">
        <f>SUM(N34:N39)</f>
        <v>1781608.57</v>
      </c>
      <c r="O40" s="85">
        <f>SUM(O34:O39)</f>
        <v>1909028.3769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123</v>
      </c>
      <c r="C41" s="8">
        <f t="shared" si="24"/>
        <v>0.5491071428571429</v>
      </c>
      <c r="D41" s="13">
        <f t="shared" si="25"/>
        <v>538286.39</v>
      </c>
      <c r="E41" s="23">
        <f t="shared" si="26"/>
        <v>601125.09999999986</v>
      </c>
      <c r="F41" s="21">
        <f t="shared" si="27"/>
        <v>0.31488536643763493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224</v>
      </c>
      <c r="C46" s="17">
        <f>SUM(C34:C45)</f>
        <v>1</v>
      </c>
      <c r="D46" s="18">
        <f>SUM(D34:D45)</f>
        <v>1781608.5699999998</v>
      </c>
      <c r="E46" s="18">
        <f>SUM(E34:E45)</f>
        <v>1909028.3768999998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C44:C45 M34:M39 C34:C43" formula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7" zoomScale="80" zoomScaleNormal="80" zoomScalePageLayoutView="80" workbookViewId="0">
      <selection activeCell="J7" sqref="J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 t="s">
        <v>62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FOMENT DE CIUTAT S.A.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5</v>
      </c>
      <c r="H13" s="20">
        <f t="shared" ref="H13:H21" si="2">IF(G13,G13/$G$25,"")</f>
        <v>2.3809523809523808E-2</v>
      </c>
      <c r="I13" s="4">
        <v>1111125.81</v>
      </c>
      <c r="J13" s="5">
        <v>1124241.74</v>
      </c>
      <c r="K13" s="21">
        <f t="shared" ref="K13:K21" si="3">IF(J13,J13/$J$25,"")</f>
        <v>0.55275243752586745</v>
      </c>
      <c r="L13" s="1">
        <v>1</v>
      </c>
      <c r="M13" s="20">
        <f>IF(L13,L13/$L$25,"")</f>
        <v>5.8823529411764705E-2</v>
      </c>
      <c r="N13" s="4">
        <v>42128.78</v>
      </c>
      <c r="O13" s="5">
        <v>50975.58</v>
      </c>
      <c r="P13" s="21">
        <f>IF(O13,O13/$O$25,"")</f>
        <v>0.79932717723818081</v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2</v>
      </c>
      <c r="H14" s="20">
        <f t="shared" si="2"/>
        <v>9.5238095238095247E-3</v>
      </c>
      <c r="I14" s="6">
        <v>119682.42</v>
      </c>
      <c r="J14" s="7">
        <v>134783.6</v>
      </c>
      <c r="K14" s="21">
        <f t="shared" si="3"/>
        <v>6.6268633148695869E-2</v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2</v>
      </c>
      <c r="H18" s="66">
        <f t="shared" si="2"/>
        <v>9.5238095238095247E-3</v>
      </c>
      <c r="I18" s="69">
        <v>81183.77</v>
      </c>
      <c r="J18" s="70">
        <v>87294.77</v>
      </c>
      <c r="K18" s="67">
        <f t="shared" si="3"/>
        <v>4.2919947893733219E-2</v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>
        <v>1</v>
      </c>
      <c r="C19" s="20">
        <f t="shared" si="0"/>
        <v>0.14285714285714285</v>
      </c>
      <c r="D19" s="6">
        <v>2170.91</v>
      </c>
      <c r="E19" s="7">
        <v>2626.8</v>
      </c>
      <c r="F19" s="21">
        <f t="shared" si="1"/>
        <v>3.7504406425092486E-2</v>
      </c>
      <c r="G19" s="2">
        <v>43</v>
      </c>
      <c r="H19" s="20">
        <f t="shared" si="2"/>
        <v>0.20476190476190476</v>
      </c>
      <c r="I19" s="6">
        <v>30928.86</v>
      </c>
      <c r="J19" s="7">
        <v>37436.03</v>
      </c>
      <c r="K19" s="21">
        <f t="shared" si="3"/>
        <v>1.8406056364524859E-2</v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25">
      <c r="A20" s="80" t="s">
        <v>29</v>
      </c>
      <c r="B20" s="68">
        <v>6</v>
      </c>
      <c r="C20" s="66">
        <f t="shared" si="0"/>
        <v>0.8571428571428571</v>
      </c>
      <c r="D20" s="69">
        <v>55713.2</v>
      </c>
      <c r="E20" s="70">
        <v>67412.97</v>
      </c>
      <c r="F20" s="21">
        <f t="shared" si="1"/>
        <v>0.96249559357490744</v>
      </c>
      <c r="G20" s="68">
        <v>158</v>
      </c>
      <c r="H20" s="66">
        <f t="shared" si="2"/>
        <v>0.75238095238095237</v>
      </c>
      <c r="I20" s="69">
        <v>572375.87</v>
      </c>
      <c r="J20" s="70">
        <v>650141.25</v>
      </c>
      <c r="K20" s="67">
        <f t="shared" si="3"/>
        <v>0.31965292506717852</v>
      </c>
      <c r="L20" s="68">
        <v>16</v>
      </c>
      <c r="M20" s="66">
        <f>IF(L20,L20/$L$25,"")</f>
        <v>0.94117647058823528</v>
      </c>
      <c r="N20" s="69">
        <v>10787.87</v>
      </c>
      <c r="O20" s="70">
        <v>12797.53</v>
      </c>
      <c r="P20" s="67">
        <f>IF(O20,O20/$O$25,"")</f>
        <v>0.20067282276181922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0">SUM(B13:B24)</f>
        <v>7</v>
      </c>
      <c r="C25" s="17">
        <f t="shared" si="30"/>
        <v>1</v>
      </c>
      <c r="D25" s="18">
        <f t="shared" si="30"/>
        <v>57884.11</v>
      </c>
      <c r="E25" s="18">
        <f t="shared" si="30"/>
        <v>70039.77</v>
      </c>
      <c r="F25" s="19">
        <f t="shared" si="30"/>
        <v>0.99999999999999989</v>
      </c>
      <c r="G25" s="16">
        <f t="shared" si="30"/>
        <v>210</v>
      </c>
      <c r="H25" s="17">
        <f t="shared" si="30"/>
        <v>1</v>
      </c>
      <c r="I25" s="18">
        <f t="shared" si="30"/>
        <v>1915296.73</v>
      </c>
      <c r="J25" s="18">
        <f t="shared" si="30"/>
        <v>2033897.3900000001</v>
      </c>
      <c r="K25" s="19">
        <f t="shared" si="30"/>
        <v>1</v>
      </c>
      <c r="L25" s="16">
        <f t="shared" si="30"/>
        <v>17</v>
      </c>
      <c r="M25" s="17">
        <f t="shared" si="30"/>
        <v>1</v>
      </c>
      <c r="N25" s="18">
        <f t="shared" si="30"/>
        <v>52916.65</v>
      </c>
      <c r="O25" s="18">
        <f t="shared" si="30"/>
        <v>63773.11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200000000000003" hidden="1" customHeight="1" x14ac:dyDescent="0.3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2" si="31">B13+G13+L13+Q13+AA13+V13</f>
        <v>6</v>
      </c>
      <c r="C34" s="8">
        <f t="shared" ref="C34:C45" si="32">IF(B34,B34/$B$46,"")</f>
        <v>2.564102564102564E-2</v>
      </c>
      <c r="D34" s="10">
        <f t="shared" ref="D34:D42" si="33">D13+I13+N13+S13+AC13+X13</f>
        <v>1153254.5900000001</v>
      </c>
      <c r="E34" s="11">
        <f t="shared" ref="E34:E42" si="34">E13+J13+O13+T13+AD13+Y13</f>
        <v>1175217.32</v>
      </c>
      <c r="F34" s="21">
        <f t="shared" ref="F34:F42" si="35">IF(E34,E34/$E$46,"")</f>
        <v>0.54214686172059323</v>
      </c>
      <c r="J34" s="149" t="s">
        <v>3</v>
      </c>
      <c r="K34" s="150"/>
      <c r="L34" s="57">
        <f>B25</f>
        <v>7</v>
      </c>
      <c r="M34" s="8">
        <f t="shared" ref="M34:M39" si="36">IF(L34,L34/$L$40,"")</f>
        <v>2.9914529914529916E-2</v>
      </c>
      <c r="N34" s="58">
        <f>D25</f>
        <v>57884.11</v>
      </c>
      <c r="O34" s="58">
        <f>E25</f>
        <v>70039.77</v>
      </c>
      <c r="P34" s="59">
        <f t="shared" ref="P34:P39" si="37">IF(O34,O34/$O$40,"")</f>
        <v>3.2310484924721973E-2</v>
      </c>
    </row>
    <row r="35" spans="1:33" s="25" customFormat="1" ht="30" customHeight="1" x14ac:dyDescent="0.25">
      <c r="A35" s="43" t="s">
        <v>18</v>
      </c>
      <c r="B35" s="12">
        <f t="shared" si="31"/>
        <v>2</v>
      </c>
      <c r="C35" s="8">
        <f t="shared" si="32"/>
        <v>8.5470085470085479E-3</v>
      </c>
      <c r="D35" s="13">
        <f t="shared" si="33"/>
        <v>119682.42</v>
      </c>
      <c r="E35" s="14">
        <f t="shared" si="34"/>
        <v>134783.6</v>
      </c>
      <c r="F35" s="21">
        <f t="shared" si="35"/>
        <v>6.2177866602071308E-2</v>
      </c>
      <c r="J35" s="145" t="s">
        <v>1</v>
      </c>
      <c r="K35" s="146"/>
      <c r="L35" s="60">
        <f>G25</f>
        <v>210</v>
      </c>
      <c r="M35" s="8">
        <f t="shared" si="36"/>
        <v>0.89743589743589747</v>
      </c>
      <c r="N35" s="61">
        <f>I25</f>
        <v>1915296.73</v>
      </c>
      <c r="O35" s="61">
        <f>J25</f>
        <v>2033897.3900000001</v>
      </c>
      <c r="P35" s="59">
        <f t="shared" si="37"/>
        <v>0.93826994232028993</v>
      </c>
    </row>
    <row r="36" spans="1:33" ht="30" customHeight="1" x14ac:dyDescent="0.25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45" t="s">
        <v>2</v>
      </c>
      <c r="K36" s="146"/>
      <c r="L36" s="60">
        <f>L25</f>
        <v>17</v>
      </c>
      <c r="M36" s="8">
        <f t="shared" si="36"/>
        <v>7.2649572649572655E-2</v>
      </c>
      <c r="N36" s="61">
        <f>N25</f>
        <v>52916.65</v>
      </c>
      <c r="O36" s="61">
        <f>O25</f>
        <v>63773.11</v>
      </c>
      <c r="P36" s="59">
        <f t="shared" si="37"/>
        <v>2.9419572754988146E-2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5" t="s">
        <v>34</v>
      </c>
      <c r="K37" s="146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5" t="s">
        <v>5</v>
      </c>
      <c r="K38" s="146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2</v>
      </c>
      <c r="C39" s="8">
        <f t="shared" si="32"/>
        <v>8.5470085470085479E-3</v>
      </c>
      <c r="D39" s="13">
        <f t="shared" si="33"/>
        <v>81183.77</v>
      </c>
      <c r="E39" s="22">
        <f t="shared" si="34"/>
        <v>87294.77</v>
      </c>
      <c r="F39" s="21">
        <f t="shared" si="35"/>
        <v>4.0270497034642909E-2</v>
      </c>
      <c r="G39" s="25"/>
      <c r="J39" s="145" t="s">
        <v>4</v>
      </c>
      <c r="K39" s="146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44</v>
      </c>
      <c r="C40" s="8">
        <f t="shared" si="32"/>
        <v>0.18803418803418803</v>
      </c>
      <c r="D40" s="13">
        <f t="shared" si="33"/>
        <v>33099.770000000004</v>
      </c>
      <c r="E40" s="23">
        <f t="shared" si="34"/>
        <v>40062.83</v>
      </c>
      <c r="F40" s="21">
        <f t="shared" si="35"/>
        <v>1.8481635001895338E-2</v>
      </c>
      <c r="G40" s="25"/>
      <c r="J40" s="147" t="s">
        <v>0</v>
      </c>
      <c r="K40" s="148"/>
      <c r="L40" s="83">
        <f>SUM(L34:L39)</f>
        <v>234</v>
      </c>
      <c r="M40" s="17">
        <f>SUM(M34:M39)</f>
        <v>1</v>
      </c>
      <c r="N40" s="84">
        <f>SUM(N34:N39)</f>
        <v>2026097.49</v>
      </c>
      <c r="O40" s="85">
        <f>SUM(O34:O39)</f>
        <v>2167710.27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180</v>
      </c>
      <c r="C41" s="8">
        <f t="shared" si="32"/>
        <v>0.76923076923076927</v>
      </c>
      <c r="D41" s="13">
        <f t="shared" si="33"/>
        <v>638876.93999999994</v>
      </c>
      <c r="E41" s="23">
        <f t="shared" si="34"/>
        <v>730351.75</v>
      </c>
      <c r="F41" s="21">
        <f t="shared" si="35"/>
        <v>0.33692313964079701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234</v>
      </c>
      <c r="C46" s="17">
        <f>SUM(C34:C45)</f>
        <v>1</v>
      </c>
      <c r="D46" s="18">
        <f>SUM(D34:D45)</f>
        <v>2026097.49</v>
      </c>
      <c r="E46" s="18">
        <f>SUM(E34:E45)</f>
        <v>2167710.2700000005</v>
      </c>
      <c r="F46" s="19">
        <f>SUM(F34:F45)</f>
        <v>0.99999999999999978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customProperties>
    <customPr name="EpmWorksheetKeyString_GUID" r:id="rId2"/>
  </customProperties>
  <ignoredErrors>
    <ignoredError sqref="C44:C45 M34:M39 C34:C43" formula="1"/>
    <ignoredError sqref="B8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abSelected="1" zoomScale="85" zoomScaleNormal="85" workbookViewId="0">
      <selection activeCell="AG30" sqref="AG30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x14ac:dyDescent="0.3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60</v>
      </c>
      <c r="B7" s="31" t="s">
        <v>56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FOMENT DE CIUTAT S.A.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69" t="s">
        <v>6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1"/>
    </row>
    <row r="11" spans="1:31" ht="30" customHeight="1" thickBot="1" x14ac:dyDescent="0.35">
      <c r="A11" s="172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39" t="s">
        <v>4</v>
      </c>
      <c r="W11" s="140"/>
      <c r="X11" s="140"/>
      <c r="Y11" s="140"/>
      <c r="Z11" s="141"/>
      <c r="AA11" s="142" t="s">
        <v>5</v>
      </c>
      <c r="AB11" s="143"/>
      <c r="AC11" s="143"/>
      <c r="AD11" s="143"/>
      <c r="AE11" s="144"/>
    </row>
    <row r="12" spans="1:31" ht="39" customHeight="1" thickBot="1" x14ac:dyDescent="0.35">
      <c r="A12" s="173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2021'!B13+'CONTRACTACIO 2n TR 2021'!B13+'CONTRACTACIO 3r TR 2021'!B13+'CONTRACTACIO 4t TR 2021'!B13</f>
        <v>0</v>
      </c>
      <c r="C13" s="20" t="str">
        <f t="shared" ref="C13:C24" si="0">IF(B13,B13/$B$25,"")</f>
        <v/>
      </c>
      <c r="D13" s="10">
        <f>'CONTRACTACIO 1r TR 2021'!D13+'CONTRACTACIO 2n TR 2021'!D13+'CONTRACTACIO 3r TR 2021'!D13+'CONTRACTACIO 4t TR 2021'!D13</f>
        <v>0</v>
      </c>
      <c r="E13" s="10">
        <f>'CONTRACTACIO 1r TR 2021'!E13+'CONTRACTACIO 2n TR 2021'!E13+'CONTRACTACIO 3r TR 2021'!E13+'CONTRACTACIO 4t TR 2021'!E13</f>
        <v>0</v>
      </c>
      <c r="F13" s="21" t="str">
        <f t="shared" ref="F13:F24" si="1">IF(E13,E13/$E$25,"")</f>
        <v/>
      </c>
      <c r="G13" s="9">
        <f>'CONTRACTACIO 1r TR 2021'!G13+'CONTRACTACIO 2n TR 2021'!G13+'CONTRACTACIO 3r TR 2021'!G13+'CONTRACTACIO 4t TR 2021'!G13</f>
        <v>37</v>
      </c>
      <c r="H13" s="20">
        <f t="shared" ref="H13:H24" si="2">IF(G13,G13/$G$25,"")</f>
        <v>5.3391053391053392E-2</v>
      </c>
      <c r="I13" s="10">
        <f>'CONTRACTACIO 1r TR 2021'!I13+'CONTRACTACIO 2n TR 2021'!I13+'CONTRACTACIO 3r TR 2021'!I13+'CONTRACTACIO 4t TR 2021'!I13</f>
        <v>4996010.290000001</v>
      </c>
      <c r="J13" s="10">
        <f>'CONTRACTACIO 1r TR 2021'!J13+'CONTRACTACIO 2n TR 2021'!J13+'CONTRACTACIO 3r TR 2021'!J13+'CONTRACTACIO 4t TR 2021'!J13</f>
        <v>5131320.09</v>
      </c>
      <c r="K13" s="21">
        <f t="shared" ref="K13:K24" si="3">IF(J13,J13/$J$25,"")</f>
        <v>0.61129704226886328</v>
      </c>
      <c r="L13" s="9">
        <f>'CONTRACTACIO 1r TR 2021'!L13+'CONTRACTACIO 2n TR 2021'!L13+'CONTRACTACIO 3r TR 2021'!L13+'CONTRACTACIO 4t TR 2021'!L13</f>
        <v>1</v>
      </c>
      <c r="M13" s="20">
        <f t="shared" ref="M13:M24" si="4">IF(L13,L13/$L$25,"")</f>
        <v>2.564102564102564E-2</v>
      </c>
      <c r="N13" s="10">
        <f>'CONTRACTACIO 1r TR 2021'!N13+'CONTRACTACIO 2n TR 2021'!N13+'CONTRACTACIO 3r TR 2021'!N13+'CONTRACTACIO 4t TR 2021'!N13</f>
        <v>42128.78</v>
      </c>
      <c r="O13" s="10">
        <f>'CONTRACTACIO 1r TR 2021'!O13+'CONTRACTACIO 2n TR 2021'!O13+'CONTRACTACIO 3r TR 2021'!O13+'CONTRACTACIO 4t TR 2021'!O13</f>
        <v>50975.58</v>
      </c>
      <c r="P13" s="21">
        <f t="shared" ref="P13:P24" si="5">IF(O13,O13/$O$25,"")</f>
        <v>0.327493889794854</v>
      </c>
      <c r="Q13" s="9">
        <f>'CONTRACTACIO 1r TR 2021'!Q13+'CONTRACTACIO 2n TR 2021'!Q13+'CONTRACTACIO 3r TR 2021'!Q13+'CONTRACTACIO 4t TR 2021'!Q13</f>
        <v>0</v>
      </c>
      <c r="R13" s="20" t="str">
        <f t="shared" ref="R13:R24" si="6">IF(Q13,Q13/$Q$25,"")</f>
        <v/>
      </c>
      <c r="S13" s="10">
        <f>'CONTRACTACIO 1r TR 2021'!S13+'CONTRACTACIO 2n TR 2021'!S13+'CONTRACTACIO 3r TR 2021'!S13+'CONTRACTACIO 4t TR 2021'!S13</f>
        <v>0</v>
      </c>
      <c r="T13" s="10">
        <f>'CONTRACTACIO 1r TR 2021'!T13+'CONTRACTACIO 2n TR 2021'!T13+'CONTRACTACIO 3r TR 2021'!T13+'CONTRACTACIO 4t TR 2021'!T13</f>
        <v>0</v>
      </c>
      <c r="U13" s="21" t="str">
        <f t="shared" ref="U13:U24" si="7">IF(T13,T13/$T$25,"")</f>
        <v/>
      </c>
      <c r="V13" s="9">
        <f>'CONTRACTACIO 1r TR 2021'!AA13+'CONTRACTACIO 2n TR 2021'!AA13+'CONTRACTACIO 3r TR 2021'!AA13+'CONTRACTACIO 4t TR 2021'!AA13</f>
        <v>0</v>
      </c>
      <c r="W13" s="20" t="str">
        <f t="shared" ref="W13:W24" si="8">IF(V13,V13/$V$25,"")</f>
        <v/>
      </c>
      <c r="X13" s="10">
        <f>'CONTRACTACIO 1r TR 2021'!AC13+'CONTRACTACIO 2n TR 2021'!AC13+'CONTRACTACIO 3r TR 2021'!AC13+'CONTRACTACIO 4t TR 2021'!AC13</f>
        <v>0</v>
      </c>
      <c r="Y13" s="10">
        <f>'CONTRACTACIO 1r TR 2021'!AD13+'CONTRACTACIO 2n TR 2021'!AD13+'CONTRACTACIO 3r TR 2021'!AD13+'CONTRACTACIO 4t TR 2021'!AD13</f>
        <v>0</v>
      </c>
      <c r="Z13" s="21" t="str">
        <f t="shared" ref="Z13:Z24" si="9">IF(Y13,Y13/$Y$25,"")</f>
        <v/>
      </c>
      <c r="AA13" s="9">
        <f>'CONTRACTACIO 1r TR 2021'!V13+'CONTRACTACIO 2n TR 2021'!V13+'CONTRACTACIO 3r TR 2021'!V13+'CONTRACTACIO 4t TR 2021'!V13</f>
        <v>0</v>
      </c>
      <c r="AB13" s="20" t="str">
        <f t="shared" ref="AB13:AB24" si="10">IF(AA13,AA13/$AA$25,"")</f>
        <v/>
      </c>
      <c r="AC13" s="10">
        <f>'CONTRACTACIO 1r TR 2021'!X13+'CONTRACTACIO 2n TR 2021'!X13+'CONTRACTACIO 3r TR 2021'!X13+'CONTRACTACIO 4t TR 2021'!X13</f>
        <v>0</v>
      </c>
      <c r="AD13" s="10">
        <f>'CONTRACTACIO 1r TR 2021'!Y13+'CONTRACTACIO 2n TR 2021'!Y13+'CONTRACTACIO 3r TR 2021'!Y13+'CONTRACTACIO 4t TR 2021'!Y13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2021'!B14+'CONTRACTACIO 2n TR 2021'!B14+'CONTRACTACIO 3r TR 2021'!B14+'CONTRACTACIO 4t TR 2021'!B14</f>
        <v>0</v>
      </c>
      <c r="C14" s="20" t="str">
        <f t="shared" si="0"/>
        <v/>
      </c>
      <c r="D14" s="13">
        <f>'CONTRACTACIO 1r TR 2021'!D14+'CONTRACTACIO 2n TR 2021'!D14+'CONTRACTACIO 3r TR 2021'!D14+'CONTRACTACIO 4t TR 2021'!D14</f>
        <v>0</v>
      </c>
      <c r="E14" s="13">
        <f>'CONTRACTACIO 1r TR 2021'!E14+'CONTRACTACIO 2n TR 2021'!E14+'CONTRACTACIO 3r TR 2021'!E14+'CONTRACTACIO 4t TR 2021'!E14</f>
        <v>0</v>
      </c>
      <c r="F14" s="21" t="str">
        <f t="shared" si="1"/>
        <v/>
      </c>
      <c r="G14" s="9">
        <f>'CONTRACTACIO 1r TR 2021'!G14+'CONTRACTACIO 2n TR 2021'!G14+'CONTRACTACIO 3r TR 2021'!G14+'CONTRACTACIO 4t TR 2021'!G14</f>
        <v>3</v>
      </c>
      <c r="H14" s="20">
        <f t="shared" si="2"/>
        <v>4.329004329004329E-3</v>
      </c>
      <c r="I14" s="13">
        <f>'CONTRACTACIO 1r TR 2021'!I14+'CONTRACTACIO 2n TR 2021'!I14+'CONTRACTACIO 3r TR 2021'!I14+'CONTRACTACIO 4t TR 2021'!I14</f>
        <v>161214.97</v>
      </c>
      <c r="J14" s="13">
        <f>'CONTRACTACIO 1r TR 2021'!J14+'CONTRACTACIO 2n TR 2021'!J14+'CONTRACTACIO 3r TR 2021'!J14+'CONTRACTACIO 4t TR 2021'!J14</f>
        <v>185037.99</v>
      </c>
      <c r="K14" s="21">
        <f t="shared" si="3"/>
        <v>2.2043679601046969E-2</v>
      </c>
      <c r="L14" s="9">
        <f>'CONTRACTACIO 1r TR 2021'!L14+'CONTRACTACIO 2n TR 2021'!L14+'CONTRACTACIO 3r TR 2021'!L14+'CONTRACTACIO 4t TR 2021'!L14</f>
        <v>0</v>
      </c>
      <c r="M14" s="20" t="str">
        <f t="shared" si="4"/>
        <v/>
      </c>
      <c r="N14" s="13">
        <f>'CONTRACTACIO 1r TR 2021'!N14+'CONTRACTACIO 2n TR 2021'!N14+'CONTRACTACIO 3r TR 2021'!N14+'CONTRACTACIO 4t TR 2021'!N14</f>
        <v>0</v>
      </c>
      <c r="O14" s="13">
        <f>'CONTRACTACIO 1r TR 2021'!O14+'CONTRACTACIO 2n TR 2021'!O14+'CONTRACTACIO 3r TR 2021'!O14+'CONTRACTACIO 4t TR 2021'!O14</f>
        <v>0</v>
      </c>
      <c r="P14" s="21" t="str">
        <f t="shared" si="5"/>
        <v/>
      </c>
      <c r="Q14" s="9">
        <f>'CONTRACTACIO 1r TR 2021'!Q14+'CONTRACTACIO 2n TR 2021'!Q14+'CONTRACTACIO 3r TR 2021'!Q14+'CONTRACTACIO 4t TR 2021'!Q14</f>
        <v>0</v>
      </c>
      <c r="R14" s="20" t="str">
        <f t="shared" si="6"/>
        <v/>
      </c>
      <c r="S14" s="13">
        <f>'CONTRACTACIO 1r TR 2021'!S14+'CONTRACTACIO 2n TR 2021'!S14+'CONTRACTACIO 3r TR 2021'!S14+'CONTRACTACIO 4t TR 2021'!S14</f>
        <v>0</v>
      </c>
      <c r="T14" s="13">
        <f>'CONTRACTACIO 1r TR 2021'!T14+'CONTRACTACIO 2n TR 2021'!T14+'CONTRACTACIO 3r TR 2021'!T14+'CONTRACTACIO 4t TR 2021'!T14</f>
        <v>0</v>
      </c>
      <c r="U14" s="21" t="str">
        <f t="shared" si="7"/>
        <v/>
      </c>
      <c r="V14" s="9">
        <f>'CONTRACTACIO 1r TR 2021'!AA14+'CONTRACTACIO 2n TR 2021'!AA14+'CONTRACTACIO 3r TR 2021'!AA14+'CONTRACTACIO 4t TR 2021'!AA14</f>
        <v>0</v>
      </c>
      <c r="W14" s="20" t="str">
        <f t="shared" si="8"/>
        <v/>
      </c>
      <c r="X14" s="13">
        <f>'CONTRACTACIO 1r TR 2021'!AC14+'CONTRACTACIO 2n TR 2021'!AC14+'CONTRACTACIO 3r TR 2021'!AC14+'CONTRACTACIO 4t TR 2021'!AC14</f>
        <v>0</v>
      </c>
      <c r="Y14" s="13">
        <f>'CONTRACTACIO 1r TR 2021'!AD14+'CONTRACTACIO 2n TR 2021'!AD14+'CONTRACTACIO 3r TR 2021'!AD14+'CONTRACTACIO 4t TR 2021'!AD14</f>
        <v>0</v>
      </c>
      <c r="Z14" s="21" t="str">
        <f t="shared" si="9"/>
        <v/>
      </c>
      <c r="AA14" s="9">
        <f>'CONTRACTACIO 1r TR 2021'!V14+'CONTRACTACIO 2n TR 2021'!V14+'CONTRACTACIO 3r TR 2021'!V14+'CONTRACTACIO 4t TR 2021'!V14</f>
        <v>0</v>
      </c>
      <c r="AB14" s="20" t="str">
        <f t="shared" si="10"/>
        <v/>
      </c>
      <c r="AC14" s="13">
        <f>'CONTRACTACIO 1r TR 2021'!X14+'CONTRACTACIO 2n TR 2021'!X14+'CONTRACTACIO 3r TR 2021'!X14+'CONTRACTACIO 4t TR 2021'!X14</f>
        <v>0</v>
      </c>
      <c r="AD14" s="13">
        <f>'CONTRACTACIO 1r TR 2021'!Y14+'CONTRACTACIO 2n TR 2021'!Y14+'CONTRACTACIO 3r TR 2021'!Y14+'CONTRACTACIO 4t TR 2021'!Y14</f>
        <v>0</v>
      </c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9">
        <f>'CONTRACTACIO 1r TR 2021'!B15+'CONTRACTACIO 2n TR 2021'!B15+'CONTRACTACIO 3r TR 2021'!B15+'CONTRACTACIO 4t TR 2021'!B15</f>
        <v>0</v>
      </c>
      <c r="C15" s="20" t="str">
        <f t="shared" si="0"/>
        <v/>
      </c>
      <c r="D15" s="13">
        <f>'CONTRACTACIO 1r TR 2021'!D15+'CONTRACTACIO 2n TR 2021'!D15+'CONTRACTACIO 3r TR 2021'!D15+'CONTRACTACIO 4t TR 2021'!D15</f>
        <v>0</v>
      </c>
      <c r="E15" s="13">
        <f>'CONTRACTACIO 1r TR 2021'!E15+'CONTRACTACIO 2n TR 2021'!E15+'CONTRACTACIO 3r TR 2021'!E15+'CONTRACTACIO 4t TR 2021'!E15</f>
        <v>0</v>
      </c>
      <c r="F15" s="21" t="str">
        <f t="shared" si="1"/>
        <v/>
      </c>
      <c r="G15" s="9">
        <f>'CONTRACTACIO 1r TR 2021'!G15+'CONTRACTACIO 2n TR 2021'!G15+'CONTRACTACIO 3r TR 2021'!G15+'CONTRACTACIO 4t TR 2021'!G15</f>
        <v>0</v>
      </c>
      <c r="H15" s="20" t="str">
        <f t="shared" si="2"/>
        <v/>
      </c>
      <c r="I15" s="13">
        <f>'CONTRACTACIO 1r TR 2021'!I15+'CONTRACTACIO 2n TR 2021'!I15+'CONTRACTACIO 3r TR 2021'!I15+'CONTRACTACIO 4t TR 2021'!I15</f>
        <v>0</v>
      </c>
      <c r="J15" s="13">
        <f>'CONTRACTACIO 1r TR 2021'!J15+'CONTRACTACIO 2n TR 2021'!J15+'CONTRACTACIO 3r TR 2021'!J15+'CONTRACTACIO 4t TR 2021'!J15</f>
        <v>0</v>
      </c>
      <c r="K15" s="21" t="str">
        <f t="shared" si="3"/>
        <v/>
      </c>
      <c r="L15" s="9">
        <f>'CONTRACTACIO 1r TR 2021'!L15+'CONTRACTACIO 2n TR 2021'!L15+'CONTRACTACIO 3r TR 2021'!L15+'CONTRACTACIO 4t TR 2021'!L15</f>
        <v>0</v>
      </c>
      <c r="M15" s="20" t="str">
        <f t="shared" si="4"/>
        <v/>
      </c>
      <c r="N15" s="13">
        <f>'CONTRACTACIO 1r TR 2021'!N15+'CONTRACTACIO 2n TR 2021'!N15+'CONTRACTACIO 3r TR 2021'!N15+'CONTRACTACIO 4t TR 2021'!N15</f>
        <v>0</v>
      </c>
      <c r="O15" s="13">
        <f>'CONTRACTACIO 1r TR 2021'!O15+'CONTRACTACIO 2n TR 2021'!O15+'CONTRACTACIO 3r TR 2021'!O15+'CONTRACTACIO 4t TR 2021'!O15</f>
        <v>0</v>
      </c>
      <c r="P15" s="21" t="str">
        <f t="shared" si="5"/>
        <v/>
      </c>
      <c r="Q15" s="9">
        <f>'CONTRACTACIO 1r TR 2021'!Q15+'CONTRACTACIO 2n TR 2021'!Q15+'CONTRACTACIO 3r TR 2021'!Q15+'CONTRACTACIO 4t TR 2021'!Q15</f>
        <v>0</v>
      </c>
      <c r="R15" s="20" t="str">
        <f t="shared" si="6"/>
        <v/>
      </c>
      <c r="S15" s="13">
        <f>'CONTRACTACIO 1r TR 2021'!S15+'CONTRACTACIO 2n TR 2021'!S15+'CONTRACTACIO 3r TR 2021'!S15+'CONTRACTACIO 4t TR 2021'!S15</f>
        <v>0</v>
      </c>
      <c r="T15" s="13">
        <f>'CONTRACTACIO 1r TR 2021'!T15+'CONTRACTACIO 2n TR 2021'!T15+'CONTRACTACIO 3r TR 2021'!T15+'CONTRACTACIO 4t TR 2021'!T15</f>
        <v>0</v>
      </c>
      <c r="U15" s="21" t="str">
        <f t="shared" si="7"/>
        <v/>
      </c>
      <c r="V15" s="9">
        <f>'CONTRACTACIO 1r TR 2021'!AA15+'CONTRACTACIO 2n TR 2021'!AA15+'CONTRACTACIO 3r TR 2021'!AA15+'CONTRACTACIO 4t TR 2021'!AA15</f>
        <v>0</v>
      </c>
      <c r="W15" s="20" t="str">
        <f t="shared" si="8"/>
        <v/>
      </c>
      <c r="X15" s="13">
        <f>'CONTRACTACIO 1r TR 2021'!AC15+'CONTRACTACIO 2n TR 2021'!AC15+'CONTRACTACIO 3r TR 2021'!AC15+'CONTRACTACIO 4t TR 2021'!AC15</f>
        <v>0</v>
      </c>
      <c r="Y15" s="13">
        <f>'CONTRACTACIO 1r TR 2021'!AD15+'CONTRACTACIO 2n TR 2021'!AD15+'CONTRACTACIO 3r TR 2021'!AD15+'CONTRACTACIO 4t TR 2021'!AD15</f>
        <v>0</v>
      </c>
      <c r="Z15" s="21" t="str">
        <f t="shared" si="9"/>
        <v/>
      </c>
      <c r="AA15" s="9">
        <f>'CONTRACTACIO 1r TR 2021'!V15+'CONTRACTACIO 2n TR 2021'!V15+'CONTRACTACIO 3r TR 2021'!V15+'CONTRACTACIO 4t TR 2021'!V15</f>
        <v>0</v>
      </c>
      <c r="AB15" s="20" t="str">
        <f t="shared" si="10"/>
        <v/>
      </c>
      <c r="AC15" s="13">
        <f>'CONTRACTACIO 1r TR 2021'!X15+'CONTRACTACIO 2n TR 2021'!X15+'CONTRACTACIO 3r TR 2021'!X15+'CONTRACTACIO 4t TR 2021'!X15</f>
        <v>0</v>
      </c>
      <c r="AD15" s="13">
        <f>'CONTRACTACIO 1r TR 2021'!Y15+'CONTRACTACIO 2n TR 2021'!Y15+'CONTRACTACIO 3r TR 2021'!Y15+'CONTRACTACIO 4t TR 2021'!Y15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'CONTRACTACIO 1r TR 2021'!B16+'CONTRACTACIO 2n TR 2021'!B16+'CONTRACTACIO 3r TR 2021'!B16+'CONTRACTACIO 4t TR 2021'!B16</f>
        <v>0</v>
      </c>
      <c r="C16" s="20" t="str">
        <f t="shared" si="0"/>
        <v/>
      </c>
      <c r="D16" s="13">
        <f>'CONTRACTACIO 1r TR 2021'!D16+'CONTRACTACIO 2n TR 2021'!D16+'CONTRACTACIO 3r TR 2021'!D16+'CONTRACTACIO 4t TR 2021'!D16</f>
        <v>0</v>
      </c>
      <c r="E16" s="13">
        <f>'CONTRACTACIO 1r TR 2021'!E16+'CONTRACTACIO 2n TR 2021'!E16+'CONTRACTACIO 3r TR 2021'!E16+'CONTRACTACIO 4t TR 2021'!E16</f>
        <v>0</v>
      </c>
      <c r="F16" s="21" t="str">
        <f t="shared" si="1"/>
        <v/>
      </c>
      <c r="G16" s="9">
        <f>'CONTRACTACIO 1r TR 2021'!G16+'CONTRACTACIO 2n TR 2021'!G16+'CONTRACTACIO 3r TR 2021'!G16+'CONTRACTACIO 4t TR 2021'!G16</f>
        <v>0</v>
      </c>
      <c r="H16" s="20" t="str">
        <f t="shared" si="2"/>
        <v/>
      </c>
      <c r="I16" s="13">
        <f>'CONTRACTACIO 1r TR 2021'!I16+'CONTRACTACIO 2n TR 2021'!I16+'CONTRACTACIO 3r TR 2021'!I16+'CONTRACTACIO 4t TR 2021'!I16</f>
        <v>0</v>
      </c>
      <c r="J16" s="13">
        <f>'CONTRACTACIO 1r TR 2021'!J16+'CONTRACTACIO 2n TR 2021'!J16+'CONTRACTACIO 3r TR 2021'!J16+'CONTRACTACIO 4t TR 2021'!J16</f>
        <v>0</v>
      </c>
      <c r="K16" s="21" t="str">
        <f t="shared" si="3"/>
        <v/>
      </c>
      <c r="L16" s="9">
        <f>'CONTRACTACIO 1r TR 2021'!L16+'CONTRACTACIO 2n TR 2021'!L16+'CONTRACTACIO 3r TR 2021'!L16+'CONTRACTACIO 4t TR 2021'!L16</f>
        <v>0</v>
      </c>
      <c r="M16" s="20" t="str">
        <f t="shared" si="4"/>
        <v/>
      </c>
      <c r="N16" s="13">
        <f>'CONTRACTACIO 1r TR 2021'!N16+'CONTRACTACIO 2n TR 2021'!N16+'CONTRACTACIO 3r TR 2021'!N16+'CONTRACTACIO 4t TR 2021'!N16</f>
        <v>0</v>
      </c>
      <c r="O16" s="13">
        <f>'CONTRACTACIO 1r TR 2021'!O16+'CONTRACTACIO 2n TR 2021'!O16+'CONTRACTACIO 3r TR 2021'!O16+'CONTRACTACIO 4t TR 2021'!O16</f>
        <v>0</v>
      </c>
      <c r="P16" s="21" t="str">
        <f t="shared" si="5"/>
        <v/>
      </c>
      <c r="Q16" s="9">
        <f>'CONTRACTACIO 1r TR 2021'!Q16+'CONTRACTACIO 2n TR 2021'!Q16+'CONTRACTACIO 3r TR 2021'!Q16+'CONTRACTACIO 4t TR 2021'!Q16</f>
        <v>0</v>
      </c>
      <c r="R16" s="20" t="str">
        <f t="shared" si="6"/>
        <v/>
      </c>
      <c r="S16" s="13">
        <f>'CONTRACTACIO 1r TR 2021'!S16+'CONTRACTACIO 2n TR 2021'!S16+'CONTRACTACIO 3r TR 2021'!S16+'CONTRACTACIO 4t TR 2021'!S16</f>
        <v>0</v>
      </c>
      <c r="T16" s="13">
        <f>'CONTRACTACIO 1r TR 2021'!T16+'CONTRACTACIO 2n TR 2021'!T16+'CONTRACTACIO 3r TR 2021'!T16+'CONTRACTACIO 4t TR 2021'!T16</f>
        <v>0</v>
      </c>
      <c r="U16" s="21" t="str">
        <f t="shared" si="7"/>
        <v/>
      </c>
      <c r="V16" s="9">
        <f>'CONTRACTACIO 1r TR 2021'!AA16+'CONTRACTACIO 2n TR 2021'!AA16+'CONTRACTACIO 3r TR 2021'!AA16+'CONTRACTACIO 4t TR 2021'!AA16</f>
        <v>0</v>
      </c>
      <c r="W16" s="20" t="str">
        <f t="shared" si="8"/>
        <v/>
      </c>
      <c r="X16" s="13">
        <f>'CONTRACTACIO 1r TR 2021'!AC16+'CONTRACTACIO 2n TR 2021'!AC16+'CONTRACTACIO 3r TR 2021'!AC16+'CONTRACTACIO 4t TR 2021'!AC16</f>
        <v>0</v>
      </c>
      <c r="Y16" s="13">
        <f>'CONTRACTACIO 1r TR 2021'!AD16+'CONTRACTACIO 2n TR 2021'!AD16+'CONTRACTACIO 3r TR 2021'!AD16+'CONTRACTACIO 4t TR 2021'!AD16</f>
        <v>0</v>
      </c>
      <c r="Z16" s="21" t="str">
        <f t="shared" si="9"/>
        <v/>
      </c>
      <c r="AA16" s="9">
        <f>'CONTRACTACIO 1r TR 2021'!V16+'CONTRACTACIO 2n TR 2021'!V16+'CONTRACTACIO 3r TR 2021'!V16+'CONTRACTACIO 4t TR 2021'!V16</f>
        <v>0</v>
      </c>
      <c r="AB16" s="20" t="str">
        <f t="shared" si="10"/>
        <v/>
      </c>
      <c r="AC16" s="13">
        <f>'CONTRACTACIO 1r TR 2021'!X16+'CONTRACTACIO 2n TR 2021'!X16+'CONTRACTACIO 3r TR 2021'!X16+'CONTRACTACIO 4t TR 2021'!X16</f>
        <v>0</v>
      </c>
      <c r="AD16" s="13">
        <f>'CONTRACTACIO 1r TR 2021'!Y16+'CONTRACTACIO 2n TR 2021'!Y16+'CONTRACTACIO 3r TR 2021'!Y16+'CONTRACTACIO 4t TR 2021'!Y16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2021'!B17+'CONTRACTACIO 2n TR 2021'!B17+'CONTRACTACIO 3r TR 2021'!B17+'CONTRACTACIO 4t TR 2021'!B17</f>
        <v>0</v>
      </c>
      <c r="C17" s="20" t="str">
        <f t="shared" si="0"/>
        <v/>
      </c>
      <c r="D17" s="13">
        <f>'CONTRACTACIO 1r TR 2021'!D17+'CONTRACTACIO 2n TR 2021'!D17+'CONTRACTACIO 3r TR 2021'!D17+'CONTRACTACIO 4t TR 2021'!D17</f>
        <v>0</v>
      </c>
      <c r="E17" s="13">
        <f>'CONTRACTACIO 1r TR 2021'!E17+'CONTRACTACIO 2n TR 2021'!E17+'CONTRACTACIO 3r TR 2021'!E17+'CONTRACTACIO 4t TR 2021'!E17</f>
        <v>0</v>
      </c>
      <c r="F17" s="21" t="str">
        <f t="shared" si="1"/>
        <v/>
      </c>
      <c r="G17" s="9">
        <f>'CONTRACTACIO 1r TR 2021'!G17+'CONTRACTACIO 2n TR 2021'!G17+'CONTRACTACIO 3r TR 2021'!G17+'CONTRACTACIO 4t TR 2021'!G17</f>
        <v>0</v>
      </c>
      <c r="H17" s="20" t="str">
        <f t="shared" si="2"/>
        <v/>
      </c>
      <c r="I17" s="13">
        <f>'CONTRACTACIO 1r TR 2021'!I17+'CONTRACTACIO 2n TR 2021'!I17+'CONTRACTACIO 3r TR 2021'!I17+'CONTRACTACIO 4t TR 2021'!I17</f>
        <v>0</v>
      </c>
      <c r="J17" s="13">
        <f>'CONTRACTACIO 1r TR 2021'!J17+'CONTRACTACIO 2n TR 2021'!J17+'CONTRACTACIO 3r TR 2021'!J17+'CONTRACTACIO 4t TR 2021'!J17</f>
        <v>0</v>
      </c>
      <c r="K17" s="21" t="str">
        <f t="shared" si="3"/>
        <v/>
      </c>
      <c r="L17" s="9">
        <f>'CONTRACTACIO 1r TR 2021'!L17+'CONTRACTACIO 2n TR 2021'!L17+'CONTRACTACIO 3r TR 2021'!L17+'CONTRACTACIO 4t TR 2021'!L17</f>
        <v>0</v>
      </c>
      <c r="M17" s="20" t="str">
        <f t="shared" si="4"/>
        <v/>
      </c>
      <c r="N17" s="13">
        <f>'CONTRACTACIO 1r TR 2021'!N17+'CONTRACTACIO 2n TR 2021'!N17+'CONTRACTACIO 3r TR 2021'!N17+'CONTRACTACIO 4t TR 2021'!N17</f>
        <v>0</v>
      </c>
      <c r="O17" s="13">
        <f>'CONTRACTACIO 1r TR 2021'!O17+'CONTRACTACIO 2n TR 2021'!O17+'CONTRACTACIO 3r TR 2021'!O17+'CONTRACTACIO 4t TR 2021'!O17</f>
        <v>0</v>
      </c>
      <c r="P17" s="21" t="str">
        <f t="shared" si="5"/>
        <v/>
      </c>
      <c r="Q17" s="9">
        <f>'CONTRACTACIO 1r TR 2021'!Q17+'CONTRACTACIO 2n TR 2021'!Q17+'CONTRACTACIO 3r TR 2021'!Q17+'CONTRACTACIO 4t TR 2021'!Q17</f>
        <v>0</v>
      </c>
      <c r="R17" s="20" t="str">
        <f t="shared" si="6"/>
        <v/>
      </c>
      <c r="S17" s="13">
        <f>'CONTRACTACIO 1r TR 2021'!S17+'CONTRACTACIO 2n TR 2021'!S17+'CONTRACTACIO 3r TR 2021'!S17+'CONTRACTACIO 4t TR 2021'!S17</f>
        <v>0</v>
      </c>
      <c r="T17" s="13">
        <f>'CONTRACTACIO 1r TR 2021'!T17+'CONTRACTACIO 2n TR 2021'!T17+'CONTRACTACIO 3r TR 2021'!T17+'CONTRACTACIO 4t TR 2021'!T17</f>
        <v>0</v>
      </c>
      <c r="U17" s="21" t="str">
        <f t="shared" si="7"/>
        <v/>
      </c>
      <c r="V17" s="9">
        <f>'CONTRACTACIO 1r TR 2021'!AA17+'CONTRACTACIO 2n TR 2021'!AA17+'CONTRACTACIO 3r TR 2021'!AA17+'CONTRACTACIO 4t TR 2021'!AA17</f>
        <v>0</v>
      </c>
      <c r="W17" s="20" t="str">
        <f t="shared" si="8"/>
        <v/>
      </c>
      <c r="X17" s="13">
        <f>'CONTRACTACIO 1r TR 2021'!AC17+'CONTRACTACIO 2n TR 2021'!AC17+'CONTRACTACIO 3r TR 2021'!AC17+'CONTRACTACIO 4t TR 2021'!AC17</f>
        <v>0</v>
      </c>
      <c r="Y17" s="13">
        <f>'CONTRACTACIO 1r TR 2021'!AD17+'CONTRACTACIO 2n TR 2021'!AD17+'CONTRACTACIO 3r TR 2021'!AD17+'CONTRACTACIO 4t TR 2021'!AD17</f>
        <v>0</v>
      </c>
      <c r="Z17" s="21" t="str">
        <f t="shared" si="9"/>
        <v/>
      </c>
      <c r="AA17" s="9">
        <f>'CONTRACTACIO 1r TR 2021'!V17+'CONTRACTACIO 2n TR 2021'!V17+'CONTRACTACIO 3r TR 2021'!V17+'CONTRACTACIO 4t TR 2021'!V17</f>
        <v>0</v>
      </c>
      <c r="AB17" s="20" t="str">
        <f t="shared" si="10"/>
        <v/>
      </c>
      <c r="AC17" s="13">
        <f>'CONTRACTACIO 1r TR 2021'!X17+'CONTRACTACIO 2n TR 2021'!X17+'CONTRACTACIO 3r TR 2021'!X17+'CONTRACTACIO 4t TR 2021'!X17</f>
        <v>0</v>
      </c>
      <c r="AD17" s="13">
        <f>'CONTRACTACIO 1r TR 2021'!Y17+'CONTRACTACIO 2n TR 2021'!Y17+'CONTRACTACIO 3r TR 2021'!Y17+'CONTRACTACIO 4t TR 2021'!Y17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33</v>
      </c>
      <c r="B18" s="9">
        <f>'CONTRACTACIO 1r TR 2021'!B18+'CONTRACTACIO 2n TR 2021'!B18+'CONTRACTACIO 3r TR 2021'!B18+'CONTRACTACIO 4t TR 2021'!B18</f>
        <v>0</v>
      </c>
      <c r="C18" s="20" t="str">
        <f t="shared" si="0"/>
        <v/>
      </c>
      <c r="D18" s="13">
        <f>'CONTRACTACIO 1r TR 2021'!D18+'CONTRACTACIO 2n TR 2021'!D18+'CONTRACTACIO 3r TR 2021'!D18+'CONTRACTACIO 4t TR 2021'!D18</f>
        <v>0</v>
      </c>
      <c r="E18" s="13">
        <f>'CONTRACTACIO 1r TR 2021'!E18+'CONTRACTACIO 2n TR 2021'!E18+'CONTRACTACIO 3r TR 2021'!E18+'CONTRACTACIO 4t TR 2021'!E18</f>
        <v>0</v>
      </c>
      <c r="F18" s="21" t="str">
        <f t="shared" si="1"/>
        <v/>
      </c>
      <c r="G18" s="9">
        <f>'CONTRACTACIO 1r TR 2021'!G18+'CONTRACTACIO 2n TR 2021'!G18+'CONTRACTACIO 3r TR 2021'!G18+'CONTRACTACIO 4t TR 2021'!G18</f>
        <v>5</v>
      </c>
      <c r="H18" s="20">
        <f t="shared" si="2"/>
        <v>7.215007215007215E-3</v>
      </c>
      <c r="I18" s="13">
        <f>'CONTRACTACIO 1r TR 2021'!I18+'CONTRACTACIO 2n TR 2021'!I18+'CONTRACTACIO 3r TR 2021'!I18+'CONTRACTACIO 4t TR 2021'!I18</f>
        <v>314407.5</v>
      </c>
      <c r="J18" s="13">
        <f>'CONTRACTACIO 1r TR 2021'!J18+'CONTRACTACIO 2n TR 2021'!J18+'CONTRACTACIO 3r TR 2021'!J18+'CONTRACTACIO 4t TR 2021'!J18</f>
        <v>363254.28</v>
      </c>
      <c r="K18" s="21">
        <f t="shared" si="3"/>
        <v>4.327468625242311E-2</v>
      </c>
      <c r="L18" s="9">
        <f>'CONTRACTACIO 1r TR 2021'!L18+'CONTRACTACIO 2n TR 2021'!L18+'CONTRACTACIO 3r TR 2021'!L18+'CONTRACTACIO 4t TR 2021'!L18</f>
        <v>0</v>
      </c>
      <c r="M18" s="20" t="str">
        <f t="shared" si="4"/>
        <v/>
      </c>
      <c r="N18" s="13">
        <f>'CONTRACTACIO 1r TR 2021'!N18+'CONTRACTACIO 2n TR 2021'!N18+'CONTRACTACIO 3r TR 2021'!N18+'CONTRACTACIO 4t TR 2021'!N18</f>
        <v>0</v>
      </c>
      <c r="O18" s="13">
        <f>'CONTRACTACIO 1r TR 2021'!O18+'CONTRACTACIO 2n TR 2021'!O18+'CONTRACTACIO 3r TR 2021'!O18+'CONTRACTACIO 4t TR 2021'!O18</f>
        <v>0</v>
      </c>
      <c r="P18" s="21" t="str">
        <f t="shared" si="5"/>
        <v/>
      </c>
      <c r="Q18" s="9">
        <f>'CONTRACTACIO 1r TR 2021'!Q18+'CONTRACTACIO 2n TR 2021'!Q18+'CONTRACTACIO 3r TR 2021'!Q18+'CONTRACTACIO 4t TR 2021'!Q18</f>
        <v>0</v>
      </c>
      <c r="R18" s="20" t="str">
        <f t="shared" si="6"/>
        <v/>
      </c>
      <c r="S18" s="13">
        <f>'CONTRACTACIO 1r TR 2021'!S18+'CONTRACTACIO 2n TR 2021'!S18+'CONTRACTACIO 3r TR 2021'!S18+'CONTRACTACIO 4t TR 2021'!S18</f>
        <v>0</v>
      </c>
      <c r="T18" s="13">
        <f>'CONTRACTACIO 1r TR 2021'!T18+'CONTRACTACIO 2n TR 2021'!T18+'CONTRACTACIO 3r TR 2021'!T18+'CONTRACTACIO 4t TR 2021'!T18</f>
        <v>0</v>
      </c>
      <c r="U18" s="21" t="str">
        <f t="shared" si="7"/>
        <v/>
      </c>
      <c r="V18" s="9">
        <f>'CONTRACTACIO 1r TR 2021'!AA18+'CONTRACTACIO 2n TR 2021'!AA18+'CONTRACTACIO 3r TR 2021'!AA18+'CONTRACTACIO 4t TR 2021'!AA18</f>
        <v>0</v>
      </c>
      <c r="W18" s="20" t="str">
        <f t="shared" si="8"/>
        <v/>
      </c>
      <c r="X18" s="13">
        <f>'CONTRACTACIO 1r TR 2021'!AC18+'CONTRACTACIO 2n TR 2021'!AC18+'CONTRACTACIO 3r TR 2021'!AC18+'CONTRACTACIO 4t TR 2021'!AC18</f>
        <v>0</v>
      </c>
      <c r="Y18" s="13">
        <f>'CONTRACTACIO 1r TR 2021'!AD18+'CONTRACTACIO 2n TR 2021'!AD18+'CONTRACTACIO 3r TR 2021'!AD18+'CONTRACTACIO 4t TR 2021'!AD18</f>
        <v>0</v>
      </c>
      <c r="Z18" s="21" t="str">
        <f t="shared" si="9"/>
        <v/>
      </c>
      <c r="AA18" s="9">
        <f>'CONTRACTACIO 1r TR 2021'!V18+'CONTRACTACIO 2n TR 2021'!V18+'CONTRACTACIO 3r TR 2021'!V18+'CONTRACTACIO 4t TR 2021'!V18</f>
        <v>0</v>
      </c>
      <c r="AB18" s="20" t="str">
        <f t="shared" si="10"/>
        <v/>
      </c>
      <c r="AC18" s="13">
        <f>'CONTRACTACIO 1r TR 2021'!X18+'CONTRACTACIO 2n TR 2021'!X18+'CONTRACTACIO 3r TR 2021'!X18+'CONTRACTACIO 4t TR 2021'!X18</f>
        <v>0</v>
      </c>
      <c r="AD18" s="13">
        <f>'CONTRACTACIO 1r TR 2021'!Y18+'CONTRACTACIO 2n TR 2021'!Y18+'CONTRACTACIO 3r TR 2021'!Y18+'CONTRACTACIO 4t TR 2021'!Y18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'CONTRACTACIO 1r TR 2021'!B19+'CONTRACTACIO 2n TR 2021'!B19+'CONTRACTACIO 3r TR 2021'!B19+'CONTRACTACIO 4t TR 2021'!B19</f>
        <v>11</v>
      </c>
      <c r="C19" s="20">
        <f t="shared" si="0"/>
        <v>0.31428571428571428</v>
      </c>
      <c r="D19" s="13">
        <f>'CONTRACTACIO 1r TR 2021'!D19+'CONTRACTACIO 2n TR 2021'!D19+'CONTRACTACIO 3r TR 2021'!D19+'CONTRACTACIO 4t TR 2021'!D19</f>
        <v>70340.02</v>
      </c>
      <c r="E19" s="13">
        <f>'CONTRACTACIO 1r TR 2021'!E19+'CONTRACTACIO 2n TR 2021'!E19+'CONTRACTACIO 3r TR 2021'!E19+'CONTRACTACIO 4t TR 2021'!E19</f>
        <v>85111.420000000013</v>
      </c>
      <c r="F19" s="21">
        <f t="shared" si="1"/>
        <v>0.3361062790524102</v>
      </c>
      <c r="G19" s="9">
        <f>'CONTRACTACIO 1r TR 2021'!G19+'CONTRACTACIO 2n TR 2021'!G19+'CONTRACTACIO 3r TR 2021'!G19+'CONTRACTACIO 4t TR 2021'!G19</f>
        <v>141</v>
      </c>
      <c r="H19" s="20">
        <f t="shared" si="2"/>
        <v>0.20346320346320346</v>
      </c>
      <c r="I19" s="13">
        <f>'CONTRACTACIO 1r TR 2021'!I19+'CONTRACTACIO 2n TR 2021'!I19+'CONTRACTACIO 3r TR 2021'!I19+'CONTRACTACIO 4t TR 2021'!I19</f>
        <v>152562.24471074378</v>
      </c>
      <c r="J19" s="13">
        <f>'CONTRACTACIO 1r TR 2021'!J19+'CONTRACTACIO 2n TR 2021'!J19+'CONTRACTACIO 3r TR 2021'!J19+'CONTRACTACIO 4t TR 2021'!J19</f>
        <v>184612.50289999999</v>
      </c>
      <c r="K19" s="21">
        <f t="shared" si="3"/>
        <v>2.199299108401985E-2</v>
      </c>
      <c r="L19" s="9">
        <f>'CONTRACTACIO 1r TR 2021'!L19+'CONTRACTACIO 2n TR 2021'!L19+'CONTRACTACIO 3r TR 2021'!L19+'CONTRACTACIO 4t TR 2021'!L19</f>
        <v>1</v>
      </c>
      <c r="M19" s="20">
        <f t="shared" si="4"/>
        <v>2.564102564102564E-2</v>
      </c>
      <c r="N19" s="13">
        <f>'CONTRACTACIO 1r TR 2021'!N19+'CONTRACTACIO 2n TR 2021'!N19+'CONTRACTACIO 3r TR 2021'!N19+'CONTRACTACIO 4t TR 2021'!N19</f>
        <v>18180</v>
      </c>
      <c r="O19" s="13">
        <f>'CONTRACTACIO 1r TR 2021'!O19+'CONTRACTACIO 2n TR 2021'!O19+'CONTRACTACIO 3r TR 2021'!O19+'CONTRACTACIO 4t TR 2021'!O19</f>
        <v>21997.8</v>
      </c>
      <c r="P19" s="21">
        <f t="shared" si="5"/>
        <v>0.14132541677660634</v>
      </c>
      <c r="Q19" s="9">
        <f>'CONTRACTACIO 1r TR 2021'!Q19+'CONTRACTACIO 2n TR 2021'!Q19+'CONTRACTACIO 3r TR 2021'!Q19+'CONTRACTACIO 4t TR 2021'!Q19</f>
        <v>0</v>
      </c>
      <c r="R19" s="20" t="str">
        <f t="shared" si="6"/>
        <v/>
      </c>
      <c r="S19" s="13">
        <f>'CONTRACTACIO 1r TR 2021'!S19+'CONTRACTACIO 2n TR 2021'!S19+'CONTRACTACIO 3r TR 2021'!S19+'CONTRACTACIO 4t TR 2021'!S19</f>
        <v>0</v>
      </c>
      <c r="T19" s="13">
        <f>'CONTRACTACIO 1r TR 2021'!T19+'CONTRACTACIO 2n TR 2021'!T19+'CONTRACTACIO 3r TR 2021'!T19+'CONTRACTACIO 4t TR 2021'!T19</f>
        <v>0</v>
      </c>
      <c r="U19" s="21" t="str">
        <f t="shared" si="7"/>
        <v/>
      </c>
      <c r="V19" s="9">
        <f>'CONTRACTACIO 1r TR 2021'!AA19+'CONTRACTACIO 2n TR 2021'!AA19+'CONTRACTACIO 3r TR 2021'!AA19+'CONTRACTACIO 4t TR 2021'!AA19</f>
        <v>0</v>
      </c>
      <c r="W19" s="20" t="str">
        <f t="shared" si="8"/>
        <v/>
      </c>
      <c r="X19" s="13">
        <f>'CONTRACTACIO 1r TR 2021'!AC19+'CONTRACTACIO 2n TR 2021'!AC19+'CONTRACTACIO 3r TR 2021'!AC19+'CONTRACTACIO 4t TR 2021'!AC19</f>
        <v>0</v>
      </c>
      <c r="Y19" s="13">
        <f>'CONTRACTACIO 1r TR 2021'!AD19+'CONTRACTACIO 2n TR 2021'!AD19+'CONTRACTACIO 3r TR 2021'!AD19+'CONTRACTACIO 4t TR 2021'!AD19</f>
        <v>0</v>
      </c>
      <c r="Z19" s="21" t="str">
        <f t="shared" si="9"/>
        <v/>
      </c>
      <c r="AA19" s="9">
        <f>'CONTRACTACIO 1r TR 2021'!V19+'CONTRACTACIO 2n TR 2021'!V19+'CONTRACTACIO 3r TR 2021'!V19+'CONTRACTACIO 4t TR 2021'!V19</f>
        <v>0</v>
      </c>
      <c r="AB19" s="20" t="str">
        <f t="shared" si="10"/>
        <v/>
      </c>
      <c r="AC19" s="13">
        <f>'CONTRACTACIO 1r TR 2021'!X19+'CONTRACTACIO 2n TR 2021'!X19+'CONTRACTACIO 3r TR 2021'!X19+'CONTRACTACIO 4t TR 2021'!X19</f>
        <v>0</v>
      </c>
      <c r="AD19" s="13">
        <f>'CONTRACTACIO 1r TR 2021'!Y19+'CONTRACTACIO 2n TR 2021'!Y19+'CONTRACTACIO 3r TR 2021'!Y19+'CONTRACTACIO 4t TR 2021'!Y19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'CONTRACTACIO 1r TR 2021'!B20+'CONTRACTACIO 2n TR 2021'!B20+'CONTRACTACIO 3r TR 2021'!B20+'CONTRACTACIO 4t TR 2021'!B20</f>
        <v>24</v>
      </c>
      <c r="C20" s="20">
        <f t="shared" si="0"/>
        <v>0.68571428571428572</v>
      </c>
      <c r="D20" s="13">
        <f>'CONTRACTACIO 1r TR 2021'!D20+'CONTRACTACIO 2n TR 2021'!D20+'CONTRACTACIO 3r TR 2021'!D20+'CONTRACTACIO 4t TR 2021'!D20</f>
        <v>142465.82</v>
      </c>
      <c r="E20" s="13">
        <f>'CONTRACTACIO 1r TR 2021'!E20+'CONTRACTACIO 2n TR 2021'!E20+'CONTRACTACIO 3r TR 2021'!E20+'CONTRACTACIO 4t TR 2021'!E20</f>
        <v>168116.28</v>
      </c>
      <c r="F20" s="21">
        <f t="shared" si="1"/>
        <v>0.6638937209475898</v>
      </c>
      <c r="G20" s="9">
        <f>'CONTRACTACIO 1r TR 2021'!G20+'CONTRACTACIO 2n TR 2021'!G20+'CONTRACTACIO 3r TR 2021'!G20+'CONTRACTACIO 4t TR 2021'!G20</f>
        <v>507</v>
      </c>
      <c r="H20" s="20">
        <f t="shared" si="2"/>
        <v>0.73160173160173159</v>
      </c>
      <c r="I20" s="13">
        <f>'CONTRACTACIO 1r TR 2021'!I20+'CONTRACTACIO 2n TR 2021'!I20+'CONTRACTACIO 3r TR 2021'!I20+'CONTRACTACIO 4t TR 2021'!I20</f>
        <v>2212763.98</v>
      </c>
      <c r="J20" s="13">
        <f>'CONTRACTACIO 1r TR 2021'!J20+'CONTRACTACIO 2n TR 2021'!J20+'CONTRACTACIO 3r TR 2021'!J20+'CONTRACTACIO 4t TR 2021'!J20</f>
        <v>2529926.8099999996</v>
      </c>
      <c r="K20" s="21">
        <f t="shared" si="3"/>
        <v>0.30139160079364691</v>
      </c>
      <c r="L20" s="9">
        <f>'CONTRACTACIO 1r TR 2021'!L20+'CONTRACTACIO 2n TR 2021'!L20+'CONTRACTACIO 3r TR 2021'!L20+'CONTRACTACIO 4t TR 2021'!L20</f>
        <v>37</v>
      </c>
      <c r="M20" s="20">
        <f t="shared" si="4"/>
        <v>0.94871794871794868</v>
      </c>
      <c r="N20" s="13">
        <f>'CONTRACTACIO 1r TR 2021'!N20+'CONTRACTACIO 2n TR 2021'!N20+'CONTRACTACIO 3r TR 2021'!N20+'CONTRACTACIO 4t TR 2021'!N20</f>
        <v>69657.929999999993</v>
      </c>
      <c r="O20" s="13">
        <f>'CONTRACTACIO 1r TR 2021'!O20+'CONTRACTACIO 2n TR 2021'!O20+'CONTRACTACIO 3r TR 2021'!O20+'CONTRACTACIO 4t TR 2021'!O20</f>
        <v>82680.149999999994</v>
      </c>
      <c r="P20" s="21">
        <f t="shared" si="5"/>
        <v>0.53118069342853957</v>
      </c>
      <c r="Q20" s="9">
        <f>'CONTRACTACIO 1r TR 2021'!Q20+'CONTRACTACIO 2n TR 2021'!Q20+'CONTRACTACIO 3r TR 2021'!Q20+'CONTRACTACIO 4t TR 2021'!Q20</f>
        <v>0</v>
      </c>
      <c r="R20" s="20" t="str">
        <f t="shared" si="6"/>
        <v/>
      </c>
      <c r="S20" s="13">
        <f>'CONTRACTACIO 1r TR 2021'!S20+'CONTRACTACIO 2n TR 2021'!S20+'CONTRACTACIO 3r TR 2021'!S20+'CONTRACTACIO 4t TR 2021'!S20</f>
        <v>0</v>
      </c>
      <c r="T20" s="13">
        <f>'CONTRACTACIO 1r TR 2021'!T20+'CONTRACTACIO 2n TR 2021'!T20+'CONTRACTACIO 3r TR 2021'!T20+'CONTRACTACIO 4t TR 2021'!T20</f>
        <v>0</v>
      </c>
      <c r="U20" s="21" t="str">
        <f t="shared" si="7"/>
        <v/>
      </c>
      <c r="V20" s="9">
        <f>'CONTRACTACIO 1r TR 2021'!AA20+'CONTRACTACIO 2n TR 2021'!AA20+'CONTRACTACIO 3r TR 2021'!AA20+'CONTRACTACIO 4t TR 2021'!AA20</f>
        <v>0</v>
      </c>
      <c r="W20" s="20" t="str">
        <f t="shared" si="8"/>
        <v/>
      </c>
      <c r="X20" s="13">
        <f>'CONTRACTACIO 1r TR 2021'!AC20+'CONTRACTACIO 2n TR 2021'!AC20+'CONTRACTACIO 3r TR 2021'!AC20+'CONTRACTACIO 4t TR 2021'!AC20</f>
        <v>0</v>
      </c>
      <c r="Y20" s="13">
        <f>'CONTRACTACIO 1r TR 2021'!AD20+'CONTRACTACIO 2n TR 2021'!AD20+'CONTRACTACIO 3r TR 2021'!AD20+'CONTRACTACIO 4t TR 2021'!AD20</f>
        <v>0</v>
      </c>
      <c r="Z20" s="21" t="str">
        <f t="shared" si="9"/>
        <v/>
      </c>
      <c r="AA20" s="9">
        <f>'CONTRACTACIO 1r TR 2021'!V20+'CONTRACTACIO 2n TR 2021'!V20+'CONTRACTACIO 3r TR 2021'!V20+'CONTRACTACIO 4t TR 2021'!V20</f>
        <v>0</v>
      </c>
      <c r="AB20" s="20" t="str">
        <f t="shared" si="10"/>
        <v/>
      </c>
      <c r="AC20" s="13">
        <f>'CONTRACTACIO 1r TR 2021'!X20+'CONTRACTACIO 2n TR 2021'!X20+'CONTRACTACIO 3r TR 2021'!X20+'CONTRACTACIO 4t TR 2021'!X20</f>
        <v>0</v>
      </c>
      <c r="AD20" s="13">
        <f>'CONTRACTACIO 1r TR 2021'!Y20+'CONTRACTACIO 2n TR 2021'!Y20+'CONTRACTACIO 3r TR 2021'!Y20+'CONTRACTACIO 4t TR 2021'!Y20</f>
        <v>0</v>
      </c>
      <c r="AE20" s="21" t="str">
        <f t="shared" si="11"/>
        <v/>
      </c>
    </row>
    <row r="21" spans="1:31" s="42" customFormat="1" ht="39.9" hidden="1" customHeight="1" x14ac:dyDescent="0.3">
      <c r="A21" s="46" t="s">
        <v>35</v>
      </c>
      <c r="B21" s="9">
        <f>'CONTRACTACIO 1r TR 2021'!B21+'CONTRACTACIO 2n TR 2021'!B21+'CONTRACTACIO 3r TR 2021'!B21+'CONTRACTACIO 4t TR 2021'!B21</f>
        <v>0</v>
      </c>
      <c r="C21" s="20" t="str">
        <f t="shared" si="0"/>
        <v/>
      </c>
      <c r="D21" s="13">
        <f>'CONTRACTACIO 1r TR 2021'!D21+'CONTRACTACIO 2n TR 2021'!D21+'CONTRACTACIO 3r TR 2021'!D21+'CONTRACTACIO 4t TR 2021'!D21</f>
        <v>0</v>
      </c>
      <c r="E21" s="13">
        <f>'CONTRACTACIO 1r TR 2021'!E21+'CONTRACTACIO 2n TR 2021'!E21+'CONTRACTACIO 3r TR 2021'!E21+'CONTRACTACIO 4t TR 2021'!E21</f>
        <v>0</v>
      </c>
      <c r="F21" s="21" t="str">
        <f t="shared" si="1"/>
        <v/>
      </c>
      <c r="G21" s="9">
        <f>'CONTRACTACIO 1r TR 2021'!G21+'CONTRACTACIO 2n TR 2021'!G21+'CONTRACTACIO 3r TR 2021'!G21+'CONTRACTACIO 4t TR 2021'!G21</f>
        <v>0</v>
      </c>
      <c r="H21" s="20" t="str">
        <f t="shared" si="2"/>
        <v/>
      </c>
      <c r="I21" s="13">
        <f>'CONTRACTACIO 1r TR 2021'!I21+'CONTRACTACIO 2n TR 2021'!I21+'CONTRACTACIO 3r TR 2021'!I21+'CONTRACTACIO 4t TR 2021'!I21</f>
        <v>0</v>
      </c>
      <c r="J21" s="13">
        <f>'CONTRACTACIO 1r TR 2021'!J21+'CONTRACTACIO 2n TR 2021'!J21+'CONTRACTACIO 3r TR 2021'!J21+'CONTRACTACIO 4t TR 2021'!J21</f>
        <v>0</v>
      </c>
      <c r="K21" s="21" t="str">
        <f t="shared" si="3"/>
        <v/>
      </c>
      <c r="L21" s="9">
        <f>'CONTRACTACIO 1r TR 2021'!L21+'CONTRACTACIO 2n TR 2021'!L21+'CONTRACTACIO 3r TR 2021'!L21+'CONTRACTACIO 4t TR 2021'!L21</f>
        <v>0</v>
      </c>
      <c r="M21" s="20" t="str">
        <f t="shared" si="4"/>
        <v/>
      </c>
      <c r="N21" s="13">
        <f>'CONTRACTACIO 1r TR 2021'!N21+'CONTRACTACIO 2n TR 2021'!N21+'CONTRACTACIO 3r TR 2021'!N21+'CONTRACTACIO 4t TR 2021'!N21</f>
        <v>0</v>
      </c>
      <c r="O21" s="13">
        <f>'CONTRACTACIO 1r TR 2021'!O21+'CONTRACTACIO 2n TR 2021'!O21+'CONTRACTACIO 3r TR 2021'!O21+'CONTRACTACIO 4t TR 2021'!O21</f>
        <v>0</v>
      </c>
      <c r="P21" s="21" t="str">
        <f t="shared" si="5"/>
        <v/>
      </c>
      <c r="Q21" s="9">
        <f>'CONTRACTACIO 1r TR 2021'!Q21+'CONTRACTACIO 2n TR 2021'!Q21+'CONTRACTACIO 3r TR 2021'!Q21+'CONTRACTACIO 4t TR 2021'!Q21</f>
        <v>0</v>
      </c>
      <c r="R21" s="20" t="str">
        <f t="shared" si="6"/>
        <v/>
      </c>
      <c r="S21" s="13">
        <f>'CONTRACTACIO 1r TR 2021'!S21+'CONTRACTACIO 2n TR 2021'!S21+'CONTRACTACIO 3r TR 2021'!S21+'CONTRACTACIO 4t TR 2021'!S21</f>
        <v>0</v>
      </c>
      <c r="T21" s="13">
        <f>'CONTRACTACIO 1r TR 2021'!T21+'CONTRACTACIO 2n TR 2021'!T21+'CONTRACTACIO 3r TR 2021'!T21+'CONTRACTACIO 4t TR 2021'!T21</f>
        <v>0</v>
      </c>
      <c r="U21" s="21" t="str">
        <f t="shared" si="7"/>
        <v/>
      </c>
      <c r="V21" s="9">
        <f>'CONTRACTACIO 1r TR 2021'!AA21+'CONTRACTACIO 2n TR 2021'!AA21+'CONTRACTACIO 3r TR 2021'!AA21+'CONTRACTACIO 4t TR 2021'!AA21</f>
        <v>0</v>
      </c>
      <c r="W21" s="20" t="str">
        <f t="shared" si="8"/>
        <v/>
      </c>
      <c r="X21" s="13">
        <f>'CONTRACTACIO 1r TR 2021'!AC21+'CONTRACTACIO 2n TR 2021'!AC21+'CONTRACTACIO 3r TR 2021'!AC21+'CONTRACTACIO 4t TR 2021'!AC21</f>
        <v>0</v>
      </c>
      <c r="Y21" s="13">
        <f>'CONTRACTACIO 1r TR 2021'!AD21+'CONTRACTACIO 2n TR 2021'!AD21+'CONTRACTACIO 3r TR 2021'!AD21+'CONTRACTACIO 4t TR 2021'!AD21</f>
        <v>0</v>
      </c>
      <c r="Z21" s="21" t="str">
        <f t="shared" si="9"/>
        <v/>
      </c>
      <c r="AA21" s="9">
        <f>'CONTRACTACIO 1r TR 2021'!V21+'CONTRACTACIO 2n TR 2021'!V21+'CONTRACTACIO 3r TR 2021'!V21+'CONTRACTACIO 4t TR 2021'!V21</f>
        <v>0</v>
      </c>
      <c r="AB21" s="20" t="str">
        <f t="shared" si="10"/>
        <v/>
      </c>
      <c r="AC21" s="13">
        <f>'CONTRACTACIO 1r TR 2021'!X21+'CONTRACTACIO 2n TR 2021'!X21+'CONTRACTACIO 3r TR 2021'!X21+'CONTRACTACIO 4t TR 2021'!X21</f>
        <v>0</v>
      </c>
      <c r="AD21" s="13">
        <f>'CONTRACTACIO 1r TR 2021'!Y21+'CONTRACTACIO 2n TR 2021'!Y21+'CONTRACTACIO 3r TR 2021'!Y21+'CONTRACTACIO 4t TR 2021'!Y21</f>
        <v>0</v>
      </c>
      <c r="AE21" s="21" t="str">
        <f t="shared" si="11"/>
        <v/>
      </c>
    </row>
    <row r="22" spans="1:31" s="42" customFormat="1" ht="39.9" customHeight="1" x14ac:dyDescent="0.25">
      <c r="A22" s="92" t="s">
        <v>45</v>
      </c>
      <c r="B22" s="9">
        <f>'CONTRACTACIO 1r TR 2021'!B22+'CONTRACTACIO 2n TR 2021'!B22+'CONTRACTACIO 3r TR 2021'!B22+'CONTRACTACIO 4t TR 2021'!B22</f>
        <v>0</v>
      </c>
      <c r="C22" s="20" t="str">
        <f t="shared" si="0"/>
        <v/>
      </c>
      <c r="D22" s="13">
        <f>'CONTRACTACIO 1r TR 2021'!D22+'CONTRACTACIO 2n TR 2021'!D22+'CONTRACTACIO 3r TR 2021'!D22+'CONTRACTACIO 4t TR 2021'!D22</f>
        <v>0</v>
      </c>
      <c r="E22" s="23">
        <f>'CONTRACTACIO 1r TR 2021'!E22+'CONTRACTACIO 2n TR 2021'!E22+'CONTRACTACIO 3r TR 2021'!E22+'CONTRACTACIO 4t TR 2021'!E22</f>
        <v>0</v>
      </c>
      <c r="F22" s="21" t="str">
        <f t="shared" si="1"/>
        <v/>
      </c>
      <c r="G22" s="9">
        <f>'CONTRACTACIO 1r TR 2021'!G22+'CONTRACTACIO 2n TR 2021'!G22+'CONTRACTACIO 3r TR 2021'!G22+'CONTRACTACIO 4t TR 2021'!G22</f>
        <v>0</v>
      </c>
      <c r="H22" s="20" t="str">
        <f t="shared" si="2"/>
        <v/>
      </c>
      <c r="I22" s="13">
        <f>'CONTRACTACIO 1r TR 2021'!I22+'CONTRACTACIO 2n TR 2021'!I22+'CONTRACTACIO 3r TR 2021'!I22+'CONTRACTACIO 4t TR 2021'!I22</f>
        <v>0</v>
      </c>
      <c r="J22" s="23">
        <f>'CONTRACTACIO 1r TR 2021'!J22+'CONTRACTACIO 2n TR 2021'!J22+'CONTRACTACIO 3r TR 2021'!J22+'CONTRACTACIO 4t TR 2021'!J22</f>
        <v>0</v>
      </c>
      <c r="K22" s="21" t="str">
        <f t="shared" si="3"/>
        <v/>
      </c>
      <c r="L22" s="9">
        <f>'CONTRACTACIO 1r TR 2021'!L22+'CONTRACTACIO 2n TR 2021'!L22+'CONTRACTACIO 3r TR 2021'!L22+'CONTRACTACIO 4t TR 2021'!L22</f>
        <v>0</v>
      </c>
      <c r="M22" s="20" t="str">
        <f t="shared" si="4"/>
        <v/>
      </c>
      <c r="N22" s="13">
        <f>'CONTRACTACIO 1r TR 2021'!N22+'CONTRACTACIO 2n TR 2021'!N22+'CONTRACTACIO 3r TR 2021'!N22+'CONTRACTACIO 4t TR 2021'!N22</f>
        <v>0</v>
      </c>
      <c r="O22" s="23">
        <f>'CONTRACTACIO 1r TR 2021'!O22+'CONTRACTACIO 2n TR 2021'!O22+'CONTRACTACIO 3r TR 2021'!O22+'CONTRACTACIO 4t TR 2021'!O22</f>
        <v>0</v>
      </c>
      <c r="P22" s="21" t="str">
        <f t="shared" si="5"/>
        <v/>
      </c>
      <c r="Q22" s="9">
        <f>'CONTRACTACIO 1r TR 2021'!Q22+'CONTRACTACIO 2n TR 2021'!Q22+'CONTRACTACIO 3r TR 2021'!Q22+'CONTRACTACIO 4t TR 2021'!Q22</f>
        <v>0</v>
      </c>
      <c r="R22" s="20" t="str">
        <f t="shared" si="6"/>
        <v/>
      </c>
      <c r="S22" s="13">
        <f>'CONTRACTACIO 1r TR 2021'!S22+'CONTRACTACIO 2n TR 2021'!S22+'CONTRACTACIO 3r TR 2021'!S22+'CONTRACTACIO 4t TR 2021'!S22</f>
        <v>0</v>
      </c>
      <c r="T22" s="23">
        <f>'CONTRACTACIO 1r TR 2021'!T22+'CONTRACTACIO 2n TR 2021'!T22+'CONTRACTACIO 3r TR 2021'!T22+'CONTRACTACIO 4t TR 2021'!T22</f>
        <v>0</v>
      </c>
      <c r="U22" s="21" t="str">
        <f t="shared" si="7"/>
        <v/>
      </c>
      <c r="V22" s="9">
        <f>'CONTRACTACIO 1r TR 2021'!AA22+'CONTRACTACIO 2n TR 2021'!AA22+'CONTRACTACIO 3r TR 2021'!AA22+'CONTRACTACIO 4t TR 2021'!AA22</f>
        <v>0</v>
      </c>
      <c r="W22" s="20" t="str">
        <f t="shared" si="8"/>
        <v/>
      </c>
      <c r="X22" s="13">
        <f>'CONTRACTACIO 1r TR 2021'!AC22+'CONTRACTACIO 2n TR 2021'!AC22+'CONTRACTACIO 3r TR 2021'!AC22+'CONTRACTACIO 4t TR 2021'!AC22</f>
        <v>0</v>
      </c>
      <c r="Y22" s="23">
        <f>'CONTRACTACIO 1r TR 2021'!AD22+'CONTRACTACIO 2n TR 2021'!AD22+'CONTRACTACIO 3r TR 2021'!AD22+'CONTRACTACIO 4t TR 2021'!AD22</f>
        <v>0</v>
      </c>
      <c r="Z22" s="21" t="str">
        <f t="shared" si="9"/>
        <v/>
      </c>
      <c r="AA22" s="9">
        <f>'CONTRACTACIO 1r TR 2021'!V22+'CONTRACTACIO 2n TR 2021'!V22+'CONTRACTACIO 3r TR 2021'!V22+'CONTRACTACIO 4t TR 2021'!V22</f>
        <v>0</v>
      </c>
      <c r="AB22" s="20" t="str">
        <f t="shared" si="10"/>
        <v/>
      </c>
      <c r="AC22" s="13">
        <f>'CONTRACTACIO 1r TR 2021'!X22+'CONTRACTACIO 2n TR 2021'!X22+'CONTRACTACIO 3r TR 2021'!X22+'CONTRACTACIO 4t TR 2021'!X22</f>
        <v>0</v>
      </c>
      <c r="AD22" s="23">
        <f>'CONTRACTACIO 1r TR 2021'!Y22+'CONTRACTACIO 2n TR 2021'!Y22+'CONTRACTACIO 3r TR 2021'!Y22+'CONTRACTACIO 4t TR 2021'!Y22</f>
        <v>0</v>
      </c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81">
        <f>'CONTRACTACIO 1r TR 2021'!B23+'CONTRACTACIO 2n TR 2021'!B23+'CONTRACTACIO 3r TR 2021'!B23+'CONTRACTACIO 4t TR 2021'!B23</f>
        <v>0</v>
      </c>
      <c r="C23" s="66" t="str">
        <f t="shared" si="0"/>
        <v/>
      </c>
      <c r="D23" s="77">
        <f>'CONTRACTACIO 1r TR 2021'!D23+'CONTRACTACIO 2n TR 2021'!D23+'CONTRACTACIO 3r TR 2021'!D23+'CONTRACTACIO 4t TR 2021'!D23</f>
        <v>0</v>
      </c>
      <c r="E23" s="78">
        <f>'CONTRACTACIO 1r TR 2021'!E23+'CONTRACTACIO 2n TR 2021'!E23+'CONTRACTACIO 3r TR 2021'!E23+'CONTRACTACIO 4t TR 2021'!E23</f>
        <v>0</v>
      </c>
      <c r="F23" s="67" t="str">
        <f t="shared" si="1"/>
        <v/>
      </c>
      <c r="G23" s="81">
        <f>'CONTRACTACIO 1r TR 2021'!G23+'CONTRACTACIO 2n TR 2021'!G23+'CONTRACTACIO 3r TR 2021'!G23+'CONTRACTACIO 4t TR 2021'!G23</f>
        <v>0</v>
      </c>
      <c r="H23" s="66" t="str">
        <f t="shared" si="2"/>
        <v/>
      </c>
      <c r="I23" s="77">
        <f>'CONTRACTACIO 1r TR 2021'!I23+'CONTRACTACIO 2n TR 2021'!I23+'CONTRACTACIO 3r TR 2021'!I23+'CONTRACTACIO 4t TR 2021'!I23</f>
        <v>0</v>
      </c>
      <c r="J23" s="78">
        <f>'CONTRACTACIO 1r TR 2021'!J23+'CONTRACTACIO 2n TR 2021'!J23+'CONTRACTACIO 3r TR 2021'!J23+'CONTRACTACIO 4t TR 2021'!J23</f>
        <v>0</v>
      </c>
      <c r="K23" s="67" t="str">
        <f t="shared" si="3"/>
        <v/>
      </c>
      <c r="L23" s="81">
        <f>'CONTRACTACIO 1r TR 2021'!L23+'CONTRACTACIO 2n TR 2021'!L23+'CONTRACTACIO 3r TR 2021'!L23+'CONTRACTACIO 4t TR 2021'!L23</f>
        <v>0</v>
      </c>
      <c r="M23" s="66" t="str">
        <f t="shared" si="4"/>
        <v/>
      </c>
      <c r="N23" s="77">
        <f>'CONTRACTACIO 1r TR 2021'!N23+'CONTRACTACIO 2n TR 2021'!N23+'CONTRACTACIO 3r TR 2021'!N23+'CONTRACTACIO 4t TR 2021'!N23</f>
        <v>0</v>
      </c>
      <c r="O23" s="78">
        <f>'CONTRACTACIO 1r TR 2021'!O23+'CONTRACTACIO 2n TR 2021'!O23+'CONTRACTACIO 3r TR 2021'!O23+'CONTRACTACIO 4t TR 2021'!O23</f>
        <v>0</v>
      </c>
      <c r="P23" s="67" t="str">
        <f t="shared" si="5"/>
        <v/>
      </c>
      <c r="Q23" s="81">
        <f>'CONTRACTACIO 1r TR 2021'!Q23+'CONTRACTACIO 2n TR 2021'!Q23+'CONTRACTACIO 3r TR 2021'!Q23+'CONTRACTACIO 4t TR 2021'!Q23</f>
        <v>0</v>
      </c>
      <c r="R23" s="66" t="str">
        <f t="shared" si="6"/>
        <v/>
      </c>
      <c r="S23" s="77">
        <f>'CONTRACTACIO 1r TR 2021'!S23+'CONTRACTACIO 2n TR 2021'!S23+'CONTRACTACIO 3r TR 2021'!S23+'CONTRACTACIO 4t TR 2021'!S23</f>
        <v>0</v>
      </c>
      <c r="T23" s="78">
        <f>'CONTRACTACIO 1r TR 2021'!T23+'CONTRACTACIO 2n TR 2021'!T23+'CONTRACTACIO 3r TR 2021'!T23+'CONTRACTACIO 4t TR 2021'!T23</f>
        <v>0</v>
      </c>
      <c r="U23" s="67" t="str">
        <f t="shared" si="7"/>
        <v/>
      </c>
      <c r="V23" s="81">
        <f>'CONTRACTACIO 1r TR 2021'!AA23+'CONTRACTACIO 2n TR 2021'!AA23+'CONTRACTACIO 3r TR 2021'!AA23+'CONTRACTACIO 4t TR 2021'!AA23</f>
        <v>0</v>
      </c>
      <c r="W23" s="66" t="str">
        <f t="shared" si="8"/>
        <v/>
      </c>
      <c r="X23" s="77">
        <f>'CONTRACTACIO 1r TR 2021'!AC23+'CONTRACTACIO 2n TR 2021'!AC23+'CONTRACTACIO 3r TR 2021'!AC23+'CONTRACTACIO 4t TR 2021'!AC23</f>
        <v>0</v>
      </c>
      <c r="Y23" s="78">
        <f>'CONTRACTACIO 1r TR 2021'!AD23+'CONTRACTACIO 2n TR 2021'!AD23+'CONTRACTACIO 3r TR 2021'!AD23+'CONTRACTACIO 4t TR 2021'!AD23</f>
        <v>0</v>
      </c>
      <c r="Z23" s="67" t="str">
        <f t="shared" si="9"/>
        <v/>
      </c>
      <c r="AA23" s="81">
        <f>'CONTRACTACIO 1r TR 2021'!V23+'CONTRACTACIO 2n TR 2021'!V23+'CONTRACTACIO 3r TR 2021'!V23+'CONTRACTACIO 4t TR 2021'!V23</f>
        <v>0</v>
      </c>
      <c r="AB23" s="20" t="str">
        <f t="shared" si="10"/>
        <v/>
      </c>
      <c r="AC23" s="77">
        <f>'CONTRACTACIO 1r TR 2021'!X23+'CONTRACTACIO 2n TR 2021'!X23+'CONTRACTACIO 3r TR 2021'!X23+'CONTRACTACIO 4t TR 2021'!X23</f>
        <v>0</v>
      </c>
      <c r="AD23" s="78">
        <f>'CONTRACTACIO 1r TR 2021'!Y23+'CONTRACTACIO 2n TR 2021'!Y23+'CONTRACTACIO 3r TR 2021'!Y23+'CONTRACTACIO 4t TR 2021'!Y23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2021'!B24+'CONTRACTACIO 2n TR 2021'!B24+'CONTRACTACIO 3r TR 2021'!B24+'CONTRACTACIO 4t TR 2021'!B24</f>
        <v>0</v>
      </c>
      <c r="C24" s="66" t="str">
        <f t="shared" si="0"/>
        <v/>
      </c>
      <c r="D24" s="77">
        <f>'CONTRACTACIO 1r TR 2021'!D24+'CONTRACTACIO 2n TR 2021'!D24+'CONTRACTACIO 3r TR 2021'!D24+'CONTRACTACIO 4t TR 2021'!D24</f>
        <v>0</v>
      </c>
      <c r="E24" s="78">
        <f>'CONTRACTACIO 1r TR 2021'!E24+'CONTRACTACIO 2n TR 2021'!E24+'CONTRACTACIO 3r TR 2021'!E24+'CONTRACTACIO 4t TR 2021'!E24</f>
        <v>0</v>
      </c>
      <c r="F24" s="67" t="str">
        <f t="shared" si="1"/>
        <v/>
      </c>
      <c r="G24" s="81">
        <f>'CONTRACTACIO 1r TR 2021'!G24+'CONTRACTACIO 2n TR 2021'!G24+'CONTRACTACIO 3r TR 2021'!G24+'CONTRACTACIO 4t TR 2021'!G24</f>
        <v>0</v>
      </c>
      <c r="H24" s="66" t="str">
        <f t="shared" si="2"/>
        <v/>
      </c>
      <c r="I24" s="77">
        <f>'CONTRACTACIO 1r TR 2021'!I24+'CONTRACTACIO 2n TR 2021'!I24+'CONTRACTACIO 3r TR 2021'!I24+'CONTRACTACIO 4t TR 2021'!I24</f>
        <v>0</v>
      </c>
      <c r="J24" s="78">
        <f>'CONTRACTACIO 1r TR 2021'!J24+'CONTRACTACIO 2n TR 2021'!J24+'CONTRACTACIO 3r TR 2021'!J24+'CONTRACTACIO 4t TR 2021'!J24</f>
        <v>0</v>
      </c>
      <c r="K24" s="67" t="str">
        <f t="shared" si="3"/>
        <v/>
      </c>
      <c r="L24" s="81">
        <f>'CONTRACTACIO 1r TR 2021'!L24+'CONTRACTACIO 2n TR 2021'!L24+'CONTRACTACIO 3r TR 2021'!L24+'CONTRACTACIO 4t TR 2021'!L24</f>
        <v>0</v>
      </c>
      <c r="M24" s="66" t="str">
        <f t="shared" si="4"/>
        <v/>
      </c>
      <c r="N24" s="77">
        <f>'CONTRACTACIO 1r TR 2021'!N24+'CONTRACTACIO 2n TR 2021'!N24+'CONTRACTACIO 3r TR 2021'!N24+'CONTRACTACIO 4t TR 2021'!N24</f>
        <v>0</v>
      </c>
      <c r="O24" s="78">
        <f>'CONTRACTACIO 1r TR 2021'!O24+'CONTRACTACIO 2n TR 2021'!O24+'CONTRACTACIO 3r TR 2021'!O24+'CONTRACTACIO 4t TR 2021'!O24</f>
        <v>0</v>
      </c>
      <c r="P24" s="67" t="str">
        <f t="shared" si="5"/>
        <v/>
      </c>
      <c r="Q24" s="81">
        <f>'CONTRACTACIO 1r TR 2021'!Q24+'CONTRACTACIO 2n TR 2021'!Q24+'CONTRACTACIO 3r TR 2021'!Q24+'CONTRACTACIO 4t TR 2021'!Q24</f>
        <v>0</v>
      </c>
      <c r="R24" s="66" t="str">
        <f t="shared" si="6"/>
        <v/>
      </c>
      <c r="S24" s="77">
        <f>'CONTRACTACIO 1r TR 2021'!S24+'CONTRACTACIO 2n TR 2021'!S24+'CONTRACTACIO 3r TR 2021'!S24+'CONTRACTACIO 4t TR 2021'!S24</f>
        <v>0</v>
      </c>
      <c r="T24" s="78">
        <f>'CONTRACTACIO 1r TR 2021'!T24+'CONTRACTACIO 2n TR 2021'!T24+'CONTRACTACIO 3r TR 2021'!T24+'CONTRACTACIO 4t TR 2021'!T24</f>
        <v>0</v>
      </c>
      <c r="U24" s="67" t="str">
        <f t="shared" si="7"/>
        <v/>
      </c>
      <c r="V24" s="81">
        <f>'CONTRACTACIO 1r TR 2021'!AA24+'CONTRACTACIO 2n TR 2021'!AA24+'CONTRACTACIO 3r TR 2021'!AA24+'CONTRACTACIO 4t TR 2021'!AA24</f>
        <v>0</v>
      </c>
      <c r="W24" s="66" t="str">
        <f t="shared" si="8"/>
        <v/>
      </c>
      <c r="X24" s="77">
        <f>'CONTRACTACIO 1r TR 2021'!AC24+'CONTRACTACIO 2n TR 2021'!AC24+'CONTRACTACIO 3r TR 2021'!AC24+'CONTRACTACIO 4t TR 2021'!AC24</f>
        <v>0</v>
      </c>
      <c r="Y24" s="78">
        <f>'CONTRACTACIO 1r TR 2021'!AD24+'CONTRACTACIO 2n TR 2021'!AD24+'CONTRACTACIO 3r TR 2021'!AD24+'CONTRACTACIO 4t TR 2021'!AD24</f>
        <v>0</v>
      </c>
      <c r="Z24" s="67" t="str">
        <f t="shared" si="9"/>
        <v/>
      </c>
      <c r="AA24" s="81">
        <f>'CONTRACTACIO 1r TR 2021'!V24+'CONTRACTACIO 2n TR 2021'!V24+'CONTRACTACIO 3r TR 2021'!V24+'CONTRACTACIO 4t TR 2021'!V24</f>
        <v>0</v>
      </c>
      <c r="AB24" s="20" t="str">
        <f t="shared" si="10"/>
        <v/>
      </c>
      <c r="AC24" s="77">
        <f>'CONTRACTACIO 1r TR 2021'!X24+'CONTRACTACIO 2n TR 2021'!X24+'CONTRACTACIO 3r TR 2021'!X24+'CONTRACTACIO 4t TR 2021'!X24</f>
        <v>0</v>
      </c>
      <c r="AD24" s="78">
        <f>'CONTRACTACIO 1r TR 2021'!Y24+'CONTRACTACIO 2n TR 2021'!Y24+'CONTRACTACIO 3r TR 2021'!Y24+'CONTRACTACIO 4t TR 2021'!Y24</f>
        <v>0</v>
      </c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35</v>
      </c>
      <c r="C25" s="17">
        <f t="shared" si="12"/>
        <v>1</v>
      </c>
      <c r="D25" s="18">
        <f t="shared" si="12"/>
        <v>212805.84000000003</v>
      </c>
      <c r="E25" s="18">
        <f t="shared" si="12"/>
        <v>253227.7</v>
      </c>
      <c r="F25" s="19">
        <f t="shared" si="12"/>
        <v>1</v>
      </c>
      <c r="G25" s="16">
        <f t="shared" si="12"/>
        <v>693</v>
      </c>
      <c r="H25" s="17">
        <f t="shared" si="12"/>
        <v>1</v>
      </c>
      <c r="I25" s="18">
        <f t="shared" si="12"/>
        <v>7836958.9847107437</v>
      </c>
      <c r="J25" s="18">
        <f t="shared" si="12"/>
        <v>8394151.6728999987</v>
      </c>
      <c r="K25" s="19">
        <f t="shared" si="12"/>
        <v>1</v>
      </c>
      <c r="L25" s="16">
        <f t="shared" si="12"/>
        <v>39</v>
      </c>
      <c r="M25" s="17">
        <f t="shared" si="12"/>
        <v>1</v>
      </c>
      <c r="N25" s="18">
        <f t="shared" si="12"/>
        <v>129966.70999999999</v>
      </c>
      <c r="O25" s="18">
        <f t="shared" si="12"/>
        <v>155653.53</v>
      </c>
      <c r="P25" s="19">
        <f t="shared" si="12"/>
        <v>0.99999999999999989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200000000000003" hidden="1" customHeight="1" x14ac:dyDescent="0.3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1" t="s">
        <v>10</v>
      </c>
      <c r="B31" s="154" t="s">
        <v>17</v>
      </c>
      <c r="C31" s="155"/>
      <c r="D31" s="155"/>
      <c r="E31" s="155"/>
      <c r="F31" s="156"/>
      <c r="G31" s="25"/>
      <c r="H31" s="54"/>
      <c r="I31" s="54"/>
      <c r="J31" s="160" t="s">
        <v>15</v>
      </c>
      <c r="K31" s="161"/>
      <c r="L31" s="154" t="s">
        <v>16</v>
      </c>
      <c r="M31" s="155"/>
      <c r="N31" s="155"/>
      <c r="O31" s="155"/>
      <c r="P31" s="156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2"/>
      <c r="B32" s="157"/>
      <c r="C32" s="158"/>
      <c r="D32" s="158"/>
      <c r="E32" s="158"/>
      <c r="F32" s="159"/>
      <c r="G32" s="25"/>
      <c r="J32" s="162"/>
      <c r="K32" s="163"/>
      <c r="L32" s="166"/>
      <c r="M32" s="167"/>
      <c r="N32" s="167"/>
      <c r="O32" s="167"/>
      <c r="P32" s="168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200000000000003" customHeight="1" thickBot="1" x14ac:dyDescent="0.35">
      <c r="A33" s="153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4"/>
      <c r="K33" s="165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25">
      <c r="A34" s="41" t="s">
        <v>25</v>
      </c>
      <c r="B34" s="9">
        <f t="shared" ref="B34:B43" si="13">B13+G13+L13+Q13+V13+AA13</f>
        <v>38</v>
      </c>
      <c r="C34" s="8">
        <f t="shared" ref="C34:C40" si="14">IF(B34,B34/$B$46,"")</f>
        <v>4.9543676662320728E-2</v>
      </c>
      <c r="D34" s="10">
        <f t="shared" ref="D34:D43" si="15">D13+I13+N13+S13+X13+AC13</f>
        <v>5038139.0700000012</v>
      </c>
      <c r="E34" s="11">
        <f t="shared" ref="E34:E43" si="16">E13+J13+O13+T13+Y13+AD13</f>
        <v>5182295.67</v>
      </c>
      <c r="F34" s="21">
        <f t="shared" ref="F34:F40" si="17">IF(E34,E34/$E$46,"")</f>
        <v>0.58869434286594413</v>
      </c>
      <c r="J34" s="149" t="s">
        <v>3</v>
      </c>
      <c r="K34" s="150"/>
      <c r="L34" s="57">
        <f>B25</f>
        <v>35</v>
      </c>
      <c r="M34" s="8">
        <f t="shared" ref="M34:M39" si="18">IF(L34,L34/$L$40,"")</f>
        <v>4.563233376792699E-2</v>
      </c>
      <c r="N34" s="58">
        <f>D25</f>
        <v>212805.84000000003</v>
      </c>
      <c r="O34" s="58">
        <f>E25</f>
        <v>253227.7</v>
      </c>
      <c r="P34" s="59">
        <f t="shared" ref="P34:P39" si="19">IF(O34,O34/$O$40,"")</f>
        <v>2.8765960867484525E-2</v>
      </c>
    </row>
    <row r="35" spans="1:33" s="25" customFormat="1" ht="30" customHeight="1" x14ac:dyDescent="0.25">
      <c r="A35" s="43" t="s">
        <v>18</v>
      </c>
      <c r="B35" s="12">
        <f t="shared" si="13"/>
        <v>3</v>
      </c>
      <c r="C35" s="8">
        <f t="shared" si="14"/>
        <v>3.9113428943937422E-3</v>
      </c>
      <c r="D35" s="13">
        <f t="shared" si="15"/>
        <v>161214.97</v>
      </c>
      <c r="E35" s="14">
        <f t="shared" si="16"/>
        <v>185037.99</v>
      </c>
      <c r="F35" s="21">
        <f t="shared" si="17"/>
        <v>2.1019799884996748E-2</v>
      </c>
      <c r="J35" s="145" t="s">
        <v>1</v>
      </c>
      <c r="K35" s="146"/>
      <c r="L35" s="60">
        <f>G25</f>
        <v>693</v>
      </c>
      <c r="M35" s="8">
        <f t="shared" si="18"/>
        <v>0.90352020860495441</v>
      </c>
      <c r="N35" s="61">
        <f>I25</f>
        <v>7836958.9847107437</v>
      </c>
      <c r="O35" s="61">
        <f>J25</f>
        <v>8394151.6728999987</v>
      </c>
      <c r="P35" s="59">
        <f t="shared" si="19"/>
        <v>0.95355223199662242</v>
      </c>
    </row>
    <row r="36" spans="1:33" s="25" customFormat="1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45" t="s">
        <v>2</v>
      </c>
      <c r="K36" s="146"/>
      <c r="L36" s="60">
        <f>L25</f>
        <v>39</v>
      </c>
      <c r="M36" s="8">
        <f t="shared" si="18"/>
        <v>5.0847457627118647E-2</v>
      </c>
      <c r="N36" s="61">
        <f>N25</f>
        <v>129966.70999999999</v>
      </c>
      <c r="O36" s="61">
        <f>O25</f>
        <v>155653.53</v>
      </c>
      <c r="P36" s="59">
        <f t="shared" si="19"/>
        <v>1.7681807135893221E-2</v>
      </c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5" t="s">
        <v>5</v>
      </c>
      <c r="K38" s="146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5</v>
      </c>
      <c r="C39" s="8">
        <f t="shared" si="14"/>
        <v>6.51890482398957E-3</v>
      </c>
      <c r="D39" s="13">
        <f t="shared" si="15"/>
        <v>314407.5</v>
      </c>
      <c r="E39" s="22">
        <f t="shared" si="16"/>
        <v>363254.28</v>
      </c>
      <c r="F39" s="21">
        <f t="shared" si="17"/>
        <v>4.1264673664951602E-2</v>
      </c>
      <c r="G39" s="25"/>
      <c r="H39" s="25"/>
      <c r="I39" s="25"/>
      <c r="J39" s="145" t="s">
        <v>4</v>
      </c>
      <c r="K39" s="146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153</v>
      </c>
      <c r="C40" s="8">
        <f t="shared" si="14"/>
        <v>0.19947848761408082</v>
      </c>
      <c r="D40" s="13">
        <f t="shared" si="15"/>
        <v>241082.2647107438</v>
      </c>
      <c r="E40" s="23">
        <f t="shared" si="16"/>
        <v>291721.72289999999</v>
      </c>
      <c r="F40" s="21">
        <f t="shared" si="17"/>
        <v>3.3138774569830082E-2</v>
      </c>
      <c r="G40" s="25"/>
      <c r="H40" s="25"/>
      <c r="I40" s="25"/>
      <c r="J40" s="147" t="s">
        <v>0</v>
      </c>
      <c r="K40" s="148"/>
      <c r="L40" s="83">
        <f>SUM(L34:L39)</f>
        <v>767</v>
      </c>
      <c r="M40" s="17">
        <f>SUM(M34:M39)</f>
        <v>1</v>
      </c>
      <c r="N40" s="84">
        <f>SUM(N34:N39)</f>
        <v>8179731.5347107435</v>
      </c>
      <c r="O40" s="85">
        <f>SUM(O34:O39)</f>
        <v>8803032.9028999973</v>
      </c>
      <c r="P40" s="86">
        <f>SUM(P34:P39)</f>
        <v>1.0000000000000002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568</v>
      </c>
      <c r="C41" s="8">
        <f>IF(B41,B41/$B$46,"")</f>
        <v>0.74054758800521514</v>
      </c>
      <c r="D41" s="13">
        <f t="shared" si="15"/>
        <v>2424887.73</v>
      </c>
      <c r="E41" s="23">
        <f t="shared" si="16"/>
        <v>2780723.2399999993</v>
      </c>
      <c r="F41" s="21">
        <f>IF(E41,E41/$E$46,"")</f>
        <v>0.31588240901427739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3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5">
      <c r="A46" s="64" t="s">
        <v>0</v>
      </c>
      <c r="B46" s="16">
        <f>SUM(B34:B45)</f>
        <v>767</v>
      </c>
      <c r="C46" s="17">
        <f>SUM(C34:C45)</f>
        <v>1</v>
      </c>
      <c r="D46" s="18">
        <f>SUM(D34:D45)</f>
        <v>8179731.5347107444</v>
      </c>
      <c r="E46" s="18">
        <f>SUM(E34:E45)</f>
        <v>8803032.9028999992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I13:J13 N13:O13 S13:T13 X13:Y13 AC13:AD13 G13 L13 Q13 V13 AA13 D13:E13 B13 B24:AE24 B21:AE21 B8" unlockedFormula="1"/>
    <ignoredError sqref="C44:C45 M34:M39 C34:C43" 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2021</vt:lpstr>
      <vt:lpstr>CONTRACTACIO 2n TR 2021</vt:lpstr>
      <vt:lpstr>CONTRACTACIO 3r TR 2021</vt:lpstr>
      <vt:lpstr>CONTRACTACIO 4t TR 2021</vt:lpstr>
      <vt:lpstr>2021 - CONTRACTACIÓ ANUAL</vt:lpstr>
      <vt:lpstr>'2021 - CONTRACTACIÓ ANUAL'!Àrea_d'impressió</vt:lpstr>
      <vt:lpstr>'CONTRACTACIO 1r TR 2021'!Àrea_d'impressió</vt:lpstr>
      <vt:lpstr>'CONTRACTACIO 2n TR 2021'!Àrea_d'impressió</vt:lpstr>
      <vt:lpstr>'CONTRACTACIO 3r TR 2021'!Àrea_d'impressió</vt:lpstr>
      <vt:lpstr>'CONTRACTACIO 4t TR 2021'!Àrea_d'impressió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2022-03-21T11:28:52Z</cp:lastPrinted>
  <dcterms:created xsi:type="dcterms:W3CDTF">2016-02-03T12:33:15Z</dcterms:created>
  <dcterms:modified xsi:type="dcterms:W3CDTF">2022-05-25T12:25:05Z</dcterms:modified>
</cp:coreProperties>
</file>