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10890" tabRatio="700" activeTab="3"/>
  </bookViews>
  <sheets>
    <sheet name="CONTRACTACIO 1r TR 2021" sheetId="1" r:id="rId1"/>
    <sheet name="CONTRACTACIO 2n TR 2021" sheetId="4" r:id="rId2"/>
    <sheet name="CONTRACTACIO 3r TR 2021" sheetId="5" r:id="rId3"/>
    <sheet name="CONTRACTACIO 4t TR 2021" sheetId="6" r:id="rId4"/>
    <sheet name="2021 - CONTRACTACIÓ ANUAL" sheetId="7" r:id="rId5"/>
  </sheets>
  <definedNames>
    <definedName name="_xlnm.Print_Area" localSheetId="4">'2021 - CONTRACTACIÓ ANUAL'!$A$1:$AE$49</definedName>
    <definedName name="_xlnm.Print_Area" localSheetId="0">'CONTRACTACIO 1r TR 2021'!$A$1:$AE$46</definedName>
    <definedName name="_xlnm.Print_Area" localSheetId="1">'CONTRACTACIO 2n TR 2021'!$A$1:$AE$46</definedName>
    <definedName name="_xlnm.Print_Area" localSheetId="2">'CONTRACTACIO 3r TR 2021'!$A$1:$AE$46</definedName>
    <definedName name="_xlnm.Print_Area" localSheetId="3">'CONTRACTACIO 4t TR 2021'!$A$1:$AE$46</definedName>
  </definedNames>
  <calcPr calcId="145621"/>
</workbook>
</file>

<file path=xl/calcChain.xml><?xml version="1.0" encoding="utf-8"?>
<calcChain xmlns="http://schemas.openxmlformats.org/spreadsheetml/2006/main">
  <c r="N14" i="5" l="1"/>
  <c r="I15" i="5"/>
  <c r="D20" i="5" l="1"/>
  <c r="I21" i="5"/>
  <c r="I20" i="5"/>
  <c r="N21" i="5"/>
  <c r="N19" i="5" l="1"/>
  <c r="I19" i="5"/>
  <c r="I21" i="4" l="1"/>
  <c r="N19" i="4"/>
  <c r="N20" i="4"/>
  <c r="I13" i="4" l="1"/>
  <c r="I20" i="4"/>
  <c r="N21" i="4" l="1"/>
  <c r="I18" i="1" l="1"/>
  <c r="N21" i="1" l="1"/>
  <c r="I21" i="1"/>
  <c r="N20" i="1"/>
  <c r="I20" i="1"/>
  <c r="I19" i="1"/>
  <c r="N19" i="1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 s="1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E20" i="7"/>
  <c r="J20" i="7"/>
  <c r="O20" i="7"/>
  <c r="AD20" i="7"/>
  <c r="AD25" i="7" s="1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AC25" i="7" s="1"/>
  <c r="N38" i="7" s="1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B20" i="7"/>
  <c r="G20" i="7"/>
  <c r="L20" i="7"/>
  <c r="AA20" i="7"/>
  <c r="AA25" i="7" s="1"/>
  <c r="Q20" i="7"/>
  <c r="R20" i="7"/>
  <c r="V20" i="7"/>
  <c r="B21" i="7"/>
  <c r="C21" i="7"/>
  <c r="G21" i="7"/>
  <c r="L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 s="1"/>
  <c r="E25" i="6"/>
  <c r="O25" i="6"/>
  <c r="O36" i="6" s="1"/>
  <c r="Y25" i="6"/>
  <c r="O38" i="6"/>
  <c r="T25" i="6"/>
  <c r="O37" i="6"/>
  <c r="AD25" i="6"/>
  <c r="O39" i="6"/>
  <c r="P39" i="6"/>
  <c r="I25" i="6"/>
  <c r="N35" i="6" s="1"/>
  <c r="D25" i="6"/>
  <c r="N34" i="6"/>
  <c r="N25" i="6"/>
  <c r="N36" i="6" s="1"/>
  <c r="X25" i="6"/>
  <c r="N38" i="6"/>
  <c r="S25" i="6"/>
  <c r="N37" i="6"/>
  <c r="AC25" i="6"/>
  <c r="N39" i="6"/>
  <c r="G25" i="6"/>
  <c r="H21" i="6" s="1"/>
  <c r="H15" i="6"/>
  <c r="B25" i="6"/>
  <c r="L25" i="6"/>
  <c r="M20" i="6" s="1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6" i="6" s="1"/>
  <c r="F42" i="6" s="1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4" i="6"/>
  <c r="M14" i="6"/>
  <c r="M15" i="6"/>
  <c r="M16" i="6"/>
  <c r="M19" i="6"/>
  <c r="M21" i="6"/>
  <c r="M24" i="6"/>
  <c r="K16" i="6"/>
  <c r="K17" i="6"/>
  <c r="H16" i="6"/>
  <c r="H17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K19" i="5" s="1"/>
  <c r="O25" i="5"/>
  <c r="O36" i="5" s="1"/>
  <c r="T25" i="5"/>
  <c r="O37" i="5"/>
  <c r="Y25" i="5"/>
  <c r="Z18" i="5"/>
  <c r="D25" i="5"/>
  <c r="N34" i="5"/>
  <c r="I25" i="5"/>
  <c r="N35" i="5" s="1"/>
  <c r="N25" i="5"/>
  <c r="N36" i="5" s="1"/>
  <c r="S25" i="5"/>
  <c r="N37" i="5"/>
  <c r="X25" i="5"/>
  <c r="N38" i="5"/>
  <c r="B25" i="5"/>
  <c r="L34" i="5"/>
  <c r="G25" i="5"/>
  <c r="H21" i="5" s="1"/>
  <c r="L25" i="5"/>
  <c r="L36" i="5" s="1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5" i="5"/>
  <c r="M16" i="5"/>
  <c r="M17" i="5"/>
  <c r="M18" i="5"/>
  <c r="M20" i="5"/>
  <c r="K16" i="5"/>
  <c r="K17" i="5"/>
  <c r="H16" i="5"/>
  <c r="H17" i="5"/>
  <c r="F13" i="5"/>
  <c r="F14" i="5"/>
  <c r="F15" i="5"/>
  <c r="F25" i="5" s="1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E46" i="4" s="1"/>
  <c r="F42" i="4" s="1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 s="1"/>
  <c r="P17" i="4"/>
  <c r="P24" i="4"/>
  <c r="N25" i="4"/>
  <c r="N36" i="4" s="1"/>
  <c r="L25" i="4"/>
  <c r="M20" i="4" s="1"/>
  <c r="M15" i="4"/>
  <c r="M16" i="4"/>
  <c r="M17" i="4"/>
  <c r="M18" i="4"/>
  <c r="M24" i="4"/>
  <c r="J25" i="4"/>
  <c r="K21" i="4" s="1"/>
  <c r="K16" i="4"/>
  <c r="K17" i="4"/>
  <c r="I25" i="4"/>
  <c r="N35" i="4" s="1"/>
  <c r="G25" i="4"/>
  <c r="H21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19" i="1" s="1"/>
  <c r="K22" i="1"/>
  <c r="O25" i="1"/>
  <c r="P19" i="1" s="1"/>
  <c r="E25" i="1"/>
  <c r="Y25" i="1"/>
  <c r="O38" i="1"/>
  <c r="I25" i="1"/>
  <c r="N35" i="1" s="1"/>
  <c r="N25" i="1"/>
  <c r="N36" i="1" s="1"/>
  <c r="D25" i="1"/>
  <c r="N34" i="1"/>
  <c r="X25" i="1"/>
  <c r="N38" i="1" s="1"/>
  <c r="G25" i="1"/>
  <c r="H20" i="1" s="1"/>
  <c r="H22" i="1"/>
  <c r="L25" i="1"/>
  <c r="M20" i="1" s="1"/>
  <c r="V25" i="1"/>
  <c r="L38" i="1" s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8" i="1"/>
  <c r="P17" i="1"/>
  <c r="P15" i="1"/>
  <c r="P14" i="1"/>
  <c r="M24" i="1"/>
  <c r="M18" i="1"/>
  <c r="M17" i="1"/>
  <c r="M16" i="1"/>
  <c r="M15" i="1"/>
  <c r="M14" i="1"/>
  <c r="K24" i="1"/>
  <c r="K18" i="1"/>
  <c r="K17" i="1"/>
  <c r="K16" i="1"/>
  <c r="K15" i="1"/>
  <c r="K14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Z25" i="1" s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F45" i="1"/>
  <c r="M18" i="6"/>
  <c r="M13" i="6"/>
  <c r="P14" i="6"/>
  <c r="Z21" i="6"/>
  <c r="H22" i="6"/>
  <c r="K22" i="6"/>
  <c r="AB25" i="6"/>
  <c r="AE25" i="6"/>
  <c r="M13" i="5"/>
  <c r="AB25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K21" i="1"/>
  <c r="H16" i="1"/>
  <c r="H13" i="1"/>
  <c r="H14" i="1"/>
  <c r="H18" i="1"/>
  <c r="H24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4" i="6"/>
  <c r="K18" i="6"/>
  <c r="K13" i="6"/>
  <c r="T25" i="7"/>
  <c r="O37" i="7"/>
  <c r="F13" i="6"/>
  <c r="W19" i="6"/>
  <c r="W18" i="6"/>
  <c r="K24" i="6"/>
  <c r="F43" i="6"/>
  <c r="H14" i="5"/>
  <c r="H24" i="5"/>
  <c r="H18" i="5"/>
  <c r="K15" i="5"/>
  <c r="K18" i="5"/>
  <c r="K14" i="5"/>
  <c r="K21" i="5"/>
  <c r="P15" i="5"/>
  <c r="P18" i="5"/>
  <c r="P13" i="5"/>
  <c r="P14" i="5"/>
  <c r="K13" i="5"/>
  <c r="W18" i="5"/>
  <c r="W25" i="5"/>
  <c r="Z25" i="5"/>
  <c r="R16" i="5"/>
  <c r="R25" i="5"/>
  <c r="H13" i="5"/>
  <c r="K20" i="5"/>
  <c r="C14" i="5"/>
  <c r="C13" i="5"/>
  <c r="E25" i="7"/>
  <c r="F23" i="7"/>
  <c r="B46" i="5"/>
  <c r="C40" i="5" s="1"/>
  <c r="F43" i="5"/>
  <c r="AE21" i="5"/>
  <c r="AE20" i="5"/>
  <c r="C20" i="5"/>
  <c r="F21" i="5"/>
  <c r="F20" i="5"/>
  <c r="C43" i="6"/>
  <c r="B36" i="7"/>
  <c r="S25" i="7"/>
  <c r="N37" i="7"/>
  <c r="V25" i="7"/>
  <c r="D39" i="7"/>
  <c r="Y25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4" i="4"/>
  <c r="C14" i="4"/>
  <c r="F14" i="4"/>
  <c r="F20" i="4"/>
  <c r="H20" i="4"/>
  <c r="W17" i="4"/>
  <c r="O38" i="4"/>
  <c r="E38" i="7"/>
  <c r="Z17" i="4"/>
  <c r="C18" i="4"/>
  <c r="C20" i="4"/>
  <c r="O34" i="4"/>
  <c r="H13" i="4"/>
  <c r="M13" i="4"/>
  <c r="W20" i="4"/>
  <c r="P18" i="7"/>
  <c r="F43" i="4"/>
  <c r="K22" i="7"/>
  <c r="Z14" i="7"/>
  <c r="Q25" i="7"/>
  <c r="B25" i="7"/>
  <c r="L34" i="7" s="1"/>
  <c r="C24" i="7"/>
  <c r="B37" i="7"/>
  <c r="D34" i="7"/>
  <c r="E37" i="7"/>
  <c r="B39" i="7"/>
  <c r="M15" i="7"/>
  <c r="D38" i="7"/>
  <c r="E39" i="7"/>
  <c r="D45" i="7"/>
  <c r="E40" i="7"/>
  <c r="E45" i="7"/>
  <c r="B45" i="7"/>
  <c r="D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P39" i="1"/>
  <c r="F37" i="1"/>
  <c r="M16" i="7"/>
  <c r="F25" i="1"/>
  <c r="F43" i="1"/>
  <c r="F44" i="1"/>
  <c r="F24" i="7"/>
  <c r="C25" i="1"/>
  <c r="C22" i="7"/>
  <c r="C23" i="7"/>
  <c r="C44" i="1"/>
  <c r="Z25" i="6"/>
  <c r="F25" i="6"/>
  <c r="F15" i="7"/>
  <c r="F22" i="7"/>
  <c r="F36" i="1"/>
  <c r="F35" i="1"/>
  <c r="C36" i="6"/>
  <c r="C25" i="6"/>
  <c r="C39" i="5"/>
  <c r="C43" i="5"/>
  <c r="P39" i="5"/>
  <c r="P37" i="5"/>
  <c r="C25" i="5"/>
  <c r="AE25" i="5"/>
  <c r="C36" i="4"/>
  <c r="C43" i="4"/>
  <c r="C45" i="1"/>
  <c r="C37" i="1"/>
  <c r="C15" i="7"/>
  <c r="K24" i="7"/>
  <c r="W25" i="6"/>
  <c r="F37" i="6"/>
  <c r="C37" i="6"/>
  <c r="F36" i="6"/>
  <c r="F35" i="6"/>
  <c r="M37" i="6"/>
  <c r="P37" i="6"/>
  <c r="U13" i="7"/>
  <c r="U16" i="7"/>
  <c r="F45" i="6"/>
  <c r="M34" i="6"/>
  <c r="M38" i="6"/>
  <c r="P34" i="6"/>
  <c r="O34" i="7"/>
  <c r="P38" i="6"/>
  <c r="AB18" i="7"/>
  <c r="AB19" i="7"/>
  <c r="C45" i="6"/>
  <c r="C45" i="5"/>
  <c r="F39" i="5"/>
  <c r="F45" i="5"/>
  <c r="P38" i="5"/>
  <c r="M37" i="5"/>
  <c r="M38" i="5"/>
  <c r="L37" i="7"/>
  <c r="R16" i="7"/>
  <c r="C36" i="5"/>
  <c r="C37" i="5"/>
  <c r="F37" i="5"/>
  <c r="F34" i="5"/>
  <c r="C35" i="5"/>
  <c r="F18" i="7"/>
  <c r="F21" i="7"/>
  <c r="C34" i="5"/>
  <c r="F13" i="7"/>
  <c r="F25" i="7" s="1"/>
  <c r="F14" i="7"/>
  <c r="F20" i="7"/>
  <c r="L39" i="7"/>
  <c r="W20" i="7"/>
  <c r="W25" i="7"/>
  <c r="O39" i="7"/>
  <c r="Z21" i="7"/>
  <c r="Z25" i="7"/>
  <c r="AE18" i="7"/>
  <c r="AE21" i="7"/>
  <c r="AE17" i="7"/>
  <c r="F35" i="4"/>
  <c r="F36" i="4"/>
  <c r="F25" i="4"/>
  <c r="C38" i="4"/>
  <c r="C35" i="4"/>
  <c r="C25" i="4"/>
  <c r="F38" i="4"/>
  <c r="F45" i="4"/>
  <c r="C45" i="4"/>
  <c r="K16" i="7"/>
  <c r="AB17" i="7"/>
  <c r="P34" i="4"/>
  <c r="C20" i="7"/>
  <c r="C18" i="7"/>
  <c r="C14" i="7"/>
  <c r="C39" i="4"/>
  <c r="C13" i="7"/>
  <c r="C25" i="7" s="1"/>
  <c r="F39" i="4"/>
  <c r="R13" i="7"/>
  <c r="M18" i="7"/>
  <c r="M13" i="7"/>
  <c r="P13" i="7"/>
  <c r="P15" i="7"/>
  <c r="H16" i="7"/>
  <c r="H24" i="7"/>
  <c r="P34" i="1"/>
  <c r="P37" i="1"/>
  <c r="M34" i="1"/>
  <c r="C38" i="7"/>
  <c r="C43" i="7"/>
  <c r="R25" i="7"/>
  <c r="U25" i="7"/>
  <c r="P37" i="4"/>
  <c r="F38" i="7"/>
  <c r="M37" i="4"/>
  <c r="M34" i="4"/>
  <c r="F45" i="7"/>
  <c r="F37" i="7"/>
  <c r="C37" i="7"/>
  <c r="C45" i="7"/>
  <c r="M37" i="7"/>
  <c r="M39" i="7"/>
  <c r="P39" i="7"/>
  <c r="P37" i="7"/>
  <c r="B46" i="4" l="1"/>
  <c r="C41" i="4" s="1"/>
  <c r="W13" i="1"/>
  <c r="W25" i="1" s="1"/>
  <c r="F34" i="6"/>
  <c r="E35" i="7"/>
  <c r="B35" i="7"/>
  <c r="F39" i="6"/>
  <c r="B46" i="6"/>
  <c r="C35" i="6" s="1"/>
  <c r="B42" i="7"/>
  <c r="L36" i="6"/>
  <c r="P19" i="6"/>
  <c r="P21" i="6"/>
  <c r="O35" i="6"/>
  <c r="O40" i="6" s="1"/>
  <c r="P35" i="6" s="1"/>
  <c r="D42" i="7"/>
  <c r="D46" i="6"/>
  <c r="E43" i="7"/>
  <c r="F43" i="7" s="1"/>
  <c r="P20" i="6"/>
  <c r="M25" i="6"/>
  <c r="F40" i="6"/>
  <c r="L35" i="6"/>
  <c r="L40" i="6" s="1"/>
  <c r="M36" i="6" s="1"/>
  <c r="K19" i="6"/>
  <c r="K21" i="6"/>
  <c r="H19" i="6"/>
  <c r="H20" i="6"/>
  <c r="F41" i="6"/>
  <c r="E42" i="7"/>
  <c r="N40" i="6"/>
  <c r="D46" i="5"/>
  <c r="E36" i="7"/>
  <c r="H15" i="5"/>
  <c r="M14" i="5"/>
  <c r="P19" i="5"/>
  <c r="P21" i="5"/>
  <c r="H20" i="5"/>
  <c r="L35" i="5"/>
  <c r="L40" i="5" s="1"/>
  <c r="H19" i="5"/>
  <c r="H25" i="5" s="1"/>
  <c r="C41" i="5"/>
  <c r="C42" i="5"/>
  <c r="C46" i="5" s="1"/>
  <c r="M19" i="5"/>
  <c r="M21" i="5"/>
  <c r="K25" i="5"/>
  <c r="N40" i="5"/>
  <c r="O40" i="5"/>
  <c r="J25" i="7"/>
  <c r="K14" i="7" s="1"/>
  <c r="E46" i="5"/>
  <c r="F36" i="5" s="1"/>
  <c r="B40" i="7"/>
  <c r="G25" i="7"/>
  <c r="D46" i="4"/>
  <c r="O35" i="4"/>
  <c r="E34" i="7"/>
  <c r="F34" i="4"/>
  <c r="K20" i="4"/>
  <c r="K25" i="4" s="1"/>
  <c r="D41" i="7"/>
  <c r="AB13" i="7"/>
  <c r="AB20" i="7"/>
  <c r="AB25" i="7" s="1"/>
  <c r="Z25" i="4"/>
  <c r="O38" i="7"/>
  <c r="AE20" i="7"/>
  <c r="AE13" i="7"/>
  <c r="E41" i="7"/>
  <c r="L35" i="4"/>
  <c r="M21" i="4"/>
  <c r="L25" i="7"/>
  <c r="L36" i="4"/>
  <c r="M19" i="4"/>
  <c r="M25" i="4" s="1"/>
  <c r="F40" i="4"/>
  <c r="O36" i="4"/>
  <c r="O40" i="4" s="1"/>
  <c r="P25" i="4"/>
  <c r="P20" i="4"/>
  <c r="O25" i="7"/>
  <c r="N40" i="4"/>
  <c r="H25" i="4"/>
  <c r="F41" i="4"/>
  <c r="M19" i="1"/>
  <c r="L38" i="7"/>
  <c r="B46" i="1"/>
  <c r="O36" i="1"/>
  <c r="L36" i="1"/>
  <c r="M21" i="1"/>
  <c r="M25" i="1" s="1"/>
  <c r="L35" i="1"/>
  <c r="L40" i="1" s="1"/>
  <c r="M36" i="1" s="1"/>
  <c r="H21" i="1"/>
  <c r="H25" i="1" s="1"/>
  <c r="I25" i="7"/>
  <c r="N35" i="7" s="1"/>
  <c r="N25" i="7"/>
  <c r="N36" i="7" s="1"/>
  <c r="E46" i="1"/>
  <c r="P25" i="1"/>
  <c r="B41" i="7"/>
  <c r="D46" i="1"/>
  <c r="O35" i="1"/>
  <c r="K20" i="1"/>
  <c r="K25" i="1" s="1"/>
  <c r="N40" i="1"/>
  <c r="D40" i="7"/>
  <c r="C40" i="4" l="1"/>
  <c r="C42" i="4"/>
  <c r="C34" i="4"/>
  <c r="M38" i="1"/>
  <c r="H13" i="7"/>
  <c r="H14" i="7"/>
  <c r="C40" i="6"/>
  <c r="C34" i="6"/>
  <c r="C42" i="6"/>
  <c r="C39" i="6"/>
  <c r="C41" i="6"/>
  <c r="P25" i="6"/>
  <c r="K25" i="6"/>
  <c r="F46" i="6"/>
  <c r="M35" i="6"/>
  <c r="M40" i="6" s="1"/>
  <c r="H25" i="6"/>
  <c r="P36" i="6"/>
  <c r="P40" i="6" s="1"/>
  <c r="D46" i="7"/>
  <c r="E46" i="7"/>
  <c r="F36" i="7" s="1"/>
  <c r="O35" i="7"/>
  <c r="K15" i="7"/>
  <c r="L35" i="7"/>
  <c r="L40" i="7" s="1"/>
  <c r="M38" i="7" s="1"/>
  <c r="H15" i="7"/>
  <c r="F41" i="5"/>
  <c r="F35" i="5"/>
  <c r="P25" i="5"/>
  <c r="O36" i="7"/>
  <c r="P14" i="7"/>
  <c r="L36" i="7"/>
  <c r="M14" i="7"/>
  <c r="M25" i="5"/>
  <c r="H18" i="7"/>
  <c r="P35" i="5"/>
  <c r="P34" i="5"/>
  <c r="M35" i="5"/>
  <c r="M34" i="5"/>
  <c r="F40" i="5"/>
  <c r="F42" i="5"/>
  <c r="H21" i="7"/>
  <c r="P36" i="5"/>
  <c r="M36" i="5"/>
  <c r="K18" i="7"/>
  <c r="K13" i="7"/>
  <c r="K20" i="7"/>
  <c r="K21" i="7"/>
  <c r="K19" i="7"/>
  <c r="H20" i="7"/>
  <c r="B46" i="7"/>
  <c r="C36" i="7" s="1"/>
  <c r="H19" i="7"/>
  <c r="AE25" i="7"/>
  <c r="P36" i="4"/>
  <c r="P38" i="4"/>
  <c r="L40" i="4"/>
  <c r="M38" i="4" s="1"/>
  <c r="P35" i="4"/>
  <c r="M21" i="7"/>
  <c r="M20" i="7"/>
  <c r="M19" i="7"/>
  <c r="F46" i="4"/>
  <c r="P21" i="7"/>
  <c r="P19" i="7"/>
  <c r="P20" i="7"/>
  <c r="C34" i="1"/>
  <c r="C40" i="1"/>
  <c r="C42" i="1"/>
  <c r="F39" i="1"/>
  <c r="F34" i="1"/>
  <c r="N40" i="7"/>
  <c r="F40" i="1"/>
  <c r="O40" i="1"/>
  <c r="P38" i="1" s="1"/>
  <c r="C41" i="1"/>
  <c r="C39" i="1"/>
  <c r="F41" i="1"/>
  <c r="F42" i="1"/>
  <c r="M35" i="1"/>
  <c r="P35" i="1"/>
  <c r="P36" i="1"/>
  <c r="C46" i="4" l="1"/>
  <c r="M40" i="1"/>
  <c r="C34" i="7"/>
  <c r="C46" i="1"/>
  <c r="C46" i="6"/>
  <c r="O40" i="7"/>
  <c r="P38" i="7" s="1"/>
  <c r="F40" i="7"/>
  <c r="F34" i="7"/>
  <c r="F39" i="7"/>
  <c r="F42" i="7"/>
  <c r="F41" i="7"/>
  <c r="F35" i="7"/>
  <c r="C40" i="7"/>
  <c r="C35" i="7"/>
  <c r="M40" i="5"/>
  <c r="H25" i="7"/>
  <c r="C42" i="7"/>
  <c r="P40" i="5"/>
  <c r="M35" i="7"/>
  <c r="M34" i="7"/>
  <c r="K25" i="7"/>
  <c r="F46" i="5"/>
  <c r="C39" i="7"/>
  <c r="C41" i="7"/>
  <c r="M36" i="7"/>
  <c r="P40" i="4"/>
  <c r="M35" i="4"/>
  <c r="M36" i="4"/>
  <c r="M25" i="7"/>
  <c r="P25" i="7"/>
  <c r="F46" i="1"/>
  <c r="P40" i="1"/>
  <c r="P36" i="7" l="1"/>
  <c r="P34" i="7"/>
  <c r="P35" i="7"/>
  <c r="F46" i="7"/>
  <c r="M40" i="7"/>
  <c r="C46" i="7"/>
  <c r="M40" i="4"/>
  <c r="P40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<sst xmlns="http://schemas.openxmlformats.org/spreadsheetml/2006/main" count="457" uniqueCount="62">
  <si>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</si>
  <si>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</si>
  <si>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</si>
  <si>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</si>
  <si>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</si>
  <si>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</si>
  <si>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</si>
  <si>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</si>
  <si>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</si>
  <si>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</si>
  <si>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</si>
  <si>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</si>
  <si>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</si>
  <si>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</si>
  <si>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</si>
  <si>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</si>
  <si>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</si>
  <si>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</si>
  <si>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</si>
  <si>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</si>
  <si>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</si>
  <si>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</si>
  <si>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</si>
  <si>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</si>
  <si>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</si>
  <si>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</si>
  <si>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</si>
  <si>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</si>
  <si>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</si>
  <si>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</si>
  <si>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</si>
  <si>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</si>
  <si>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</si>
  <si>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</si>
  <si>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</si>
  <si>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</si>
  <si>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</si>
  <si>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</si>
  <si>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</si>
  <si>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</si>
  <si>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</si>
  <si>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</si>
  <si>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</si>
  <si>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</si>
  <si>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</si>
  <si>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</si>
  <si>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</si>
  <si>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</si>
  <si>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</si>
  <si>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</si>
  <si>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</si>
  <si>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</si>
  <si>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</si>
  <si>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2021</t>
  </si>
  <si>
    <t>https://bcnroc.ajuntament.barcelona.cat/jspui/bitstream/11703/120899/5/GM_Pressupost_2021.pdf#page=209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</si>
  <si>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t>
  </si>
  <si>
    <t>1 de gener a 31 de desembre de 2021</t>
  </si>
  <si>
    <t>1 d'octubre a 31 de desembre de 2021</t>
  </si>
  <si>
    <t>1 de juliol a 30 de setembre de 2021</t>
  </si>
  <si>
    <t>1 d'abril a 30 de juny de 2021</t>
  </si>
  <si>
    <t>ANY 2021</t>
  </si>
  <si>
    <t>INSTITUT MUNICIPAL D'HISENDA (IMH)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</si>
</sst>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'2021 -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'2021 -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'2021 - CONTRACTACIÓ ANUAL'!$B$34:$B$45</c:f>
              <c:numCache>
                <c:formatCode>#,##0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33</c:v>
                </c:pt>
                <c:pt idx="7">
                  <c:v>87</c:v>
                </c:pt>
                <c:pt idx="8">
                  <c:v>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'2021 -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'2021 -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'2021 - CONTRACTACIÓ ANUAL'!$E$34:$E$45</c:f>
              <c:numCache>
                <c:formatCode>#,##0.00\ "€"</c:formatCode>
                <c:ptCount val="12"/>
                <c:pt idx="0">
                  <c:v>5480303.540000001</c:v>
                </c:pt>
                <c:pt idx="1">
                  <c:v>125987.62</c:v>
                </c:pt>
                <c:pt idx="2">
                  <c:v>9158.49</c:v>
                </c:pt>
                <c:pt idx="3">
                  <c:v>0</c:v>
                </c:pt>
                <c:pt idx="4">
                  <c:v>0</c:v>
                </c:pt>
                <c:pt idx="5">
                  <c:v>3728339.5100000002</c:v>
                </c:pt>
                <c:pt idx="6">
                  <c:v>110205.78</c:v>
                </c:pt>
                <c:pt idx="7">
                  <c:v>451084.88000000006</c:v>
                </c:pt>
                <c:pt idx="8">
                  <c:v>43225.890000000007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'2021 -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'2021 -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'2021 - CONTRACTACIÓ ANUAL'!$L$34:$L$39</c:f>
              <c:numCache>
                <c:formatCode>#,##0</c:formatCode>
                <c:ptCount val="6"/>
                <c:pt idx="0">
                  <c:v>2</c:v>
                </c:pt>
                <c:pt idx="1">
                  <c:v>100</c:v>
                </c:pt>
                <c:pt idx="2">
                  <c:v>99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'2021 -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'2021 -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'2021 - CONTRACTACIÓ ANUAL'!$O$34:$O$39</c:f>
              <c:numCache>
                <c:formatCode>#,##0.00\ "€"</c:formatCode>
                <c:ptCount val="6"/>
                <c:pt idx="0">
                  <c:v>11297.77</c:v>
                </c:pt>
                <c:pt idx="1">
                  <c:v>9603637.1700000018</c:v>
                </c:pt>
                <c:pt idx="2">
                  <c:v>306888.62</c:v>
                </c:pt>
                <c:pt idx="3">
                  <c:v>0</c:v>
                </c:pt>
                <c:pt idx="4">
                  <c:v>26482.15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0899/5/GM_Pressupost_20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60" zoomScaleNormal="60" workbookViewId="0">
      <selection activeCell="V14" sqref="V14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hidden="1" customWidth="1"/>
    <col min="18" max="18" width="11" style="27" hidden="1" customWidth="1"/>
    <col min="19" max="19" width="18.81640625" style="27" hidden="1" customWidth="1"/>
    <col min="20" max="20" width="19.54296875" style="27" hidden="1" customWidth="1"/>
    <col min="21" max="21" width="11.1796875" style="27" hidden="1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4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>
        <v>1</v>
      </c>
      <c r="W13" s="20">
        <f t="shared" ref="W13:W24" si="8">IF(V13,V13/$V$25,"")</f>
        <v>1</v>
      </c>
      <c r="X13" s="4">
        <v>13504.15</v>
      </c>
      <c r="Y13" s="5">
        <v>13504.15</v>
      </c>
      <c r="Z13" s="21">
        <f t="shared" ref="Z13:Z24" si="9">IF(Y13,Y13/$Y$25,"")</f>
        <v>1</v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3.0303030303030304E-2</v>
      </c>
      <c r="I18" s="69">
        <f>J18/1.21</f>
        <v>30910</v>
      </c>
      <c r="J18" s="70">
        <v>37401.1</v>
      </c>
      <c r="K18" s="67">
        <f t="shared" si="3"/>
        <v>0.2123934883661765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4</v>
      </c>
      <c r="H19" s="20">
        <f t="shared" si="2"/>
        <v>0.12121212121212122</v>
      </c>
      <c r="I19" s="6">
        <f>J19/1.21</f>
        <v>5235.1983471074382</v>
      </c>
      <c r="J19" s="7">
        <v>6334.59</v>
      </c>
      <c r="K19" s="21">
        <f t="shared" si="3"/>
        <v>3.5972890301876094E-2</v>
      </c>
      <c r="L19" s="2">
        <v>4</v>
      </c>
      <c r="M19" s="20">
        <f t="shared" si="4"/>
        <v>0.16666666666666666</v>
      </c>
      <c r="N19" s="6">
        <f>O19/1.21</f>
        <v>1620.8595041322315</v>
      </c>
      <c r="O19" s="7">
        <v>1961.24</v>
      </c>
      <c r="P19" s="21">
        <f t="shared" si="5"/>
        <v>5.8003435417928524E-2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20</v>
      </c>
      <c r="H20" s="66">
        <f t="shared" si="2"/>
        <v>0.60606060606060608</v>
      </c>
      <c r="I20" s="69">
        <f>J20/1.21</f>
        <v>98349.21487603306</v>
      </c>
      <c r="J20" s="70">
        <v>119002.55</v>
      </c>
      <c r="K20" s="67">
        <f t="shared" si="3"/>
        <v>0.67579206812019799</v>
      </c>
      <c r="L20" s="68">
        <v>10</v>
      </c>
      <c r="M20" s="66">
        <f t="shared" si="4"/>
        <v>0.41666666666666669</v>
      </c>
      <c r="N20" s="69">
        <f>O20/1.21</f>
        <v>22640.942148760332</v>
      </c>
      <c r="O20" s="70">
        <v>27395.54</v>
      </c>
      <c r="P20" s="67">
        <f t="shared" si="5"/>
        <v>0.81021977683979396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3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8</v>
      </c>
      <c r="H21" s="20">
        <f t="shared" si="2"/>
        <v>0.24242424242424243</v>
      </c>
      <c r="I21" s="98">
        <f>J21/1.21</f>
        <v>11037.355371900827</v>
      </c>
      <c r="J21" s="98">
        <v>13355.2</v>
      </c>
      <c r="K21" s="21">
        <f t="shared" si="3"/>
        <v>7.5841553211749402E-2</v>
      </c>
      <c r="L21" s="2">
        <v>10</v>
      </c>
      <c r="M21" s="20">
        <f t="shared" si="4"/>
        <v>0.41666666666666669</v>
      </c>
      <c r="N21" s="6">
        <f>O21/1.21</f>
        <v>3682.3966942148759</v>
      </c>
      <c r="O21" s="7">
        <v>4455.7</v>
      </c>
      <c r="P21" s="21">
        <f t="shared" si="5"/>
        <v>0.13177678774227738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33</v>
      </c>
      <c r="H25" s="17">
        <f t="shared" si="12"/>
        <v>1</v>
      </c>
      <c r="I25" s="18">
        <f t="shared" si="12"/>
        <v>145531.76859504133</v>
      </c>
      <c r="J25" s="18">
        <f t="shared" si="12"/>
        <v>176093.44</v>
      </c>
      <c r="K25" s="19">
        <f t="shared" si="12"/>
        <v>1</v>
      </c>
      <c r="L25" s="16">
        <f t="shared" si="12"/>
        <v>24</v>
      </c>
      <c r="M25" s="17">
        <f t="shared" si="12"/>
        <v>1</v>
      </c>
      <c r="N25" s="18">
        <f t="shared" si="12"/>
        <v>27944.198347107442</v>
      </c>
      <c r="O25" s="18">
        <f t="shared" si="12"/>
        <v>33812.480000000003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1</v>
      </c>
      <c r="W25" s="17">
        <f t="shared" si="12"/>
        <v>1</v>
      </c>
      <c r="X25" s="18">
        <f t="shared" si="12"/>
        <v>13504.15</v>
      </c>
      <c r="Y25" s="18">
        <f t="shared" si="12"/>
        <v>13504.15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25">
      <c r="B26" s="26"/>
      <c r="H26" s="26"/>
      <c r="N26" s="26"/>
    </row>
    <row r="27" spans="1:31" s="49" customFormat="1" ht="34.15" customHeight="1" x14ac:dyDescent="0.35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26" t="s">
        <v>54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v>1</v>
      </c>
      <c r="C34" s="8">
        <f t="shared" ref="C34:C43" si="13">IF(B34,B34/$B$46,"")</f>
        <v>1.7241379310344827E-2</v>
      </c>
      <c r="D34" s="10">
        <f t="shared" ref="D34:D45" si="14">D13+I13+N13+S13+AC13+X13</f>
        <v>13504.15</v>
      </c>
      <c r="E34" s="11">
        <f t="shared" ref="E34:E45" si="15">E13+J13+O13+T13+AD13+Y13</f>
        <v>13504.15</v>
      </c>
      <c r="F34" s="21">
        <f t="shared" ref="F34:F43" si="16">IF(E34,E34/$E$46,"")</f>
        <v>6.0445574364664946E-2</v>
      </c>
      <c r="J34" s="149" t="s">
        <v>3</v>
      </c>
      <c r="K34" s="150"/>
      <c r="L34" s="57">
        <f>B25</f>
        <v>0</v>
      </c>
      <c r="M34" s="8" t="str">
        <f t="shared" ref="M34:M39" si="17">IF(L34,L34/$L$40,"")</f>
        <v/>
      </c>
      <c r="N34" s="58">
        <f>D25</f>
        <v>0</v>
      </c>
      <c r="O34" s="58">
        <f>E25</f>
        <v>0</v>
      </c>
      <c r="P34" s="59" t="str">
        <f t="shared" ref="P34:P39" si="18">IF(O34,O34/$O$40,"")</f>
        <v/>
      </c>
    </row>
    <row r="35" spans="1:33" s="25" customFormat="1" ht="30" customHeight="1" x14ac:dyDescent="0.35">
      <c r="A35" s="43" t="s">
        <v>18</v>
      </c>
      <c r="B35" s="12">
        <f t="shared" ref="B35:B45" si="19">B14+G14+L14+Q14+AA14+V14</f>
        <v>0</v>
      </c>
      <c r="C35" s="8" t="str">
        <f t="shared" si="13"/>
        <v/>
      </c>
      <c r="D35" s="13">
        <f t="shared" si="14"/>
        <v>0</v>
      </c>
      <c r="E35" s="14">
        <f t="shared" si="15"/>
        <v>0</v>
      </c>
      <c r="F35" s="21" t="str">
        <f t="shared" si="16"/>
        <v/>
      </c>
      <c r="J35" s="145" t="s">
        <v>1</v>
      </c>
      <c r="K35" s="146"/>
      <c r="L35" s="60">
        <f>G25</f>
        <v>33</v>
      </c>
      <c r="M35" s="8">
        <f t="shared" si="17"/>
        <v>0.56896551724137934</v>
      </c>
      <c r="N35" s="61">
        <f>I25</f>
        <v>145531.76859504133</v>
      </c>
      <c r="O35" s="61">
        <f>J25</f>
        <v>176093.44</v>
      </c>
      <c r="P35" s="59">
        <f t="shared" si="18"/>
        <v>0.78820726388922391</v>
      </c>
    </row>
    <row r="36" spans="1:33" ht="30" customHeight="1" x14ac:dyDescent="0.35">
      <c r="A36" s="43" t="s">
        <v>19</v>
      </c>
      <c r="B36" s="12">
        <f t="shared" si="19"/>
        <v>0</v>
      </c>
      <c r="C36" s="8" t="str">
        <f t="shared" si="13"/>
        <v/>
      </c>
      <c r="D36" s="13">
        <f t="shared" si="14"/>
        <v>0</v>
      </c>
      <c r="E36" s="14">
        <f t="shared" si="15"/>
        <v>0</v>
      </c>
      <c r="F36" s="21" t="str">
        <f t="shared" si="16"/>
        <v/>
      </c>
      <c r="G36" s="25"/>
      <c r="J36" s="145" t="s">
        <v>2</v>
      </c>
      <c r="K36" s="146"/>
      <c r="L36" s="60">
        <f>L25</f>
        <v>24</v>
      </c>
      <c r="M36" s="8">
        <f t="shared" si="17"/>
        <v>0.41379310344827586</v>
      </c>
      <c r="N36" s="61">
        <f>N25</f>
        <v>27944.198347107442</v>
      </c>
      <c r="O36" s="61">
        <f>O25</f>
        <v>33812.480000000003</v>
      </c>
      <c r="P36" s="59">
        <f t="shared" si="18"/>
        <v>0.1513471617461111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19"/>
        <v>0</v>
      </c>
      <c r="C37" s="8" t="str">
        <f t="shared" si="13"/>
        <v/>
      </c>
      <c r="D37" s="13">
        <f t="shared" si="14"/>
        <v>0</v>
      </c>
      <c r="E37" s="14">
        <f t="shared" si="15"/>
        <v>0</v>
      </c>
      <c r="F37" s="21" t="str">
        <f t="shared" si="16"/>
        <v/>
      </c>
      <c r="G37" s="25"/>
      <c r="J37" s="145" t="s">
        <v>34</v>
      </c>
      <c r="K37" s="146"/>
      <c r="L37" s="60">
        <f>Q25</f>
        <v>0</v>
      </c>
      <c r="M37" s="8" t="str">
        <f t="shared" si="17"/>
        <v/>
      </c>
      <c r="N37" s="61">
        <f>S25</f>
        <v>0</v>
      </c>
      <c r="O37" s="61">
        <f>T25</f>
        <v>0</v>
      </c>
      <c r="P37" s="59" t="str">
        <f t="shared" si="18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9"/>
        <v>0</v>
      </c>
      <c r="C38" s="8" t="str">
        <f t="shared" si="13"/>
        <v/>
      </c>
      <c r="D38" s="13">
        <f t="shared" si="14"/>
        <v>0</v>
      </c>
      <c r="E38" s="22">
        <f t="shared" si="15"/>
        <v>0</v>
      </c>
      <c r="F38" s="21" t="str">
        <f t="shared" si="16"/>
        <v/>
      </c>
      <c r="G38" s="25"/>
      <c r="J38" s="145" t="s">
        <v>5</v>
      </c>
      <c r="K38" s="146"/>
      <c r="L38" s="60">
        <f>V25</f>
        <v>1</v>
      </c>
      <c r="M38" s="8">
        <f t="shared" si="17"/>
        <v>1.7241379310344827E-2</v>
      </c>
      <c r="N38" s="61">
        <f>X25</f>
        <v>13504.15</v>
      </c>
      <c r="O38" s="61">
        <f>Y25</f>
        <v>13504.15</v>
      </c>
      <c r="P38" s="59">
        <f t="shared" si="18"/>
        <v>6.0445574364664939E-2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9"/>
        <v>1</v>
      </c>
      <c r="C39" s="8">
        <f t="shared" si="13"/>
        <v>1.7241379310344827E-2</v>
      </c>
      <c r="D39" s="13">
        <f t="shared" si="14"/>
        <v>30910</v>
      </c>
      <c r="E39" s="22">
        <f t="shared" si="15"/>
        <v>37401.1</v>
      </c>
      <c r="F39" s="21">
        <f t="shared" si="16"/>
        <v>0.1674100903329917</v>
      </c>
      <c r="G39" s="25"/>
      <c r="J39" s="145" t="s">
        <v>4</v>
      </c>
      <c r="K39" s="146"/>
      <c r="L39" s="60">
        <f>AA25</f>
        <v>0</v>
      </c>
      <c r="M39" s="8" t="str">
        <f t="shared" si="17"/>
        <v/>
      </c>
      <c r="N39" s="61">
        <f>AC25</f>
        <v>0</v>
      </c>
      <c r="O39" s="61">
        <f>AD25</f>
        <v>0</v>
      </c>
      <c r="P39" s="59" t="str">
        <f t="shared" si="18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9"/>
        <v>8</v>
      </c>
      <c r="C40" s="8">
        <f t="shared" si="13"/>
        <v>0.13793103448275862</v>
      </c>
      <c r="D40" s="13">
        <f t="shared" si="14"/>
        <v>6856.0578512396696</v>
      </c>
      <c r="E40" s="23">
        <f t="shared" si="15"/>
        <v>8295.83</v>
      </c>
      <c r="F40" s="21">
        <f t="shared" si="16"/>
        <v>3.7132748761056295E-2</v>
      </c>
      <c r="G40" s="25"/>
      <c r="J40" s="147" t="s">
        <v>0</v>
      </c>
      <c r="K40" s="148"/>
      <c r="L40" s="83">
        <f>SUM(L34:L39)</f>
        <v>58</v>
      </c>
      <c r="M40" s="17">
        <f>SUM(M34:M39)</f>
        <v>1</v>
      </c>
      <c r="N40" s="84">
        <f>SUM(N34:N39)</f>
        <v>186980.11694214877</v>
      </c>
      <c r="O40" s="85">
        <f>SUM(O34:O39)</f>
        <v>223410.07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9"/>
        <v>30</v>
      </c>
      <c r="C41" s="8">
        <f t="shared" si="13"/>
        <v>0.51724137931034486</v>
      </c>
      <c r="D41" s="13">
        <f t="shared" si="14"/>
        <v>120990.15702479339</v>
      </c>
      <c r="E41" s="23">
        <f t="shared" si="15"/>
        <v>146398.09</v>
      </c>
      <c r="F41" s="21">
        <f t="shared" si="16"/>
        <v>0.65528868058633172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95" t="s">
        <v>50</v>
      </c>
      <c r="B42" s="12">
        <f t="shared" si="19"/>
        <v>18</v>
      </c>
      <c r="C42" s="8">
        <f t="shared" si="13"/>
        <v>0.31034482758620691</v>
      </c>
      <c r="D42" s="13">
        <f t="shared" si="14"/>
        <v>14719.752066115703</v>
      </c>
      <c r="E42" s="14">
        <f t="shared" si="15"/>
        <v>17810.900000000001</v>
      </c>
      <c r="F42" s="21">
        <f t="shared" si="16"/>
        <v>7.9722905954955403E-2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19"/>
        <v>0</v>
      </c>
      <c r="C43" s="8" t="str">
        <f t="shared" si="13"/>
        <v/>
      </c>
      <c r="D43" s="13">
        <f t="shared" si="14"/>
        <v>0</v>
      </c>
      <c r="E43" s="14">
        <f t="shared" si="15"/>
        <v>0</v>
      </c>
      <c r="F43" s="21" t="str">
        <f t="shared" si="16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19"/>
        <v>0</v>
      </c>
      <c r="C44" s="8" t="str">
        <f t="shared" ref="C44" si="20">IF(B44,B44/$B$46,"")</f>
        <v/>
      </c>
      <c r="D44" s="13">
        <f t="shared" si="14"/>
        <v>0</v>
      </c>
      <c r="E44" s="14">
        <f t="shared" si="15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19"/>
        <v>0</v>
      </c>
      <c r="C45" s="8" t="str">
        <f t="shared" ref="C45" si="22">IF(B45,B45/$B$46,"")</f>
        <v/>
      </c>
      <c r="D45" s="13">
        <f t="shared" si="14"/>
        <v>0</v>
      </c>
      <c r="E45" s="14">
        <f t="shared" si="15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58</v>
      </c>
      <c r="C46" s="17">
        <f>SUM(C34:C45)</f>
        <v>1</v>
      </c>
      <c r="D46" s="18">
        <f>SUM(D34:D45)</f>
        <v>186980.11694214874</v>
      </c>
      <c r="E46" s="18">
        <f>SUM(E34:E45)</f>
        <v>223410.06999999998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09"/>
  </hyperlinks>
  <pageMargins left="0.39370078740157483" right="0" top="0.55118110236220474" bottom="0.35433070866141736" header="0.31496062992125984" footer="0.31496062992125984"/>
  <pageSetup paperSize="8" scale="6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25" zoomScale="90" zoomScaleNormal="90" workbookViewId="0">
      <selection activeCell="G13" sqref="G13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59</v>
      </c>
      <c r="C7" s="32"/>
      <c r="D7" s="32"/>
      <c r="E7" s="32"/>
      <c r="F7" s="32"/>
      <c r="G7" s="33"/>
      <c r="H7" s="73"/>
      <c r="I7" s="90" t="s">
        <v>46</v>
      </c>
      <c r="J7" s="91">
        <v>44407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INSTITUT MUNICIPAL D'HISENDA (IMH)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4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4.7619047619047616E-2</v>
      </c>
      <c r="I13" s="4">
        <f>J13/1.21</f>
        <v>4523.7520661157023</v>
      </c>
      <c r="J13" s="70">
        <v>5473.74</v>
      </c>
      <c r="K13" s="21">
        <f t="shared" ref="K13:K21" si="3">IF(J13,J13/$J$25,"")</f>
        <v>7.7855744687024678E-2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6</v>
      </c>
      <c r="M19" s="20">
        <f t="shared" si="4"/>
        <v>0.17647058823529413</v>
      </c>
      <c r="N19" s="6">
        <f>O19/1.21</f>
        <v>1582.2479338842975</v>
      </c>
      <c r="O19" s="7">
        <v>1914.52</v>
      </c>
      <c r="P19" s="21">
        <f t="shared" si="5"/>
        <v>2.3191176760951435E-2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12</v>
      </c>
      <c r="H20" s="66">
        <f t="shared" si="2"/>
        <v>0.5714285714285714</v>
      </c>
      <c r="I20" s="69">
        <f>J20/1.21</f>
        <v>48860.966942148756</v>
      </c>
      <c r="J20" s="70">
        <v>59121.77</v>
      </c>
      <c r="K20" s="21">
        <f t="shared" si="3"/>
        <v>0.8409185366065971</v>
      </c>
      <c r="L20" s="68">
        <v>18</v>
      </c>
      <c r="M20" s="66">
        <f t="shared" si="4"/>
        <v>0.52941176470588236</v>
      </c>
      <c r="N20" s="69">
        <f>O20/1.21</f>
        <v>62131.570247933887</v>
      </c>
      <c r="O20" s="70">
        <v>75179.199999999997</v>
      </c>
      <c r="P20" s="67">
        <f t="shared" si="5"/>
        <v>0.91066905331201553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1</v>
      </c>
      <c r="X20" s="70">
        <v>12978</v>
      </c>
      <c r="Y20" s="70">
        <v>12978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3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8</v>
      </c>
      <c r="H21" s="20">
        <f t="shared" si="2"/>
        <v>0.38095238095238093</v>
      </c>
      <c r="I21" s="6">
        <f>J21/1.21</f>
        <v>4719.5619834710742</v>
      </c>
      <c r="J21" s="7">
        <v>5710.67</v>
      </c>
      <c r="K21" s="21">
        <f t="shared" si="3"/>
        <v>8.1225718706378305E-2</v>
      </c>
      <c r="L21" s="2">
        <v>10</v>
      </c>
      <c r="M21" s="20">
        <f t="shared" si="4"/>
        <v>0.29411764705882354</v>
      </c>
      <c r="N21" s="6">
        <f>O21/1.21</f>
        <v>4512.4710743801652</v>
      </c>
      <c r="O21" s="7">
        <v>5460.09</v>
      </c>
      <c r="P21" s="21">
        <f t="shared" si="5"/>
        <v>6.6139769927033049E-2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2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21</v>
      </c>
      <c r="H25" s="17">
        <f t="shared" si="32"/>
        <v>1</v>
      </c>
      <c r="I25" s="18">
        <f t="shared" si="32"/>
        <v>58104.280991735533</v>
      </c>
      <c r="J25" s="18">
        <f t="shared" si="32"/>
        <v>70306.179999999993</v>
      </c>
      <c r="K25" s="19">
        <f t="shared" si="32"/>
        <v>1.0000000000000002</v>
      </c>
      <c r="L25" s="16">
        <f t="shared" si="32"/>
        <v>34</v>
      </c>
      <c r="M25" s="17">
        <f t="shared" si="32"/>
        <v>1</v>
      </c>
      <c r="N25" s="18">
        <f t="shared" si="32"/>
        <v>68226.289256198346</v>
      </c>
      <c r="O25" s="18">
        <f t="shared" si="32"/>
        <v>82553.81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1</v>
      </c>
      <c r="W25" s="17">
        <f t="shared" si="32"/>
        <v>1</v>
      </c>
      <c r="X25" s="18">
        <f t="shared" si="32"/>
        <v>12978</v>
      </c>
      <c r="Y25" s="18">
        <f t="shared" si="32"/>
        <v>12978</v>
      </c>
      <c r="Z25" s="19">
        <f t="shared" si="32"/>
        <v>1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25">
      <c r="B26" s="26"/>
      <c r="H26" s="26"/>
      <c r="N26" s="26"/>
    </row>
    <row r="27" spans="1:31" s="49" customFormat="1" ht="34.15" customHeight="1" x14ac:dyDescent="0.25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1</v>
      </c>
      <c r="C34" s="8">
        <f t="shared" ref="C34:C45" si="34">IF(B34,B34/$B$46,"")</f>
        <v>1.7857142857142856E-2</v>
      </c>
      <c r="D34" s="10">
        <f t="shared" ref="D34:D45" si="35">D13+I13+N13+S13+AC13+X13</f>
        <v>4523.7520661157023</v>
      </c>
      <c r="E34" s="11">
        <f t="shared" ref="E34:E45" si="36">E13+J13+O13+T13+AD13+Y13</f>
        <v>5473.74</v>
      </c>
      <c r="F34" s="21">
        <f t="shared" ref="F34:F42" si="37">IF(E34,E34/$E$46,"")</f>
        <v>3.3006550549726267E-2</v>
      </c>
      <c r="J34" s="149" t="s">
        <v>3</v>
      </c>
      <c r="K34" s="150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2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5" t="s">
        <v>1</v>
      </c>
      <c r="K35" s="146"/>
      <c r="L35" s="60">
        <f>G25</f>
        <v>21</v>
      </c>
      <c r="M35" s="8">
        <f t="shared" si="38"/>
        <v>0.375</v>
      </c>
      <c r="N35" s="61">
        <f>I25</f>
        <v>58104.280991735533</v>
      </c>
      <c r="O35" s="61">
        <f>J25</f>
        <v>70306.179999999993</v>
      </c>
      <c r="P35" s="59">
        <f t="shared" si="39"/>
        <v>0.42394495977670738</v>
      </c>
    </row>
    <row r="36" spans="1:33" ht="30" customHeight="1" x14ac:dyDescent="0.2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45" t="s">
        <v>2</v>
      </c>
      <c r="K36" s="146"/>
      <c r="L36" s="60">
        <f>L25</f>
        <v>34</v>
      </c>
      <c r="M36" s="8">
        <f t="shared" si="38"/>
        <v>0.6071428571428571</v>
      </c>
      <c r="N36" s="61">
        <f>N25</f>
        <v>68226.289256198346</v>
      </c>
      <c r="O36" s="61">
        <f>O25</f>
        <v>82553.81</v>
      </c>
      <c r="P36" s="59">
        <f t="shared" si="39"/>
        <v>0.49779794123168042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5" t="s">
        <v>34</v>
      </c>
      <c r="K37" s="146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5" t="s">
        <v>5</v>
      </c>
      <c r="K38" s="146"/>
      <c r="L38" s="60">
        <f>V25</f>
        <v>1</v>
      </c>
      <c r="M38" s="8">
        <f t="shared" si="38"/>
        <v>1.7857142857142856E-2</v>
      </c>
      <c r="N38" s="61">
        <f>X25</f>
        <v>12978</v>
      </c>
      <c r="O38" s="61">
        <f>Y25</f>
        <v>12978</v>
      </c>
      <c r="P38" s="59">
        <f t="shared" si="39"/>
        <v>7.8257098991612234E-2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45" t="s">
        <v>4</v>
      </c>
      <c r="K39" s="146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6</v>
      </c>
      <c r="C40" s="8">
        <f t="shared" si="34"/>
        <v>0.10714285714285714</v>
      </c>
      <c r="D40" s="13">
        <f t="shared" si="35"/>
        <v>1582.2479338842975</v>
      </c>
      <c r="E40" s="23">
        <f t="shared" si="36"/>
        <v>1914.52</v>
      </c>
      <c r="F40" s="21">
        <f t="shared" si="37"/>
        <v>1.1544520046341612E-2</v>
      </c>
      <c r="G40" s="25"/>
      <c r="J40" s="147" t="s">
        <v>0</v>
      </c>
      <c r="K40" s="148"/>
      <c r="L40" s="83">
        <f>SUM(L34:L39)</f>
        <v>56</v>
      </c>
      <c r="M40" s="17">
        <f>SUM(M34:M39)</f>
        <v>1</v>
      </c>
      <c r="N40" s="84">
        <f>SUM(N34:N39)</f>
        <v>139308.57024793388</v>
      </c>
      <c r="O40" s="85">
        <f>SUM(O34:O39)</f>
        <v>165837.99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31</v>
      </c>
      <c r="C41" s="8">
        <f t="shared" si="34"/>
        <v>0.5535714285714286</v>
      </c>
      <c r="D41" s="13">
        <f t="shared" si="35"/>
        <v>123970.53719008264</v>
      </c>
      <c r="E41" s="23">
        <f t="shared" si="36"/>
        <v>147278.97</v>
      </c>
      <c r="F41" s="21">
        <f t="shared" si="37"/>
        <v>0.88808945405090822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33"/>
        <v>18</v>
      </c>
      <c r="C42" s="8">
        <f t="shared" si="34"/>
        <v>0.32142857142857145</v>
      </c>
      <c r="D42" s="13">
        <f t="shared" si="35"/>
        <v>9232.0330578512403</v>
      </c>
      <c r="E42" s="14">
        <f t="shared" si="36"/>
        <v>11170.76</v>
      </c>
      <c r="F42" s="21">
        <f t="shared" si="37"/>
        <v>6.7359475353023751E-2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56</v>
      </c>
      <c r="C46" s="17">
        <f>SUM(C34:C45)</f>
        <v>1</v>
      </c>
      <c r="D46" s="18">
        <f>SUM(D34:D45)</f>
        <v>139308.57024793388</v>
      </c>
      <c r="E46" s="18">
        <f>SUM(E34:E45)</f>
        <v>165837.99000000002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L8" sqref="L8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>
        <v>44503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INSTITUT MUNICIPAL D'HISENDA (IMH)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4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8.3333333333333329E-2</v>
      </c>
      <c r="N14" s="6">
        <f>O14/1.21</f>
        <v>84522</v>
      </c>
      <c r="O14" s="7">
        <v>102271.62</v>
      </c>
      <c r="P14" s="21">
        <f t="shared" si="5"/>
        <v>0.94979943269258704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0.1111111111111111</v>
      </c>
      <c r="I15" s="6">
        <f>J15/1.21</f>
        <v>7569</v>
      </c>
      <c r="J15" s="7">
        <v>9158.49</v>
      </c>
      <c r="K15" s="21">
        <f t="shared" si="3"/>
        <v>0.22683358691202088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0.33333333333333331</v>
      </c>
      <c r="I19" s="6">
        <f>J19/1.21</f>
        <v>19414.710743801654</v>
      </c>
      <c r="J19" s="7">
        <v>23491.8</v>
      </c>
      <c r="K19" s="21">
        <f t="shared" si="3"/>
        <v>0.58183491569241352</v>
      </c>
      <c r="L19" s="2">
        <v>4</v>
      </c>
      <c r="M19" s="20">
        <f t="shared" si="4"/>
        <v>0.33333333333333331</v>
      </c>
      <c r="N19" s="6">
        <f>O19/1.21</f>
        <v>2104.3057851239669</v>
      </c>
      <c r="O19" s="7">
        <v>2546.21</v>
      </c>
      <c r="P19" s="21">
        <f t="shared" si="5"/>
        <v>2.3646724414027979E-2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2</v>
      </c>
      <c r="C20" s="66">
        <f t="shared" si="0"/>
        <v>1</v>
      </c>
      <c r="D20" s="69">
        <f>E20/1.21</f>
        <v>9337</v>
      </c>
      <c r="E20" s="70">
        <v>11297.77</v>
      </c>
      <c r="F20" s="21">
        <f t="shared" si="1"/>
        <v>1</v>
      </c>
      <c r="G20" s="68">
        <v>1</v>
      </c>
      <c r="H20" s="66">
        <f t="shared" si="2"/>
        <v>0.1111111111111111</v>
      </c>
      <c r="I20" s="69">
        <f>J20/1.21</f>
        <v>4970</v>
      </c>
      <c r="J20" s="70">
        <v>6013.7</v>
      </c>
      <c r="K20" s="67">
        <f t="shared" si="3"/>
        <v>0.14894476508822088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3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4</v>
      </c>
      <c r="H21" s="20">
        <f t="shared" si="2"/>
        <v>0.44444444444444442</v>
      </c>
      <c r="I21" s="6">
        <f>J21/1.21</f>
        <v>1414.3636363636365</v>
      </c>
      <c r="J21" s="7">
        <v>1711.38</v>
      </c>
      <c r="K21" s="21">
        <f t="shared" si="3"/>
        <v>4.2386732307344806E-2</v>
      </c>
      <c r="L21" s="2">
        <v>7</v>
      </c>
      <c r="M21" s="20">
        <f t="shared" si="4"/>
        <v>0.58333333333333337</v>
      </c>
      <c r="N21" s="6">
        <f>O21/1.21</f>
        <v>2363.0082644628096</v>
      </c>
      <c r="O21" s="7">
        <v>2859.24</v>
      </c>
      <c r="P21" s="21">
        <f t="shared" si="5"/>
        <v>2.6553842893384819E-2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22">SUM(B13:B24)</f>
        <v>2</v>
      </c>
      <c r="C25" s="17">
        <f t="shared" si="22"/>
        <v>1</v>
      </c>
      <c r="D25" s="18">
        <f t="shared" si="22"/>
        <v>9337</v>
      </c>
      <c r="E25" s="18">
        <f t="shared" si="22"/>
        <v>11297.77</v>
      </c>
      <c r="F25" s="19">
        <f t="shared" si="22"/>
        <v>1</v>
      </c>
      <c r="G25" s="16">
        <f t="shared" si="22"/>
        <v>9</v>
      </c>
      <c r="H25" s="17">
        <f t="shared" si="22"/>
        <v>1</v>
      </c>
      <c r="I25" s="18">
        <f t="shared" si="22"/>
        <v>33368.074380165293</v>
      </c>
      <c r="J25" s="18">
        <f t="shared" si="22"/>
        <v>40375.369999999995</v>
      </c>
      <c r="K25" s="19">
        <f t="shared" si="22"/>
        <v>1.0000000000000002</v>
      </c>
      <c r="L25" s="16">
        <f t="shared" si="22"/>
        <v>12</v>
      </c>
      <c r="M25" s="17">
        <f t="shared" si="22"/>
        <v>1</v>
      </c>
      <c r="N25" s="18">
        <f t="shared" si="22"/>
        <v>88989.314049586785</v>
      </c>
      <c r="O25" s="18">
        <f t="shared" si="22"/>
        <v>107677.07</v>
      </c>
      <c r="P25" s="19">
        <f t="shared" si="22"/>
        <v>0.99999999999999978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15" customHeight="1" x14ac:dyDescent="0.35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9" t="s">
        <v>3</v>
      </c>
      <c r="K34" s="150"/>
      <c r="L34" s="57">
        <f>B25</f>
        <v>2</v>
      </c>
      <c r="M34" s="8">
        <f>IF(L34,L34/$L$40,"")</f>
        <v>8.6956521739130432E-2</v>
      </c>
      <c r="N34" s="58">
        <f>D25</f>
        <v>9337</v>
      </c>
      <c r="O34" s="58">
        <f>E25</f>
        <v>11297.77</v>
      </c>
      <c r="P34" s="59">
        <f>IF(O34,O34/$O$40,"")</f>
        <v>7.0898996618830937E-2</v>
      </c>
    </row>
    <row r="35" spans="1:33" s="25" customFormat="1" ht="30" customHeight="1" x14ac:dyDescent="0.35">
      <c r="A35" s="43" t="s">
        <v>18</v>
      </c>
      <c r="B35" s="12">
        <f t="shared" si="23"/>
        <v>1</v>
      </c>
      <c r="C35" s="8">
        <f t="shared" si="24"/>
        <v>4.3478260869565216E-2</v>
      </c>
      <c r="D35" s="13">
        <f t="shared" si="25"/>
        <v>84522</v>
      </c>
      <c r="E35" s="14">
        <f t="shared" si="26"/>
        <v>102271.62</v>
      </c>
      <c r="F35" s="21">
        <f t="shared" si="27"/>
        <v>0.64180411183643871</v>
      </c>
      <c r="J35" s="145" t="s">
        <v>1</v>
      </c>
      <c r="K35" s="146"/>
      <c r="L35" s="60">
        <f>G25</f>
        <v>9</v>
      </c>
      <c r="M35" s="8">
        <f>IF(L35,L35/$L$40,"")</f>
        <v>0.39130434782608697</v>
      </c>
      <c r="N35" s="61">
        <f>I25</f>
        <v>33368.074380165293</v>
      </c>
      <c r="O35" s="61">
        <f>J25</f>
        <v>40375.369999999995</v>
      </c>
      <c r="P35" s="59">
        <f>IF(O35,O35/$O$40,"")</f>
        <v>0.25337506615146593</v>
      </c>
    </row>
    <row r="36" spans="1:33" ht="30" customHeight="1" x14ac:dyDescent="0.35">
      <c r="A36" s="43" t="s">
        <v>19</v>
      </c>
      <c r="B36" s="12">
        <f t="shared" si="23"/>
        <v>1</v>
      </c>
      <c r="C36" s="8">
        <f t="shared" si="24"/>
        <v>4.3478260869565216E-2</v>
      </c>
      <c r="D36" s="13">
        <f t="shared" si="25"/>
        <v>7569</v>
      </c>
      <c r="E36" s="14">
        <f t="shared" si="26"/>
        <v>9158.49</v>
      </c>
      <c r="F36" s="21">
        <f t="shared" si="27"/>
        <v>5.7473975089207603E-2</v>
      </c>
      <c r="G36" s="25"/>
      <c r="J36" s="145" t="s">
        <v>2</v>
      </c>
      <c r="K36" s="146"/>
      <c r="L36" s="60">
        <f>L25</f>
        <v>12</v>
      </c>
      <c r="M36" s="8">
        <f>IF(L36,L36/$L$40,"")</f>
        <v>0.52173913043478259</v>
      </c>
      <c r="N36" s="61">
        <f>N25</f>
        <v>88989.314049586785</v>
      </c>
      <c r="O36" s="61">
        <f>O25</f>
        <v>107677.07</v>
      </c>
      <c r="P36" s="59">
        <f>IF(O36,O36/$O$40,"")</f>
        <v>0.67572593722970298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5" t="s">
        <v>34</v>
      </c>
      <c r="K37" s="146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5" t="s">
        <v>5</v>
      </c>
      <c r="K38" s="146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5" t="s">
        <v>4</v>
      </c>
      <c r="K39" s="146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23"/>
        <v>7</v>
      </c>
      <c r="C40" s="8">
        <f t="shared" si="24"/>
        <v>0.30434782608695654</v>
      </c>
      <c r="D40" s="13">
        <f t="shared" si="25"/>
        <v>21519.016528925622</v>
      </c>
      <c r="E40" s="23">
        <f t="shared" si="26"/>
        <v>26038.01</v>
      </c>
      <c r="F40" s="21">
        <f t="shared" si="27"/>
        <v>0.16340116526987947</v>
      </c>
      <c r="G40" s="25"/>
      <c r="J40" s="147" t="s">
        <v>0</v>
      </c>
      <c r="K40" s="148"/>
      <c r="L40" s="83">
        <f>SUM(L34:L39)</f>
        <v>23</v>
      </c>
      <c r="M40" s="17">
        <f>SUM(M34:M39)</f>
        <v>1</v>
      </c>
      <c r="N40" s="84">
        <f>SUM(N34:N39)</f>
        <v>131694.38842975209</v>
      </c>
      <c r="O40" s="85">
        <f>SUM(O34:O39)</f>
        <v>159350.21000000002</v>
      </c>
      <c r="P40" s="86">
        <f>SUM(P34:P39)</f>
        <v>0.99999999999999978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23"/>
        <v>3</v>
      </c>
      <c r="C41" s="8">
        <f t="shared" si="24"/>
        <v>0.13043478260869565</v>
      </c>
      <c r="D41" s="13">
        <f t="shared" si="25"/>
        <v>14307</v>
      </c>
      <c r="E41" s="23">
        <f t="shared" si="26"/>
        <v>17311.47</v>
      </c>
      <c r="F41" s="21">
        <f t="shared" si="27"/>
        <v>0.10863788632597347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23"/>
        <v>11</v>
      </c>
      <c r="C42" s="8">
        <f t="shared" si="24"/>
        <v>0.47826086956521741</v>
      </c>
      <c r="D42" s="13">
        <f t="shared" si="25"/>
        <v>3777.3719008264461</v>
      </c>
      <c r="E42" s="14">
        <f t="shared" si="26"/>
        <v>4570.62</v>
      </c>
      <c r="F42" s="21">
        <f t="shared" si="27"/>
        <v>2.8682861478500719E-2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23</v>
      </c>
      <c r="C46" s="17">
        <f>SUM(C34:C45)</f>
        <v>1</v>
      </c>
      <c r="D46" s="18">
        <f>SUM(D34:D45)</f>
        <v>131694.38842975209</v>
      </c>
      <c r="E46" s="18">
        <f>SUM(E34:E45)</f>
        <v>159350.21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K8" sqref="K8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44255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INSTITUT MUNICIPAL D'HISENDA (IMH)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4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1" si="2">IF(G13,G13/$G$25,"")</f>
        <v>0.10810810810810811</v>
      </c>
      <c r="I13" s="4">
        <v>4513984.09</v>
      </c>
      <c r="J13" s="5">
        <v>5461325.6500000004</v>
      </c>
      <c r="K13" s="21">
        <f t="shared" ref="K13:K21" si="3">IF(J13,J13/$J$25,"")</f>
        <v>0.58617649853440257</v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2.7027027027027029E-2</v>
      </c>
      <c r="I14" s="6">
        <v>19600</v>
      </c>
      <c r="J14" s="7">
        <v>23716</v>
      </c>
      <c r="K14" s="21">
        <f t="shared" si="3"/>
        <v>2.5454921991772987E-3</v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2.7027027027027029E-2</v>
      </c>
      <c r="I18" s="69">
        <v>3386182.03</v>
      </c>
      <c r="J18" s="70">
        <v>3690938.41</v>
      </c>
      <c r="K18" s="67">
        <f t="shared" si="3"/>
        <v>0.39615681102626338</v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5</v>
      </c>
      <c r="H19" s="20">
        <f t="shared" si="2"/>
        <v>0.13513513513513514</v>
      </c>
      <c r="I19" s="6">
        <v>44887.31</v>
      </c>
      <c r="J19" s="7">
        <v>51125.99</v>
      </c>
      <c r="K19" s="21">
        <f t="shared" si="3"/>
        <v>5.4874687434734596E-3</v>
      </c>
      <c r="L19" s="2">
        <v>7</v>
      </c>
      <c r="M19" s="20">
        <f>IF(L19,L19/$L$25,"")</f>
        <v>0.2413793103448276</v>
      </c>
      <c r="N19" s="6">
        <v>18868.95</v>
      </c>
      <c r="O19" s="7">
        <v>22831.43</v>
      </c>
      <c r="P19" s="21">
        <f>IF(O19,O19/$O$25,"")</f>
        <v>0.27559126496796554</v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12</v>
      </c>
      <c r="H20" s="66">
        <f t="shared" si="2"/>
        <v>0.32432432432432434</v>
      </c>
      <c r="I20" s="69">
        <v>68349.23</v>
      </c>
      <c r="J20" s="70">
        <v>82465.27</v>
      </c>
      <c r="K20" s="67">
        <f t="shared" si="3"/>
        <v>8.8511849168514817E-3</v>
      </c>
      <c r="L20" s="68">
        <v>11</v>
      </c>
      <c r="M20" s="66">
        <f>IF(L20,L20/$L$25,"")</f>
        <v>0.37931034482758619</v>
      </c>
      <c r="N20" s="69">
        <v>47643.22</v>
      </c>
      <c r="O20" s="70">
        <v>57631.08</v>
      </c>
      <c r="P20" s="67">
        <f>IF(O20,O20/$O$25,"")</f>
        <v>0.69564728265684717</v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" customHeight="1" x14ac:dyDescent="0.3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14</v>
      </c>
      <c r="H21" s="20">
        <f t="shared" si="2"/>
        <v>0.3783783783783784</v>
      </c>
      <c r="I21" s="6">
        <v>6025.51</v>
      </c>
      <c r="J21" s="7">
        <v>7290.86</v>
      </c>
      <c r="K21" s="21">
        <f t="shared" si="3"/>
        <v>7.8254457983191928E-4</v>
      </c>
      <c r="L21" s="2">
        <v>11</v>
      </c>
      <c r="M21" s="20">
        <f>IF(L21,L21/$L$25,"")</f>
        <v>0.37931034482758619</v>
      </c>
      <c r="N21" s="6">
        <v>2017.08</v>
      </c>
      <c r="O21" s="7">
        <v>2382.75</v>
      </c>
      <c r="P21" s="21">
        <f>IF(O21,O21/$O$25,"")</f>
        <v>2.8761452375187183E-2</v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37</v>
      </c>
      <c r="H25" s="17">
        <f t="shared" si="30"/>
        <v>1</v>
      </c>
      <c r="I25" s="18">
        <f t="shared" si="30"/>
        <v>8039028.169999999</v>
      </c>
      <c r="J25" s="18">
        <f t="shared" si="30"/>
        <v>9316862.1799999997</v>
      </c>
      <c r="K25" s="19">
        <f t="shared" si="30"/>
        <v>1.0000000000000002</v>
      </c>
      <c r="L25" s="16">
        <f t="shared" si="30"/>
        <v>29</v>
      </c>
      <c r="M25" s="17">
        <f t="shared" si="30"/>
        <v>1</v>
      </c>
      <c r="N25" s="18">
        <f t="shared" si="30"/>
        <v>68529.25</v>
      </c>
      <c r="O25" s="18">
        <f t="shared" si="30"/>
        <v>82845.260000000009</v>
      </c>
      <c r="P25" s="19">
        <f t="shared" si="30"/>
        <v>0.99999999999999989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4</v>
      </c>
      <c r="C34" s="8">
        <f t="shared" ref="C34:C45" si="32">IF(B34,B34/$B$46,"")</f>
        <v>6.0606060606060608E-2</v>
      </c>
      <c r="D34" s="10">
        <f t="shared" ref="D34:D42" si="33">D13+I13+N13+S13+AC13+X13</f>
        <v>4513984.09</v>
      </c>
      <c r="E34" s="11">
        <f t="shared" ref="E34:E42" si="34">E13+J13+O13+T13+AD13+Y13</f>
        <v>5461325.6500000004</v>
      </c>
      <c r="F34" s="21">
        <f t="shared" ref="F34:F42" si="35">IF(E34,E34/$E$46,"")</f>
        <v>0.58101017344003636</v>
      </c>
      <c r="J34" s="149" t="s">
        <v>3</v>
      </c>
      <c r="K34" s="150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1</v>
      </c>
      <c r="C35" s="8">
        <f t="shared" si="32"/>
        <v>1.5151515151515152E-2</v>
      </c>
      <c r="D35" s="13">
        <f t="shared" si="33"/>
        <v>19600</v>
      </c>
      <c r="E35" s="14">
        <f t="shared" si="34"/>
        <v>23716</v>
      </c>
      <c r="F35" s="21">
        <f t="shared" si="35"/>
        <v>2.5230572495349921E-3</v>
      </c>
      <c r="J35" s="145" t="s">
        <v>1</v>
      </c>
      <c r="K35" s="146"/>
      <c r="L35" s="60">
        <f>G25</f>
        <v>37</v>
      </c>
      <c r="M35" s="8">
        <f t="shared" si="36"/>
        <v>0.56060606060606055</v>
      </c>
      <c r="N35" s="61">
        <f>I25</f>
        <v>8039028.169999999</v>
      </c>
      <c r="O35" s="61">
        <f>J25</f>
        <v>9316862.1799999997</v>
      </c>
      <c r="P35" s="59">
        <f t="shared" si="37"/>
        <v>0.99118640015885429</v>
      </c>
    </row>
    <row r="36" spans="1:33" ht="30" customHeight="1" x14ac:dyDescent="0.2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5" t="s">
        <v>2</v>
      </c>
      <c r="K36" s="146"/>
      <c r="L36" s="60">
        <f>L25</f>
        <v>29</v>
      </c>
      <c r="M36" s="8">
        <f t="shared" si="36"/>
        <v>0.43939393939393939</v>
      </c>
      <c r="N36" s="61">
        <f>N25</f>
        <v>68529.25</v>
      </c>
      <c r="O36" s="61">
        <f>O25</f>
        <v>82845.260000000009</v>
      </c>
      <c r="P36" s="59">
        <f t="shared" si="37"/>
        <v>8.8135998411456948E-3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5" t="s">
        <v>34</v>
      </c>
      <c r="K37" s="146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5" t="s">
        <v>5</v>
      </c>
      <c r="K38" s="146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1</v>
      </c>
      <c r="C39" s="8">
        <f t="shared" si="32"/>
        <v>1.5151515151515152E-2</v>
      </c>
      <c r="D39" s="13">
        <f t="shared" si="33"/>
        <v>3386182.03</v>
      </c>
      <c r="E39" s="22">
        <f t="shared" si="34"/>
        <v>3690938.41</v>
      </c>
      <c r="F39" s="21">
        <f t="shared" si="35"/>
        <v>0.39266524341953352</v>
      </c>
      <c r="G39" s="25"/>
      <c r="J39" s="145" t="s">
        <v>4</v>
      </c>
      <c r="K39" s="146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12</v>
      </c>
      <c r="C40" s="8">
        <f t="shared" si="32"/>
        <v>0.18181818181818182</v>
      </c>
      <c r="D40" s="13">
        <f t="shared" si="33"/>
        <v>63756.259999999995</v>
      </c>
      <c r="E40" s="23">
        <f t="shared" si="34"/>
        <v>73957.42</v>
      </c>
      <c r="F40" s="21">
        <f t="shared" si="35"/>
        <v>7.8680555189704921E-3</v>
      </c>
      <c r="G40" s="25"/>
      <c r="J40" s="147" t="s">
        <v>0</v>
      </c>
      <c r="K40" s="148"/>
      <c r="L40" s="83">
        <f>SUM(L34:L39)</f>
        <v>66</v>
      </c>
      <c r="M40" s="17">
        <f>SUM(M34:M39)</f>
        <v>1</v>
      </c>
      <c r="N40" s="84">
        <f>SUM(N34:N39)</f>
        <v>8107557.419999999</v>
      </c>
      <c r="O40" s="85">
        <f>SUM(O34:O39)</f>
        <v>9399707.4399999995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23</v>
      </c>
      <c r="C41" s="8">
        <f t="shared" si="32"/>
        <v>0.34848484848484851</v>
      </c>
      <c r="D41" s="13">
        <f t="shared" si="33"/>
        <v>115992.45</v>
      </c>
      <c r="E41" s="23">
        <f t="shared" si="34"/>
        <v>140096.35</v>
      </c>
      <c r="F41" s="21">
        <f t="shared" si="35"/>
        <v>1.490433089479219E-2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31"/>
        <v>25</v>
      </c>
      <c r="C42" s="8">
        <f t="shared" si="32"/>
        <v>0.37878787878787878</v>
      </c>
      <c r="D42" s="13">
        <f t="shared" si="33"/>
        <v>8042.59</v>
      </c>
      <c r="E42" s="14">
        <f t="shared" si="34"/>
        <v>9673.61</v>
      </c>
      <c r="F42" s="21">
        <f t="shared" si="35"/>
        <v>1.0291394771324927E-3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66</v>
      </c>
      <c r="C46" s="17">
        <f>SUM(C34:C45)</f>
        <v>1</v>
      </c>
      <c r="D46" s="18">
        <f>SUM(D34:D45)</f>
        <v>8107557.419999999</v>
      </c>
      <c r="E46" s="18">
        <f>SUM(E34:E45)</f>
        <v>9399707.4399999995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25">
      <c r="B48" s="26"/>
      <c r="H48" s="26"/>
      <c r="N48" s="26"/>
    </row>
    <row r="49" spans="2:14" s="25" customFormat="1" ht="15" x14ac:dyDescent="0.2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16" zoomScale="80" zoomScaleNormal="80" workbookViewId="0">
      <selection activeCell="AA13" sqref="AA13"/>
    </sheetView>
  </sheetViews>
  <sheetFormatPr defaultColWidth="9.1796875" defaultRowHeight="14.5" x14ac:dyDescent="0.35"/>
  <cols>
    <col min="1" max="1" width="30.453125" style="27" customWidth="1"/>
    <col min="2" max="2" width="11.1796875" style="62" customWidth="1"/>
    <col min="3" max="3" width="10.7265625" style="27" customWidth="1"/>
    <col min="4" max="4" width="19.1796875" style="27" customWidth="1"/>
    <col min="5" max="5" width="19.726562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1" width="11.453125" style="27" customWidth="1"/>
    <col min="12" max="12" width="11.7265625" style="27" customWidth="1"/>
    <col min="13" max="13" width="10.7265625" style="27" customWidth="1"/>
    <col min="14" max="14" width="20.179687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5.4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3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60</v>
      </c>
      <c r="B7" s="31" t="s">
        <v>56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2021'!B8</f>
        <v>INSTITUT MUNICIPAL D'HISENDA (IMH)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69" t="s">
        <v>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1"/>
    </row>
    <row r="11" spans="1:31" ht="30" customHeight="1" thickBot="1" x14ac:dyDescent="0.4">
      <c r="A11" s="172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39" t="s">
        <v>4</v>
      </c>
      <c r="W11" s="140"/>
      <c r="X11" s="140"/>
      <c r="Y11" s="140"/>
      <c r="Z11" s="141"/>
      <c r="AA11" s="142" t="s">
        <v>5</v>
      </c>
      <c r="AB11" s="143"/>
      <c r="AC11" s="143"/>
      <c r="AD11" s="143"/>
      <c r="AE11" s="144"/>
    </row>
    <row r="12" spans="1:31" ht="39" customHeight="1" thickBot="1" x14ac:dyDescent="0.4">
      <c r="A12" s="173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2021'!B13+'CONTRACTACIO 2n TR 2021'!B13+'CONTRACTACIO 3r TR 2021'!B13+'CONTRACTACIO 4t TR 2021'!B13</f>
        <v>0</v>
      </c>
      <c r="C13" s="20" t="str">
        <f t="shared" ref="C13:C24" si="0">IF(B13,B13/$B$25,"")</f>
        <v/>
      </c>
      <c r="D13" s="10">
        <f>'CONTRACTACIO 1r TR 2021'!D13+'CONTRACTACIO 2n TR 2021'!D13+'CONTRACTACIO 3r TR 2021'!D13+'CONTRACTACIO 4t TR 2021'!D13</f>
        <v>0</v>
      </c>
      <c r="E13" s="10">
        <f>'CONTRACTACIO 1r TR 2021'!E13+'CONTRACTACIO 2n TR 2021'!E13+'CONTRACTACIO 3r TR 2021'!E13+'CONTRACTACIO 4t TR 2021'!E13</f>
        <v>0</v>
      </c>
      <c r="F13" s="21" t="str">
        <f t="shared" ref="F13:F24" si="1">IF(E13,E13/$E$25,"")</f>
        <v/>
      </c>
      <c r="G13" s="9">
        <f>'CONTRACTACIO 1r TR 2021'!G13+'CONTRACTACIO 2n TR 2021'!G13+'CONTRACTACIO 3r TR 2021'!G13+'CONTRACTACIO 4t TR 2021'!G13</f>
        <v>5</v>
      </c>
      <c r="H13" s="20">
        <f t="shared" ref="H13:H24" si="2">IF(G13,G13/$G$25,"")</f>
        <v>0.05</v>
      </c>
      <c r="I13" s="10">
        <f>'CONTRACTACIO 1r TR 2021'!I13+'CONTRACTACIO 2n TR 2021'!I13+'CONTRACTACIO 3r TR 2021'!I13+'CONTRACTACIO 4t TR 2021'!I13</f>
        <v>4518507.8420661157</v>
      </c>
      <c r="J13" s="10">
        <f>'CONTRACTACIO 1r TR 2021'!J13+'CONTRACTACIO 2n TR 2021'!J13+'CONTRACTACIO 3r TR 2021'!J13+'CONTRACTACIO 4t TR 2021'!J13</f>
        <v>5466799.3900000006</v>
      </c>
      <c r="K13" s="21">
        <f t="shared" ref="K13:K24" si="3">IF(J13,J13/$J$25,"")</f>
        <v>0.56924259978055791</v>
      </c>
      <c r="L13" s="9">
        <f>'CONTRACTACIO 1r TR 2021'!L13+'CONTRACTACIO 2n TR 2021'!L13+'CONTRACTACIO 3r TR 2021'!L13+'CONTRACTACIO 4t TR 2021'!L13</f>
        <v>0</v>
      </c>
      <c r="M13" s="20" t="str">
        <f t="shared" ref="M13:M24" si="4">IF(L13,L13/$L$25,"")</f>
        <v/>
      </c>
      <c r="N13" s="10">
        <f>'CONTRACTACIO 1r TR 2021'!N13+'CONTRACTACIO 2n TR 2021'!N13+'CONTRACTACIO 3r TR 2021'!N13+'CONTRACTACIO 4t TR 2021'!N13</f>
        <v>0</v>
      </c>
      <c r="O13" s="10">
        <f>'CONTRACTACIO 1r TR 2021'!O13+'CONTRACTACIO 2n TR 2021'!O13+'CONTRACTACIO 3r TR 2021'!O13+'CONTRACTACIO 4t TR 2021'!O13</f>
        <v>0</v>
      </c>
      <c r="P13" s="21" t="str">
        <f t="shared" ref="P13:P24" si="5">IF(O13,O13/$O$25,"")</f>
        <v/>
      </c>
      <c r="Q13" s="9">
        <f>'CONTRACTACIO 1r TR 2021'!Q13+'CONTRACTACIO 2n TR 2021'!Q13+'CONTRACTACIO 3r TR 2021'!Q13+'CONTRACTACIO 4t TR 2021'!Q13</f>
        <v>0</v>
      </c>
      <c r="R13" s="20" t="str">
        <f t="shared" ref="R13:R24" si="6">IF(Q13,Q13/$Q$25,"")</f>
        <v/>
      </c>
      <c r="S13" s="10">
        <f>'CONTRACTACIO 1r TR 2021'!S13+'CONTRACTACIO 2n TR 2021'!S13+'CONTRACTACIO 3r TR 2021'!S13+'CONTRACTACIO 4t TR 2021'!S13</f>
        <v>0</v>
      </c>
      <c r="T13" s="10">
        <f>'CONTRACTACIO 1r TR 2021'!T13+'CONTRACTACIO 2n TR 2021'!T13+'CONTRACTACIO 3r TR 2021'!T13+'CONTRACTACIO 4t TR 2021'!T13</f>
        <v>0</v>
      </c>
      <c r="U13" s="21" t="str">
        <f t="shared" ref="U13:U24" si="7">IF(T13,T13/$T$25,"")</f>
        <v/>
      </c>
      <c r="V13" s="9">
        <f>'CONTRACTACIO 1r TR 2021'!AA13+'CONTRACTACIO 2n TR 2021'!AA13+'CONTRACTACIO 3r TR 2021'!AA13+'CONTRACTACIO 4t TR 2021'!AA13</f>
        <v>0</v>
      </c>
      <c r="W13" s="20" t="str">
        <f t="shared" ref="W13:W24" si="8">IF(V13,V13/$V$25,"")</f>
        <v/>
      </c>
      <c r="X13" s="10">
        <f>'CONTRACTACIO 1r TR 2021'!AC13+'CONTRACTACIO 2n TR 2021'!AC13+'CONTRACTACIO 3r TR 2021'!AC13+'CONTRACTACIO 4t TR 2021'!AC13</f>
        <v>0</v>
      </c>
      <c r="Y13" s="10">
        <f>'CONTRACTACIO 1r TR 2021'!AD13+'CONTRACTACIO 2n TR 2021'!AD13+'CONTRACTACIO 3r TR 2021'!AD13+'CONTRACTACIO 4t TR 2021'!AD13</f>
        <v>0</v>
      </c>
      <c r="Z13" s="21" t="str">
        <f t="shared" ref="Z13:Z24" si="9">IF(Y13,Y13/$Y$25,"")</f>
        <v/>
      </c>
      <c r="AA13" s="9">
        <f>'CONTRACTACIO 1r TR 2021'!V13+'CONTRACTACIO 2n TR 2021'!V13+'CONTRACTACIO 3r TR 2021'!V13+'CONTRACTACIO 4t TR 2021'!V13</f>
        <v>1</v>
      </c>
      <c r="AB13" s="20">
        <f t="shared" ref="AB13:AB24" si="10">IF(AA13,AA13/$AA$25,"")</f>
        <v>0.5</v>
      </c>
      <c r="AC13" s="10">
        <f>'CONTRACTACIO 1r TR 2021'!X13+'CONTRACTACIO 2n TR 2021'!X13+'CONTRACTACIO 3r TR 2021'!X13+'CONTRACTACIO 4t TR 2021'!X13</f>
        <v>13504.15</v>
      </c>
      <c r="AD13" s="10">
        <f>'CONTRACTACIO 1r TR 2021'!Y13+'CONTRACTACIO 2n TR 2021'!Y13+'CONTRACTACIO 3r TR 2021'!Y13+'CONTRACTACIO 4t TR 2021'!Y13</f>
        <v>13504.15</v>
      </c>
      <c r="AE13" s="21">
        <f t="shared" ref="AE13:AE24" si="11">IF(AD13,AD13/$AD$25,"")</f>
        <v>0.50993404991664193</v>
      </c>
    </row>
    <row r="14" spans="1:31" s="42" customFormat="1" ht="36" customHeight="1" x14ac:dyDescent="0.35">
      <c r="A14" s="43" t="s">
        <v>18</v>
      </c>
      <c r="B14" s="9">
        <f>'CONTRACTACIO 1r TR 2021'!B14+'CONTRACTACIO 2n TR 2021'!B14+'CONTRACTACIO 3r TR 2021'!B14+'CONTRACTACIO 4t TR 2021'!B14</f>
        <v>0</v>
      </c>
      <c r="C14" s="20" t="str">
        <f t="shared" si="0"/>
        <v/>
      </c>
      <c r="D14" s="13">
        <f>'CONTRACTACIO 1r TR 2021'!D14+'CONTRACTACIO 2n TR 2021'!D14+'CONTRACTACIO 3r TR 2021'!D14+'CONTRACTACIO 4t TR 2021'!D14</f>
        <v>0</v>
      </c>
      <c r="E14" s="13">
        <f>'CONTRACTACIO 1r TR 2021'!E14+'CONTRACTACIO 2n TR 2021'!E14+'CONTRACTACIO 3r TR 2021'!E14+'CONTRACTACIO 4t TR 2021'!E14</f>
        <v>0</v>
      </c>
      <c r="F14" s="21" t="str">
        <f t="shared" si="1"/>
        <v/>
      </c>
      <c r="G14" s="9">
        <f>'CONTRACTACIO 1r TR 2021'!G14+'CONTRACTACIO 2n TR 2021'!G14+'CONTRACTACIO 3r TR 2021'!G14+'CONTRACTACIO 4t TR 2021'!G14</f>
        <v>1</v>
      </c>
      <c r="H14" s="20">
        <f t="shared" si="2"/>
        <v>0.01</v>
      </c>
      <c r="I14" s="13">
        <f>'CONTRACTACIO 1r TR 2021'!I14+'CONTRACTACIO 2n TR 2021'!I14+'CONTRACTACIO 3r TR 2021'!I14+'CONTRACTACIO 4t TR 2021'!I14</f>
        <v>19600</v>
      </c>
      <c r="J14" s="13">
        <f>'CONTRACTACIO 1r TR 2021'!J14+'CONTRACTACIO 2n TR 2021'!J14+'CONTRACTACIO 3r TR 2021'!J14+'CONTRACTACIO 4t TR 2021'!J14</f>
        <v>23716</v>
      </c>
      <c r="K14" s="21">
        <f t="shared" si="3"/>
        <v>2.46948104975107E-3</v>
      </c>
      <c r="L14" s="9">
        <f>'CONTRACTACIO 1r TR 2021'!L14+'CONTRACTACIO 2n TR 2021'!L14+'CONTRACTACIO 3r TR 2021'!L14+'CONTRACTACIO 4t TR 2021'!L14</f>
        <v>1</v>
      </c>
      <c r="M14" s="20">
        <f t="shared" si="4"/>
        <v>1.0101010101010102E-2</v>
      </c>
      <c r="N14" s="13">
        <f>'CONTRACTACIO 1r TR 2021'!N14+'CONTRACTACIO 2n TR 2021'!N14+'CONTRACTACIO 3r TR 2021'!N14+'CONTRACTACIO 4t TR 2021'!N14</f>
        <v>84522</v>
      </c>
      <c r="O14" s="13">
        <f>'CONTRACTACIO 1r TR 2021'!O14+'CONTRACTACIO 2n TR 2021'!O14+'CONTRACTACIO 3r TR 2021'!O14+'CONTRACTACIO 4t TR 2021'!O14</f>
        <v>102271.62</v>
      </c>
      <c r="P14" s="21">
        <f t="shared" si="5"/>
        <v>0.33325321740506375</v>
      </c>
      <c r="Q14" s="9">
        <f>'CONTRACTACIO 1r TR 2021'!Q14+'CONTRACTACIO 2n TR 2021'!Q14+'CONTRACTACIO 3r TR 2021'!Q14+'CONTRACTACIO 4t TR 2021'!Q14</f>
        <v>0</v>
      </c>
      <c r="R14" s="20" t="str">
        <f t="shared" si="6"/>
        <v/>
      </c>
      <c r="S14" s="13">
        <f>'CONTRACTACIO 1r TR 2021'!S14+'CONTRACTACIO 2n TR 2021'!S14+'CONTRACTACIO 3r TR 2021'!S14+'CONTRACTACIO 4t TR 2021'!S14</f>
        <v>0</v>
      </c>
      <c r="T14" s="13">
        <f>'CONTRACTACIO 1r TR 2021'!T14+'CONTRACTACIO 2n TR 2021'!T14+'CONTRACTACIO 3r TR 2021'!T14+'CONTRACTACIO 4t TR 2021'!T14</f>
        <v>0</v>
      </c>
      <c r="U14" s="21" t="str">
        <f t="shared" si="7"/>
        <v/>
      </c>
      <c r="V14" s="9">
        <f>'CONTRACTACIO 1r TR 2021'!AA14+'CONTRACTACIO 2n TR 2021'!AA14+'CONTRACTACIO 3r TR 2021'!AA14+'CONTRACTACIO 4t TR 2021'!AA14</f>
        <v>0</v>
      </c>
      <c r="W14" s="20" t="str">
        <f t="shared" si="8"/>
        <v/>
      </c>
      <c r="X14" s="13">
        <f>'CONTRACTACIO 1r TR 2021'!AC14+'CONTRACTACIO 2n TR 2021'!AC14+'CONTRACTACIO 3r TR 2021'!AC14+'CONTRACTACIO 4t TR 2021'!AC14</f>
        <v>0</v>
      </c>
      <c r="Y14" s="13">
        <f>'CONTRACTACIO 1r TR 2021'!AD14+'CONTRACTACIO 2n TR 2021'!AD14+'CONTRACTACIO 3r TR 2021'!AD14+'CONTRACTACIO 4t TR 2021'!AD14</f>
        <v>0</v>
      </c>
      <c r="Z14" s="21" t="str">
        <f t="shared" si="9"/>
        <v/>
      </c>
      <c r="AA14" s="9">
        <f>'CONTRACTACIO 1r TR 2021'!V14+'CONTRACTACIO 2n TR 2021'!V14+'CONTRACTACIO 3r TR 2021'!V14+'CONTRACTACIO 4t TR 2021'!V14</f>
        <v>0</v>
      </c>
      <c r="AB14" s="20" t="str">
        <f t="shared" si="10"/>
        <v/>
      </c>
      <c r="AC14" s="13">
        <f>'CONTRACTACIO 1r TR 2021'!X14+'CONTRACTACIO 2n TR 2021'!X14+'CONTRACTACIO 3r TR 2021'!X14+'CONTRACTACIO 4t TR 2021'!X14</f>
        <v>0</v>
      </c>
      <c r="AD14" s="13">
        <f>'CONTRACTACIO 1r TR 2021'!Y14+'CONTRACTACIO 2n TR 2021'!Y14+'CONTRACTACIO 3r TR 2021'!Y14+'CONTRACTACIO 4t TR 2021'!Y14</f>
        <v>0</v>
      </c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9">
        <f>'CONTRACTACIO 1r TR 2021'!B15+'CONTRACTACIO 2n TR 2021'!B15+'CONTRACTACIO 3r TR 2021'!B15+'CONTRACTACIO 4t TR 2021'!B15</f>
        <v>0</v>
      </c>
      <c r="C15" s="20" t="str">
        <f t="shared" si="0"/>
        <v/>
      </c>
      <c r="D15" s="13">
        <f>'CONTRACTACIO 1r TR 2021'!D15+'CONTRACTACIO 2n TR 2021'!D15+'CONTRACTACIO 3r TR 2021'!D15+'CONTRACTACIO 4t TR 2021'!D15</f>
        <v>0</v>
      </c>
      <c r="E15" s="13">
        <f>'CONTRACTACIO 1r TR 2021'!E15+'CONTRACTACIO 2n TR 2021'!E15+'CONTRACTACIO 3r TR 2021'!E15+'CONTRACTACIO 4t TR 2021'!E15</f>
        <v>0</v>
      </c>
      <c r="F15" s="21" t="str">
        <f t="shared" si="1"/>
        <v/>
      </c>
      <c r="G15" s="9">
        <f>'CONTRACTACIO 1r TR 2021'!G15+'CONTRACTACIO 2n TR 2021'!G15+'CONTRACTACIO 3r TR 2021'!G15+'CONTRACTACIO 4t TR 2021'!G15</f>
        <v>1</v>
      </c>
      <c r="H15" s="20">
        <f t="shared" si="2"/>
        <v>0.01</v>
      </c>
      <c r="I15" s="13">
        <f>'CONTRACTACIO 1r TR 2021'!I15+'CONTRACTACIO 2n TR 2021'!I15+'CONTRACTACIO 3r TR 2021'!I15+'CONTRACTACIO 4t TR 2021'!I15</f>
        <v>7569</v>
      </c>
      <c r="J15" s="13">
        <f>'CONTRACTACIO 1r TR 2021'!J15+'CONTRACTACIO 2n TR 2021'!J15+'CONTRACTACIO 3r TR 2021'!J15+'CONTRACTACIO 4t TR 2021'!J15</f>
        <v>9158.49</v>
      </c>
      <c r="K15" s="21">
        <f t="shared" si="3"/>
        <v>9.5364806456968616E-4</v>
      </c>
      <c r="L15" s="9">
        <f>'CONTRACTACIO 1r TR 2021'!L15+'CONTRACTACIO 2n TR 2021'!L15+'CONTRACTACIO 3r TR 2021'!L15+'CONTRACTACIO 4t TR 2021'!L15</f>
        <v>0</v>
      </c>
      <c r="M15" s="20" t="str">
        <f t="shared" si="4"/>
        <v/>
      </c>
      <c r="N15" s="13">
        <f>'CONTRACTACIO 1r TR 2021'!N15+'CONTRACTACIO 2n TR 2021'!N15+'CONTRACTACIO 3r TR 2021'!N15+'CONTRACTACIO 4t TR 2021'!N15</f>
        <v>0</v>
      </c>
      <c r="O15" s="13">
        <f>'CONTRACTACIO 1r TR 2021'!O15+'CONTRACTACIO 2n TR 2021'!O15+'CONTRACTACIO 3r TR 2021'!O15+'CONTRACTACIO 4t TR 2021'!O15</f>
        <v>0</v>
      </c>
      <c r="P15" s="21" t="str">
        <f t="shared" si="5"/>
        <v/>
      </c>
      <c r="Q15" s="9">
        <f>'CONTRACTACIO 1r TR 2021'!Q15+'CONTRACTACIO 2n TR 2021'!Q15+'CONTRACTACIO 3r TR 2021'!Q15+'CONTRACTACIO 4t TR 2021'!Q15</f>
        <v>0</v>
      </c>
      <c r="R15" s="20" t="str">
        <f t="shared" si="6"/>
        <v/>
      </c>
      <c r="S15" s="13">
        <f>'CONTRACTACIO 1r TR 2021'!S15+'CONTRACTACIO 2n TR 2021'!S15+'CONTRACTACIO 3r TR 2021'!S15+'CONTRACTACIO 4t TR 2021'!S15</f>
        <v>0</v>
      </c>
      <c r="T15" s="13">
        <f>'CONTRACTACIO 1r TR 2021'!T15+'CONTRACTACIO 2n TR 2021'!T15+'CONTRACTACIO 3r TR 2021'!T15+'CONTRACTACIO 4t TR 2021'!T15</f>
        <v>0</v>
      </c>
      <c r="U15" s="21" t="str">
        <f t="shared" si="7"/>
        <v/>
      </c>
      <c r="V15" s="9">
        <f>'CONTRACTACIO 1r TR 2021'!AA15+'CONTRACTACIO 2n TR 2021'!AA15+'CONTRACTACIO 3r TR 2021'!AA15+'CONTRACTACIO 4t TR 2021'!AA15</f>
        <v>0</v>
      </c>
      <c r="W15" s="20" t="str">
        <f t="shared" si="8"/>
        <v/>
      </c>
      <c r="X15" s="13">
        <f>'CONTRACTACIO 1r TR 2021'!AC15+'CONTRACTACIO 2n TR 2021'!AC15+'CONTRACTACIO 3r TR 2021'!AC15+'CONTRACTACIO 4t TR 2021'!AC15</f>
        <v>0</v>
      </c>
      <c r="Y15" s="13">
        <f>'CONTRACTACIO 1r TR 2021'!AD15+'CONTRACTACIO 2n TR 2021'!AD15+'CONTRACTACIO 3r TR 2021'!AD15+'CONTRACTACIO 4t TR 2021'!AD15</f>
        <v>0</v>
      </c>
      <c r="Z15" s="21" t="str">
        <f t="shared" si="9"/>
        <v/>
      </c>
      <c r="AA15" s="9">
        <f>'CONTRACTACIO 1r TR 2021'!V15+'CONTRACTACIO 2n TR 2021'!V15+'CONTRACTACIO 3r TR 2021'!V15+'CONTRACTACIO 4t TR 2021'!V15</f>
        <v>0</v>
      </c>
      <c r="AB15" s="20" t="str">
        <f t="shared" si="10"/>
        <v/>
      </c>
      <c r="AC15" s="13">
        <f>'CONTRACTACIO 1r TR 2021'!X15+'CONTRACTACIO 2n TR 2021'!X15+'CONTRACTACIO 3r TR 2021'!X15+'CONTRACTACIO 4t TR 2021'!X15</f>
        <v>0</v>
      </c>
      <c r="AD15" s="13">
        <f>'CONTRACTACIO 1r TR 2021'!Y15+'CONTRACTACIO 2n TR 2021'!Y15+'CONTRACTACIO 3r TR 2021'!Y15+'CONTRACTACIO 4t TR 2021'!Y15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'CONTRACTACIO 1r TR 2021'!B16+'CONTRACTACIO 2n TR 2021'!B16+'CONTRACTACIO 3r TR 2021'!B16+'CONTRACTACIO 4t TR 2021'!B16</f>
        <v>0</v>
      </c>
      <c r="C16" s="20" t="str">
        <f t="shared" si="0"/>
        <v/>
      </c>
      <c r="D16" s="13">
        <f>'CONTRACTACIO 1r TR 2021'!D16+'CONTRACTACIO 2n TR 2021'!D16+'CONTRACTACIO 3r TR 2021'!D16+'CONTRACTACIO 4t TR 2021'!D16</f>
        <v>0</v>
      </c>
      <c r="E16" s="13">
        <f>'CONTRACTACIO 1r TR 2021'!E16+'CONTRACTACIO 2n TR 2021'!E16+'CONTRACTACIO 3r TR 2021'!E16+'CONTRACTACIO 4t TR 2021'!E16</f>
        <v>0</v>
      </c>
      <c r="F16" s="21" t="str">
        <f t="shared" si="1"/>
        <v/>
      </c>
      <c r="G16" s="9">
        <f>'CONTRACTACIO 1r TR 2021'!G16+'CONTRACTACIO 2n TR 2021'!G16+'CONTRACTACIO 3r TR 2021'!G16+'CONTRACTACIO 4t TR 2021'!G16</f>
        <v>0</v>
      </c>
      <c r="H16" s="20" t="str">
        <f t="shared" si="2"/>
        <v/>
      </c>
      <c r="I16" s="13">
        <f>'CONTRACTACIO 1r TR 2021'!I16+'CONTRACTACIO 2n TR 2021'!I16+'CONTRACTACIO 3r TR 2021'!I16+'CONTRACTACIO 4t TR 2021'!I16</f>
        <v>0</v>
      </c>
      <c r="J16" s="13">
        <f>'CONTRACTACIO 1r TR 2021'!J16+'CONTRACTACIO 2n TR 2021'!J16+'CONTRACTACIO 3r TR 2021'!J16+'CONTRACTACIO 4t TR 2021'!J16</f>
        <v>0</v>
      </c>
      <c r="K16" s="21" t="str">
        <f t="shared" si="3"/>
        <v/>
      </c>
      <c r="L16" s="9">
        <f>'CONTRACTACIO 1r TR 2021'!L16+'CONTRACTACIO 2n TR 2021'!L16+'CONTRACTACIO 3r TR 2021'!L16+'CONTRACTACIO 4t TR 2021'!L16</f>
        <v>0</v>
      </c>
      <c r="M16" s="20" t="str">
        <f t="shared" si="4"/>
        <v/>
      </c>
      <c r="N16" s="13">
        <f>'CONTRACTACIO 1r TR 2021'!N16+'CONTRACTACIO 2n TR 2021'!N16+'CONTRACTACIO 3r TR 2021'!N16+'CONTRACTACIO 4t TR 2021'!N16</f>
        <v>0</v>
      </c>
      <c r="O16" s="13">
        <f>'CONTRACTACIO 1r TR 2021'!O16+'CONTRACTACIO 2n TR 2021'!O16+'CONTRACTACIO 3r TR 2021'!O16+'CONTRACTACIO 4t TR 2021'!O16</f>
        <v>0</v>
      </c>
      <c r="P16" s="21" t="str">
        <f t="shared" si="5"/>
        <v/>
      </c>
      <c r="Q16" s="9">
        <f>'CONTRACTACIO 1r TR 2021'!Q16+'CONTRACTACIO 2n TR 2021'!Q16+'CONTRACTACIO 3r TR 2021'!Q16+'CONTRACTACIO 4t TR 2021'!Q16</f>
        <v>0</v>
      </c>
      <c r="R16" s="20" t="str">
        <f t="shared" si="6"/>
        <v/>
      </c>
      <c r="S16" s="13">
        <f>'CONTRACTACIO 1r TR 2021'!S16+'CONTRACTACIO 2n TR 2021'!S16+'CONTRACTACIO 3r TR 2021'!S16+'CONTRACTACIO 4t TR 2021'!S16</f>
        <v>0</v>
      </c>
      <c r="T16" s="13">
        <f>'CONTRACTACIO 1r TR 2021'!T16+'CONTRACTACIO 2n TR 2021'!T16+'CONTRACTACIO 3r TR 2021'!T16+'CONTRACTACIO 4t TR 2021'!T16</f>
        <v>0</v>
      </c>
      <c r="U16" s="21" t="str">
        <f t="shared" si="7"/>
        <v/>
      </c>
      <c r="V16" s="9">
        <f>'CONTRACTACIO 1r TR 2021'!AA16+'CONTRACTACIO 2n TR 2021'!AA16+'CONTRACTACIO 3r TR 2021'!AA16+'CONTRACTACIO 4t TR 2021'!AA16</f>
        <v>0</v>
      </c>
      <c r="W16" s="20" t="str">
        <f t="shared" si="8"/>
        <v/>
      </c>
      <c r="X16" s="13">
        <f>'CONTRACTACIO 1r TR 2021'!AC16+'CONTRACTACIO 2n TR 2021'!AC16+'CONTRACTACIO 3r TR 2021'!AC16+'CONTRACTACIO 4t TR 2021'!AC16</f>
        <v>0</v>
      </c>
      <c r="Y16" s="13">
        <f>'CONTRACTACIO 1r TR 2021'!AD16+'CONTRACTACIO 2n TR 2021'!AD16+'CONTRACTACIO 3r TR 2021'!AD16+'CONTRACTACIO 4t TR 2021'!AD16</f>
        <v>0</v>
      </c>
      <c r="Z16" s="21" t="str">
        <f t="shared" si="9"/>
        <v/>
      </c>
      <c r="AA16" s="9">
        <f>'CONTRACTACIO 1r TR 2021'!V16+'CONTRACTACIO 2n TR 2021'!V16+'CONTRACTACIO 3r TR 2021'!V16+'CONTRACTACIO 4t TR 2021'!V16</f>
        <v>0</v>
      </c>
      <c r="AB16" s="20" t="str">
        <f t="shared" si="10"/>
        <v/>
      </c>
      <c r="AC16" s="13">
        <f>'CONTRACTACIO 1r TR 2021'!X16+'CONTRACTACIO 2n TR 2021'!X16+'CONTRACTACIO 3r TR 2021'!X16+'CONTRACTACIO 4t TR 2021'!X16</f>
        <v>0</v>
      </c>
      <c r="AD16" s="13">
        <f>'CONTRACTACIO 1r TR 2021'!Y16+'CONTRACTACIO 2n TR 2021'!Y16+'CONTRACTACIO 3r TR 2021'!Y16+'CONTRACTACIO 4t TR 2021'!Y16</f>
        <v>0</v>
      </c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9">
        <f>'CONTRACTACIO 1r TR 2021'!B17+'CONTRACTACIO 2n TR 2021'!B17+'CONTRACTACIO 3r TR 2021'!B17+'CONTRACTACIO 4t TR 2021'!B17</f>
        <v>0</v>
      </c>
      <c r="C17" s="20" t="str">
        <f t="shared" si="0"/>
        <v/>
      </c>
      <c r="D17" s="13">
        <f>'CONTRACTACIO 1r TR 2021'!D17+'CONTRACTACIO 2n TR 2021'!D17+'CONTRACTACIO 3r TR 2021'!D17+'CONTRACTACIO 4t TR 2021'!D17</f>
        <v>0</v>
      </c>
      <c r="E17" s="13">
        <f>'CONTRACTACIO 1r TR 2021'!E17+'CONTRACTACIO 2n TR 2021'!E17+'CONTRACTACIO 3r TR 2021'!E17+'CONTRACTACIO 4t TR 2021'!E17</f>
        <v>0</v>
      </c>
      <c r="F17" s="21" t="str">
        <f t="shared" si="1"/>
        <v/>
      </c>
      <c r="G17" s="9">
        <f>'CONTRACTACIO 1r TR 2021'!G17+'CONTRACTACIO 2n TR 2021'!G17+'CONTRACTACIO 3r TR 2021'!G17+'CONTRACTACIO 4t TR 2021'!G17</f>
        <v>0</v>
      </c>
      <c r="H17" s="20" t="str">
        <f t="shared" si="2"/>
        <v/>
      </c>
      <c r="I17" s="13">
        <f>'CONTRACTACIO 1r TR 2021'!I17+'CONTRACTACIO 2n TR 2021'!I17+'CONTRACTACIO 3r TR 2021'!I17+'CONTRACTACIO 4t TR 2021'!I17</f>
        <v>0</v>
      </c>
      <c r="J17" s="13">
        <f>'CONTRACTACIO 1r TR 2021'!J17+'CONTRACTACIO 2n TR 2021'!J17+'CONTRACTACIO 3r TR 2021'!J17+'CONTRACTACIO 4t TR 2021'!J17</f>
        <v>0</v>
      </c>
      <c r="K17" s="21" t="str">
        <f t="shared" si="3"/>
        <v/>
      </c>
      <c r="L17" s="9">
        <f>'CONTRACTACIO 1r TR 2021'!L17+'CONTRACTACIO 2n TR 2021'!L17+'CONTRACTACIO 3r TR 2021'!L17+'CONTRACTACIO 4t TR 2021'!L17</f>
        <v>0</v>
      </c>
      <c r="M17" s="20" t="str">
        <f t="shared" si="4"/>
        <v/>
      </c>
      <c r="N17" s="13">
        <f>'CONTRACTACIO 1r TR 2021'!N17+'CONTRACTACIO 2n TR 2021'!N17+'CONTRACTACIO 3r TR 2021'!N17+'CONTRACTACIO 4t TR 2021'!N17</f>
        <v>0</v>
      </c>
      <c r="O17" s="13">
        <f>'CONTRACTACIO 1r TR 2021'!O17+'CONTRACTACIO 2n TR 2021'!O17+'CONTRACTACIO 3r TR 2021'!O17+'CONTRACTACIO 4t TR 2021'!O17</f>
        <v>0</v>
      </c>
      <c r="P17" s="21" t="str">
        <f t="shared" si="5"/>
        <v/>
      </c>
      <c r="Q17" s="9">
        <f>'CONTRACTACIO 1r TR 2021'!Q17+'CONTRACTACIO 2n TR 2021'!Q17+'CONTRACTACIO 3r TR 2021'!Q17+'CONTRACTACIO 4t TR 2021'!Q17</f>
        <v>0</v>
      </c>
      <c r="R17" s="20" t="str">
        <f t="shared" si="6"/>
        <v/>
      </c>
      <c r="S17" s="13">
        <f>'CONTRACTACIO 1r TR 2021'!S17+'CONTRACTACIO 2n TR 2021'!S17+'CONTRACTACIO 3r TR 2021'!S17+'CONTRACTACIO 4t TR 2021'!S17</f>
        <v>0</v>
      </c>
      <c r="T17" s="13">
        <f>'CONTRACTACIO 1r TR 2021'!T17+'CONTRACTACIO 2n TR 2021'!T17+'CONTRACTACIO 3r TR 2021'!T17+'CONTRACTACIO 4t TR 2021'!T17</f>
        <v>0</v>
      </c>
      <c r="U17" s="21" t="str">
        <f t="shared" si="7"/>
        <v/>
      </c>
      <c r="V17" s="9">
        <f>'CONTRACTACIO 1r TR 2021'!AA17+'CONTRACTACIO 2n TR 2021'!AA17+'CONTRACTACIO 3r TR 2021'!AA17+'CONTRACTACIO 4t TR 2021'!AA17</f>
        <v>0</v>
      </c>
      <c r="W17" s="20" t="str">
        <f t="shared" si="8"/>
        <v/>
      </c>
      <c r="X17" s="13">
        <f>'CONTRACTACIO 1r TR 2021'!AC17+'CONTRACTACIO 2n TR 2021'!AC17+'CONTRACTACIO 3r TR 2021'!AC17+'CONTRACTACIO 4t TR 2021'!AC17</f>
        <v>0</v>
      </c>
      <c r="Y17" s="13">
        <f>'CONTRACTACIO 1r TR 2021'!AD17+'CONTRACTACIO 2n TR 2021'!AD17+'CONTRACTACIO 3r TR 2021'!AD17+'CONTRACTACIO 4t TR 2021'!AD17</f>
        <v>0</v>
      </c>
      <c r="Z17" s="21" t="str">
        <f t="shared" si="9"/>
        <v/>
      </c>
      <c r="AA17" s="9">
        <f>'CONTRACTACIO 1r TR 2021'!V17+'CONTRACTACIO 2n TR 2021'!V17+'CONTRACTACIO 3r TR 2021'!V17+'CONTRACTACIO 4t TR 2021'!V17</f>
        <v>0</v>
      </c>
      <c r="AB17" s="20" t="str">
        <f t="shared" si="10"/>
        <v/>
      </c>
      <c r="AC17" s="13">
        <f>'CONTRACTACIO 1r TR 2021'!X17+'CONTRACTACIO 2n TR 2021'!X17+'CONTRACTACIO 3r TR 2021'!X17+'CONTRACTACIO 4t TR 2021'!X17</f>
        <v>0</v>
      </c>
      <c r="AD17" s="13">
        <f>'CONTRACTACIO 1r TR 2021'!Y17+'CONTRACTACIO 2n TR 2021'!Y17+'CONTRACTACIO 3r TR 2021'!Y17+'CONTRACTACIO 4t TR 2021'!Y17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2021'!B18+'CONTRACTACIO 2n TR 2021'!B18+'CONTRACTACIO 3r TR 2021'!B18+'CONTRACTACIO 4t TR 2021'!B18</f>
        <v>0</v>
      </c>
      <c r="C18" s="20" t="str">
        <f t="shared" si="0"/>
        <v/>
      </c>
      <c r="D18" s="13">
        <f>'CONTRACTACIO 1r TR 2021'!D18+'CONTRACTACIO 2n TR 2021'!D18+'CONTRACTACIO 3r TR 2021'!D18+'CONTRACTACIO 4t TR 2021'!D18</f>
        <v>0</v>
      </c>
      <c r="E18" s="13">
        <f>'CONTRACTACIO 1r TR 2021'!E18+'CONTRACTACIO 2n TR 2021'!E18+'CONTRACTACIO 3r TR 2021'!E18+'CONTRACTACIO 4t TR 2021'!E18</f>
        <v>0</v>
      </c>
      <c r="F18" s="21" t="str">
        <f t="shared" si="1"/>
        <v/>
      </c>
      <c r="G18" s="9">
        <f>'CONTRACTACIO 1r TR 2021'!G18+'CONTRACTACIO 2n TR 2021'!G18+'CONTRACTACIO 3r TR 2021'!G18+'CONTRACTACIO 4t TR 2021'!G18</f>
        <v>2</v>
      </c>
      <c r="H18" s="20">
        <f t="shared" si="2"/>
        <v>0.02</v>
      </c>
      <c r="I18" s="13">
        <f>'CONTRACTACIO 1r TR 2021'!I18+'CONTRACTACIO 2n TR 2021'!I18+'CONTRACTACIO 3r TR 2021'!I18+'CONTRACTACIO 4t TR 2021'!I18</f>
        <v>3417092.03</v>
      </c>
      <c r="J18" s="13">
        <f>'CONTRACTACIO 1r TR 2021'!J18+'CONTRACTACIO 2n TR 2021'!J18+'CONTRACTACIO 3r TR 2021'!J18+'CONTRACTACIO 4t TR 2021'!J18</f>
        <v>3728339.5100000002</v>
      </c>
      <c r="K18" s="21">
        <f t="shared" si="3"/>
        <v>0.38822161270801109</v>
      </c>
      <c r="L18" s="9">
        <f>'CONTRACTACIO 1r TR 2021'!L18+'CONTRACTACIO 2n TR 2021'!L18+'CONTRACTACIO 3r TR 2021'!L18+'CONTRACTACIO 4t TR 2021'!L18</f>
        <v>0</v>
      </c>
      <c r="M18" s="20" t="str">
        <f t="shared" si="4"/>
        <v/>
      </c>
      <c r="N18" s="13">
        <f>'CONTRACTACIO 1r TR 2021'!N18+'CONTRACTACIO 2n TR 2021'!N18+'CONTRACTACIO 3r TR 2021'!N18+'CONTRACTACIO 4t TR 2021'!N18</f>
        <v>0</v>
      </c>
      <c r="O18" s="13">
        <f>'CONTRACTACIO 1r TR 2021'!O18+'CONTRACTACIO 2n TR 2021'!O18+'CONTRACTACIO 3r TR 2021'!O18+'CONTRACTACIO 4t TR 2021'!O18</f>
        <v>0</v>
      </c>
      <c r="P18" s="21" t="str">
        <f t="shared" si="5"/>
        <v/>
      </c>
      <c r="Q18" s="9">
        <f>'CONTRACTACIO 1r TR 2021'!Q18+'CONTRACTACIO 2n TR 2021'!Q18+'CONTRACTACIO 3r TR 2021'!Q18+'CONTRACTACIO 4t TR 2021'!Q18</f>
        <v>0</v>
      </c>
      <c r="R18" s="20" t="str">
        <f t="shared" si="6"/>
        <v/>
      </c>
      <c r="S18" s="13">
        <f>'CONTRACTACIO 1r TR 2021'!S18+'CONTRACTACIO 2n TR 2021'!S18+'CONTRACTACIO 3r TR 2021'!S18+'CONTRACTACIO 4t TR 2021'!S18</f>
        <v>0</v>
      </c>
      <c r="T18" s="13">
        <f>'CONTRACTACIO 1r TR 2021'!T18+'CONTRACTACIO 2n TR 2021'!T18+'CONTRACTACIO 3r TR 2021'!T18+'CONTRACTACIO 4t TR 2021'!T18</f>
        <v>0</v>
      </c>
      <c r="U18" s="21" t="str">
        <f t="shared" si="7"/>
        <v/>
      </c>
      <c r="V18" s="9">
        <f>'CONTRACTACIO 1r TR 2021'!AA18+'CONTRACTACIO 2n TR 2021'!AA18+'CONTRACTACIO 3r TR 2021'!AA18+'CONTRACTACIO 4t TR 2021'!AA18</f>
        <v>0</v>
      </c>
      <c r="W18" s="20" t="str">
        <f t="shared" si="8"/>
        <v/>
      </c>
      <c r="X18" s="13">
        <f>'CONTRACTACIO 1r TR 2021'!AC18+'CONTRACTACIO 2n TR 2021'!AC18+'CONTRACTACIO 3r TR 2021'!AC18+'CONTRACTACIO 4t TR 2021'!AC18</f>
        <v>0</v>
      </c>
      <c r="Y18" s="13">
        <f>'CONTRACTACIO 1r TR 2021'!AD18+'CONTRACTACIO 2n TR 2021'!AD18+'CONTRACTACIO 3r TR 2021'!AD18+'CONTRACTACIO 4t TR 2021'!AD18</f>
        <v>0</v>
      </c>
      <c r="Z18" s="21" t="str">
        <f t="shared" si="9"/>
        <v/>
      </c>
      <c r="AA18" s="9">
        <f>'CONTRACTACIO 1r TR 2021'!V18+'CONTRACTACIO 2n TR 2021'!V18+'CONTRACTACIO 3r TR 2021'!V18+'CONTRACTACIO 4t TR 2021'!V18</f>
        <v>0</v>
      </c>
      <c r="AB18" s="20" t="str">
        <f t="shared" si="10"/>
        <v/>
      </c>
      <c r="AC18" s="13">
        <f>'CONTRACTACIO 1r TR 2021'!X18+'CONTRACTACIO 2n TR 2021'!X18+'CONTRACTACIO 3r TR 2021'!X18+'CONTRACTACIO 4t TR 2021'!X18</f>
        <v>0</v>
      </c>
      <c r="AD18" s="13">
        <f>'CONTRACTACIO 1r TR 2021'!Y18+'CONTRACTACIO 2n TR 2021'!Y18+'CONTRACTACIO 3r TR 2021'!Y18+'CONTRACTACIO 4t TR 2021'!Y18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2021'!B19+'CONTRACTACIO 2n TR 2021'!B19+'CONTRACTACIO 3r TR 2021'!B19+'CONTRACTACIO 4t TR 2021'!B19</f>
        <v>0</v>
      </c>
      <c r="C19" s="20" t="str">
        <f t="shared" si="0"/>
        <v/>
      </c>
      <c r="D19" s="13">
        <f>'CONTRACTACIO 1r TR 2021'!D19+'CONTRACTACIO 2n TR 2021'!D19+'CONTRACTACIO 3r TR 2021'!D19+'CONTRACTACIO 4t TR 2021'!D19</f>
        <v>0</v>
      </c>
      <c r="E19" s="13">
        <f>'CONTRACTACIO 1r TR 2021'!E19+'CONTRACTACIO 2n TR 2021'!E19+'CONTRACTACIO 3r TR 2021'!E19+'CONTRACTACIO 4t TR 2021'!E19</f>
        <v>0</v>
      </c>
      <c r="F19" s="21" t="str">
        <f t="shared" si="1"/>
        <v/>
      </c>
      <c r="G19" s="9">
        <f>'CONTRACTACIO 1r TR 2021'!G19+'CONTRACTACIO 2n TR 2021'!G19+'CONTRACTACIO 3r TR 2021'!G19+'CONTRACTACIO 4t TR 2021'!G19</f>
        <v>12</v>
      </c>
      <c r="H19" s="20">
        <f t="shared" si="2"/>
        <v>0.12</v>
      </c>
      <c r="I19" s="13">
        <f>'CONTRACTACIO 1r TR 2021'!I19+'CONTRACTACIO 2n TR 2021'!I19+'CONTRACTACIO 3r TR 2021'!I19+'CONTRACTACIO 4t TR 2021'!I19</f>
        <v>69537.219090909086</v>
      </c>
      <c r="J19" s="13">
        <f>'CONTRACTACIO 1r TR 2021'!J19+'CONTRACTACIO 2n TR 2021'!J19+'CONTRACTACIO 3r TR 2021'!J19+'CONTRACTACIO 4t TR 2021'!J19</f>
        <v>80952.38</v>
      </c>
      <c r="K19" s="21">
        <f t="shared" si="3"/>
        <v>8.429345941231554E-3</v>
      </c>
      <c r="L19" s="9">
        <f>'CONTRACTACIO 1r TR 2021'!L19+'CONTRACTACIO 2n TR 2021'!L19+'CONTRACTACIO 3r TR 2021'!L19+'CONTRACTACIO 4t TR 2021'!L19</f>
        <v>21</v>
      </c>
      <c r="M19" s="20">
        <f t="shared" si="4"/>
        <v>0.21212121212121213</v>
      </c>
      <c r="N19" s="13">
        <f>'CONTRACTACIO 1r TR 2021'!N19+'CONTRACTACIO 2n TR 2021'!N19+'CONTRACTACIO 3r TR 2021'!N19+'CONTRACTACIO 4t TR 2021'!N19</f>
        <v>24176.363223140499</v>
      </c>
      <c r="O19" s="13">
        <f>'CONTRACTACIO 1r TR 2021'!O19+'CONTRACTACIO 2n TR 2021'!O19+'CONTRACTACIO 3r TR 2021'!O19+'CONTRACTACIO 4t TR 2021'!O19</f>
        <v>29253.4</v>
      </c>
      <c r="P19" s="21">
        <f t="shared" si="5"/>
        <v>9.5322531021189386E-2</v>
      </c>
      <c r="Q19" s="9">
        <f>'CONTRACTACIO 1r TR 2021'!Q19+'CONTRACTACIO 2n TR 2021'!Q19+'CONTRACTACIO 3r TR 2021'!Q19+'CONTRACTACIO 4t TR 2021'!Q19</f>
        <v>0</v>
      </c>
      <c r="R19" s="20" t="str">
        <f t="shared" si="6"/>
        <v/>
      </c>
      <c r="S19" s="13">
        <f>'CONTRACTACIO 1r TR 2021'!S19+'CONTRACTACIO 2n TR 2021'!S19+'CONTRACTACIO 3r TR 2021'!S19+'CONTRACTACIO 4t TR 2021'!S19</f>
        <v>0</v>
      </c>
      <c r="T19" s="13">
        <f>'CONTRACTACIO 1r TR 2021'!T19+'CONTRACTACIO 2n TR 2021'!T19+'CONTRACTACIO 3r TR 2021'!T19+'CONTRACTACIO 4t TR 2021'!T19</f>
        <v>0</v>
      </c>
      <c r="U19" s="21" t="str">
        <f t="shared" si="7"/>
        <v/>
      </c>
      <c r="V19" s="9">
        <f>'CONTRACTACIO 1r TR 2021'!AA19+'CONTRACTACIO 2n TR 2021'!AA19+'CONTRACTACIO 3r TR 2021'!AA19+'CONTRACTACIO 4t TR 2021'!AA19</f>
        <v>0</v>
      </c>
      <c r="W19" s="20" t="str">
        <f t="shared" si="8"/>
        <v/>
      </c>
      <c r="X19" s="13">
        <f>'CONTRACTACIO 1r TR 2021'!AC19+'CONTRACTACIO 2n TR 2021'!AC19+'CONTRACTACIO 3r TR 2021'!AC19+'CONTRACTACIO 4t TR 2021'!AC19</f>
        <v>0</v>
      </c>
      <c r="Y19" s="13">
        <f>'CONTRACTACIO 1r TR 2021'!AD19+'CONTRACTACIO 2n TR 2021'!AD19+'CONTRACTACIO 3r TR 2021'!AD19+'CONTRACTACIO 4t TR 2021'!AD19</f>
        <v>0</v>
      </c>
      <c r="Z19" s="21" t="str">
        <f t="shared" si="9"/>
        <v/>
      </c>
      <c r="AA19" s="9">
        <f>'CONTRACTACIO 1r TR 2021'!V19+'CONTRACTACIO 2n TR 2021'!V19+'CONTRACTACIO 3r TR 2021'!V19+'CONTRACTACIO 4t TR 2021'!V19</f>
        <v>0</v>
      </c>
      <c r="AB19" s="20" t="str">
        <f t="shared" si="10"/>
        <v/>
      </c>
      <c r="AC19" s="13">
        <f>'CONTRACTACIO 1r TR 2021'!X19+'CONTRACTACIO 2n TR 2021'!X19+'CONTRACTACIO 3r TR 2021'!X19+'CONTRACTACIO 4t TR 2021'!X19</f>
        <v>0</v>
      </c>
      <c r="AD19" s="13">
        <f>'CONTRACTACIO 1r TR 2021'!Y19+'CONTRACTACIO 2n TR 2021'!Y19+'CONTRACTACIO 3r TR 2021'!Y19+'CONTRACTACIO 4t TR 2021'!Y19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'CONTRACTACIO 1r TR 2021'!B20+'CONTRACTACIO 2n TR 2021'!B20+'CONTRACTACIO 3r TR 2021'!B20+'CONTRACTACIO 4t TR 2021'!B20</f>
        <v>2</v>
      </c>
      <c r="C20" s="20">
        <f t="shared" si="0"/>
        <v>1</v>
      </c>
      <c r="D20" s="13">
        <f>'CONTRACTACIO 1r TR 2021'!D20+'CONTRACTACIO 2n TR 2021'!D20+'CONTRACTACIO 3r TR 2021'!D20+'CONTRACTACIO 4t TR 2021'!D20</f>
        <v>9337</v>
      </c>
      <c r="E20" s="13">
        <f>'CONTRACTACIO 1r TR 2021'!E20+'CONTRACTACIO 2n TR 2021'!E20+'CONTRACTACIO 3r TR 2021'!E20+'CONTRACTACIO 4t TR 2021'!E20</f>
        <v>11297.77</v>
      </c>
      <c r="F20" s="21">
        <f t="shared" si="1"/>
        <v>1</v>
      </c>
      <c r="G20" s="9">
        <f>'CONTRACTACIO 1r TR 2021'!G20+'CONTRACTACIO 2n TR 2021'!G20+'CONTRACTACIO 3r TR 2021'!G20+'CONTRACTACIO 4t TR 2021'!G20</f>
        <v>45</v>
      </c>
      <c r="H20" s="20">
        <f t="shared" si="2"/>
        <v>0.45</v>
      </c>
      <c r="I20" s="13">
        <f>'CONTRACTACIO 1r TR 2021'!I20+'CONTRACTACIO 2n TR 2021'!I20+'CONTRACTACIO 3r TR 2021'!I20+'CONTRACTACIO 4t TR 2021'!I20</f>
        <v>220529.4118181818</v>
      </c>
      <c r="J20" s="13">
        <f>'CONTRACTACIO 1r TR 2021'!J20+'CONTRACTACIO 2n TR 2021'!J20+'CONTRACTACIO 3r TR 2021'!J20+'CONTRACTACIO 4t TR 2021'!J20</f>
        <v>266603.29000000004</v>
      </c>
      <c r="K20" s="21">
        <f t="shared" si="3"/>
        <v>2.7760658309001901E-2</v>
      </c>
      <c r="L20" s="9">
        <f>'CONTRACTACIO 1r TR 2021'!L20+'CONTRACTACIO 2n TR 2021'!L20+'CONTRACTACIO 3r TR 2021'!L20+'CONTRACTACIO 4t TR 2021'!L20</f>
        <v>39</v>
      </c>
      <c r="M20" s="20">
        <f t="shared" si="4"/>
        <v>0.39393939393939392</v>
      </c>
      <c r="N20" s="13">
        <f>'CONTRACTACIO 1r TR 2021'!N20+'CONTRACTACIO 2n TR 2021'!N20+'CONTRACTACIO 3r TR 2021'!N20+'CONTRACTACIO 4t TR 2021'!N20</f>
        <v>132415.73239669422</v>
      </c>
      <c r="O20" s="13">
        <f>'CONTRACTACIO 1r TR 2021'!O20+'CONTRACTACIO 2n TR 2021'!O20+'CONTRACTACIO 3r TR 2021'!O20+'CONTRACTACIO 4t TR 2021'!O20</f>
        <v>160205.82</v>
      </c>
      <c r="P20" s="21">
        <f t="shared" si="5"/>
        <v>0.52203245594444003</v>
      </c>
      <c r="Q20" s="9">
        <f>'CONTRACTACIO 1r TR 2021'!Q20+'CONTRACTACIO 2n TR 2021'!Q20+'CONTRACTACIO 3r TR 2021'!Q20+'CONTRACTACIO 4t TR 2021'!Q20</f>
        <v>0</v>
      </c>
      <c r="R20" s="20" t="str">
        <f t="shared" si="6"/>
        <v/>
      </c>
      <c r="S20" s="13">
        <f>'CONTRACTACIO 1r TR 2021'!S20+'CONTRACTACIO 2n TR 2021'!S20+'CONTRACTACIO 3r TR 2021'!S20+'CONTRACTACIO 4t TR 2021'!S20</f>
        <v>0</v>
      </c>
      <c r="T20" s="13">
        <f>'CONTRACTACIO 1r TR 2021'!T20+'CONTRACTACIO 2n TR 2021'!T20+'CONTRACTACIO 3r TR 2021'!T20+'CONTRACTACIO 4t TR 2021'!T20</f>
        <v>0</v>
      </c>
      <c r="U20" s="21" t="str">
        <f t="shared" si="7"/>
        <v/>
      </c>
      <c r="V20" s="9">
        <f>'CONTRACTACIO 1r TR 2021'!AA20+'CONTRACTACIO 2n TR 2021'!AA20+'CONTRACTACIO 3r TR 2021'!AA20+'CONTRACTACIO 4t TR 2021'!AA20</f>
        <v>0</v>
      </c>
      <c r="W20" s="20" t="str">
        <f t="shared" si="8"/>
        <v/>
      </c>
      <c r="X20" s="13">
        <f>'CONTRACTACIO 1r TR 2021'!AC20+'CONTRACTACIO 2n TR 2021'!AC20+'CONTRACTACIO 3r TR 2021'!AC20+'CONTRACTACIO 4t TR 2021'!AC20</f>
        <v>0</v>
      </c>
      <c r="Y20" s="13">
        <f>'CONTRACTACIO 1r TR 2021'!AD20+'CONTRACTACIO 2n TR 2021'!AD20+'CONTRACTACIO 3r TR 2021'!AD20+'CONTRACTACIO 4t TR 2021'!AD20</f>
        <v>0</v>
      </c>
      <c r="Z20" s="21" t="str">
        <f t="shared" si="9"/>
        <v/>
      </c>
      <c r="AA20" s="9">
        <f>'CONTRACTACIO 1r TR 2021'!V20+'CONTRACTACIO 2n TR 2021'!V20+'CONTRACTACIO 3r TR 2021'!V20+'CONTRACTACIO 4t TR 2021'!V20</f>
        <v>1</v>
      </c>
      <c r="AB20" s="20">
        <f t="shared" si="10"/>
        <v>0.5</v>
      </c>
      <c r="AC20" s="13">
        <f>'CONTRACTACIO 1r TR 2021'!X20+'CONTRACTACIO 2n TR 2021'!X20+'CONTRACTACIO 3r TR 2021'!X20+'CONTRACTACIO 4t TR 2021'!X20</f>
        <v>12978</v>
      </c>
      <c r="AD20" s="13">
        <f>'CONTRACTACIO 1r TR 2021'!Y20+'CONTRACTACIO 2n TR 2021'!Y20+'CONTRACTACIO 3r TR 2021'!Y20+'CONTRACTACIO 4t TR 2021'!Y20</f>
        <v>12978</v>
      </c>
      <c r="AE20" s="21">
        <f t="shared" si="11"/>
        <v>0.49006595008335802</v>
      </c>
    </row>
    <row r="21" spans="1:31" s="42" customFormat="1" ht="40" customHeight="1" x14ac:dyDescent="0.35">
      <c r="A21" s="46" t="s">
        <v>35</v>
      </c>
      <c r="B21" s="9">
        <f>'CONTRACTACIO 1r TR 2021'!B21+'CONTRACTACIO 2n TR 2021'!B21+'CONTRACTACIO 3r TR 2021'!B21+'CONTRACTACIO 4t TR 2021'!B21</f>
        <v>0</v>
      </c>
      <c r="C21" s="20" t="str">
        <f t="shared" si="0"/>
        <v/>
      </c>
      <c r="D21" s="13">
        <f>'CONTRACTACIO 1r TR 2021'!D21+'CONTRACTACIO 2n TR 2021'!D21+'CONTRACTACIO 3r TR 2021'!D21+'CONTRACTACIO 4t TR 2021'!D21</f>
        <v>0</v>
      </c>
      <c r="E21" s="13">
        <f>'CONTRACTACIO 1r TR 2021'!E21+'CONTRACTACIO 2n TR 2021'!E21+'CONTRACTACIO 3r TR 2021'!E21+'CONTRACTACIO 4t TR 2021'!E21</f>
        <v>0</v>
      </c>
      <c r="F21" s="21" t="str">
        <f t="shared" si="1"/>
        <v/>
      </c>
      <c r="G21" s="9">
        <f>'CONTRACTACIO 1r TR 2021'!G21+'CONTRACTACIO 2n TR 2021'!G21+'CONTRACTACIO 3r TR 2021'!G21+'CONTRACTACIO 4t TR 2021'!G21</f>
        <v>34</v>
      </c>
      <c r="H21" s="20">
        <f t="shared" si="2"/>
        <v>0.34</v>
      </c>
      <c r="I21" s="13">
        <f>'CONTRACTACIO 1r TR 2021'!I21+'CONTRACTACIO 2n TR 2021'!I21+'CONTRACTACIO 3r TR 2021'!I21+'CONTRACTACIO 4t TR 2021'!I21</f>
        <v>23196.790991735535</v>
      </c>
      <c r="J21" s="13">
        <f>'CONTRACTACIO 1r TR 2021'!J21+'CONTRACTACIO 2n TR 2021'!J21+'CONTRACTACIO 3r TR 2021'!J21+'CONTRACTACIO 4t TR 2021'!J21</f>
        <v>28068.110000000004</v>
      </c>
      <c r="K21" s="21">
        <f t="shared" si="3"/>
        <v>2.9226541468767293E-3</v>
      </c>
      <c r="L21" s="9">
        <f>'CONTRACTACIO 1r TR 2021'!L21+'CONTRACTACIO 2n TR 2021'!L21+'CONTRACTACIO 3r TR 2021'!L21+'CONTRACTACIO 4t TR 2021'!L21</f>
        <v>38</v>
      </c>
      <c r="M21" s="20">
        <f t="shared" si="4"/>
        <v>0.38383838383838381</v>
      </c>
      <c r="N21" s="13">
        <f>'CONTRACTACIO 1r TR 2021'!N21+'CONTRACTACIO 2n TR 2021'!N21+'CONTRACTACIO 3r TR 2021'!N21+'CONTRACTACIO 4t TR 2021'!N21</f>
        <v>12574.95603305785</v>
      </c>
      <c r="O21" s="13">
        <f>'CONTRACTACIO 1r TR 2021'!O21+'CONTRACTACIO 2n TR 2021'!O21+'CONTRACTACIO 3r TR 2021'!O21+'CONTRACTACIO 4t TR 2021'!O21</f>
        <v>15157.78</v>
      </c>
      <c r="P21" s="21">
        <f t="shared" si="5"/>
        <v>4.9391795629306817E-2</v>
      </c>
      <c r="Q21" s="9">
        <f>'CONTRACTACIO 1r TR 2021'!Q21+'CONTRACTACIO 2n TR 2021'!Q21+'CONTRACTACIO 3r TR 2021'!Q21+'CONTRACTACIO 4t TR 2021'!Q21</f>
        <v>0</v>
      </c>
      <c r="R21" s="20" t="str">
        <f t="shared" si="6"/>
        <v/>
      </c>
      <c r="S21" s="13">
        <f>'CONTRACTACIO 1r TR 2021'!S21+'CONTRACTACIO 2n TR 2021'!S21+'CONTRACTACIO 3r TR 2021'!S21+'CONTRACTACIO 4t TR 2021'!S21</f>
        <v>0</v>
      </c>
      <c r="T21" s="13">
        <f>'CONTRACTACIO 1r TR 2021'!T21+'CONTRACTACIO 2n TR 2021'!T21+'CONTRACTACIO 3r TR 2021'!T21+'CONTRACTACIO 4t TR 2021'!T21</f>
        <v>0</v>
      </c>
      <c r="U21" s="21" t="str">
        <f t="shared" si="7"/>
        <v/>
      </c>
      <c r="V21" s="9">
        <f>'CONTRACTACIO 1r TR 2021'!AA21+'CONTRACTACIO 2n TR 2021'!AA21+'CONTRACTACIO 3r TR 2021'!AA21+'CONTRACTACIO 4t TR 2021'!AA21</f>
        <v>0</v>
      </c>
      <c r="W21" s="20" t="str">
        <f t="shared" si="8"/>
        <v/>
      </c>
      <c r="X21" s="13">
        <f>'CONTRACTACIO 1r TR 2021'!AC21+'CONTRACTACIO 2n TR 2021'!AC21+'CONTRACTACIO 3r TR 2021'!AC21+'CONTRACTACIO 4t TR 2021'!AC21</f>
        <v>0</v>
      </c>
      <c r="Y21" s="13">
        <f>'CONTRACTACIO 1r TR 2021'!AD21+'CONTRACTACIO 2n TR 2021'!AD21+'CONTRACTACIO 3r TR 2021'!AD21+'CONTRACTACIO 4t TR 2021'!AD21</f>
        <v>0</v>
      </c>
      <c r="Z21" s="21" t="str">
        <f t="shared" si="9"/>
        <v/>
      </c>
      <c r="AA21" s="9">
        <f>'CONTRACTACIO 1r TR 2021'!V21+'CONTRACTACIO 2n TR 2021'!V21+'CONTRACTACIO 3r TR 2021'!V21+'CONTRACTACIO 4t TR 2021'!V21</f>
        <v>0</v>
      </c>
      <c r="AB21" s="20" t="str">
        <f t="shared" si="10"/>
        <v/>
      </c>
      <c r="AC21" s="13">
        <f>'CONTRACTACIO 1r TR 2021'!X21+'CONTRACTACIO 2n TR 2021'!X21+'CONTRACTACIO 3r TR 2021'!X21+'CONTRACTACIO 4t TR 2021'!X21</f>
        <v>0</v>
      </c>
      <c r="AD21" s="13">
        <f>'CONTRACTACIO 1r TR 2021'!Y21+'CONTRACTACIO 2n TR 2021'!Y21+'CONTRACTACIO 3r TR 2021'!Y21+'CONTRACTACIO 4t TR 2021'!Y21</f>
        <v>0</v>
      </c>
      <c r="AE21" s="21" t="str">
        <f t="shared" si="11"/>
        <v/>
      </c>
    </row>
    <row r="22" spans="1:31" s="42" customFormat="1" ht="40" customHeight="1" x14ac:dyDescent="0.35">
      <c r="A22" s="92" t="s">
        <v>45</v>
      </c>
      <c r="B22" s="9">
        <f>'CONTRACTACIO 1r TR 2021'!B22+'CONTRACTACIO 2n TR 2021'!B22+'CONTRACTACIO 3r TR 2021'!B22+'CONTRACTACIO 4t TR 2021'!B22</f>
        <v>0</v>
      </c>
      <c r="C22" s="20" t="str">
        <f t="shared" si="0"/>
        <v/>
      </c>
      <c r="D22" s="13">
        <f>'CONTRACTACIO 1r TR 2021'!D22+'CONTRACTACIO 2n TR 2021'!D22+'CONTRACTACIO 3r TR 2021'!D22+'CONTRACTACIO 4t TR 2021'!D22</f>
        <v>0</v>
      </c>
      <c r="E22" s="23">
        <f>'CONTRACTACIO 1r TR 2021'!E22+'CONTRACTACIO 2n TR 2021'!E22+'CONTRACTACIO 3r TR 2021'!E22+'CONTRACTACIO 4t TR 2021'!E22</f>
        <v>0</v>
      </c>
      <c r="F22" s="21" t="str">
        <f t="shared" si="1"/>
        <v/>
      </c>
      <c r="G22" s="9">
        <f>'CONTRACTACIO 1r TR 2021'!G22+'CONTRACTACIO 2n TR 2021'!G22+'CONTRACTACIO 3r TR 2021'!G22+'CONTRACTACIO 4t TR 2021'!G22</f>
        <v>0</v>
      </c>
      <c r="H22" s="20" t="str">
        <f t="shared" si="2"/>
        <v/>
      </c>
      <c r="I22" s="13">
        <f>'CONTRACTACIO 1r TR 2021'!I22+'CONTRACTACIO 2n TR 2021'!I22+'CONTRACTACIO 3r TR 2021'!I22+'CONTRACTACIO 4t TR 2021'!I22</f>
        <v>0</v>
      </c>
      <c r="J22" s="23">
        <f>'CONTRACTACIO 1r TR 2021'!J22+'CONTRACTACIO 2n TR 2021'!J22+'CONTRACTACIO 3r TR 2021'!J22+'CONTRACTACIO 4t TR 2021'!J22</f>
        <v>0</v>
      </c>
      <c r="K22" s="21" t="str">
        <f t="shared" si="3"/>
        <v/>
      </c>
      <c r="L22" s="9">
        <f>'CONTRACTACIO 1r TR 2021'!L22+'CONTRACTACIO 2n TR 2021'!L22+'CONTRACTACIO 3r TR 2021'!L22+'CONTRACTACIO 4t TR 2021'!L22</f>
        <v>0</v>
      </c>
      <c r="M22" s="20" t="str">
        <f t="shared" si="4"/>
        <v/>
      </c>
      <c r="N22" s="13">
        <f>'CONTRACTACIO 1r TR 2021'!N22+'CONTRACTACIO 2n TR 2021'!N22+'CONTRACTACIO 3r TR 2021'!N22+'CONTRACTACIO 4t TR 2021'!N22</f>
        <v>0</v>
      </c>
      <c r="O22" s="23">
        <f>'CONTRACTACIO 1r TR 2021'!O22+'CONTRACTACIO 2n TR 2021'!O22+'CONTRACTACIO 3r TR 2021'!O22+'CONTRACTACIO 4t TR 2021'!O22</f>
        <v>0</v>
      </c>
      <c r="P22" s="21" t="str">
        <f t="shared" si="5"/>
        <v/>
      </c>
      <c r="Q22" s="9">
        <f>'CONTRACTACIO 1r TR 2021'!Q22+'CONTRACTACIO 2n TR 2021'!Q22+'CONTRACTACIO 3r TR 2021'!Q22+'CONTRACTACIO 4t TR 2021'!Q22</f>
        <v>0</v>
      </c>
      <c r="R22" s="20" t="str">
        <f t="shared" si="6"/>
        <v/>
      </c>
      <c r="S22" s="13">
        <f>'CONTRACTACIO 1r TR 2021'!S22+'CONTRACTACIO 2n TR 2021'!S22+'CONTRACTACIO 3r TR 2021'!S22+'CONTRACTACIO 4t TR 2021'!S22</f>
        <v>0</v>
      </c>
      <c r="T22" s="23">
        <f>'CONTRACTACIO 1r TR 2021'!T22+'CONTRACTACIO 2n TR 2021'!T22+'CONTRACTACIO 3r TR 2021'!T22+'CONTRACTACIO 4t TR 2021'!T22</f>
        <v>0</v>
      </c>
      <c r="U22" s="21" t="str">
        <f t="shared" si="7"/>
        <v/>
      </c>
      <c r="V22" s="9">
        <f>'CONTRACTACIO 1r TR 2021'!AA22+'CONTRACTACIO 2n TR 2021'!AA22+'CONTRACTACIO 3r TR 2021'!AA22+'CONTRACTACIO 4t TR 2021'!AA22</f>
        <v>0</v>
      </c>
      <c r="W22" s="20" t="str">
        <f t="shared" si="8"/>
        <v/>
      </c>
      <c r="X22" s="13">
        <f>'CONTRACTACIO 1r TR 2021'!AC22+'CONTRACTACIO 2n TR 2021'!AC22+'CONTRACTACIO 3r TR 2021'!AC22+'CONTRACTACIO 4t TR 2021'!AC22</f>
        <v>0</v>
      </c>
      <c r="Y22" s="23">
        <f>'CONTRACTACIO 1r TR 2021'!AD22+'CONTRACTACIO 2n TR 2021'!AD22+'CONTRACTACIO 3r TR 2021'!AD22+'CONTRACTACIO 4t TR 2021'!AD22</f>
        <v>0</v>
      </c>
      <c r="Z22" s="21" t="str">
        <f t="shared" si="9"/>
        <v/>
      </c>
      <c r="AA22" s="9">
        <f>'CONTRACTACIO 1r TR 2021'!V22+'CONTRACTACIO 2n TR 2021'!V22+'CONTRACTACIO 3r TR 2021'!V22+'CONTRACTACIO 4t TR 2021'!V22</f>
        <v>0</v>
      </c>
      <c r="AB22" s="20" t="str">
        <f t="shared" si="10"/>
        <v/>
      </c>
      <c r="AC22" s="13">
        <f>'CONTRACTACIO 1r TR 2021'!X22+'CONTRACTACIO 2n TR 2021'!X22+'CONTRACTACIO 3r TR 2021'!X22+'CONTRACTACIO 4t TR 2021'!X22</f>
        <v>0</v>
      </c>
      <c r="AD22" s="23">
        <f>'CONTRACTACIO 1r TR 2021'!Y22+'CONTRACTACIO 2n TR 2021'!Y22+'CONTRACTACIO 3r TR 2021'!Y22+'CONTRACTACIO 4t TR 2021'!Y22</f>
        <v>0</v>
      </c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81">
        <f>'CONTRACTACIO 1r TR 2021'!B23+'CONTRACTACIO 2n TR 2021'!B23+'CONTRACTACIO 3r TR 2021'!B23+'CONTRACTACIO 4t TR 2021'!B23</f>
        <v>0</v>
      </c>
      <c r="C23" s="66" t="str">
        <f t="shared" si="0"/>
        <v/>
      </c>
      <c r="D23" s="77">
        <f>'CONTRACTACIO 1r TR 2021'!D23+'CONTRACTACIO 2n TR 2021'!D23+'CONTRACTACIO 3r TR 2021'!D23+'CONTRACTACIO 4t TR 2021'!D23</f>
        <v>0</v>
      </c>
      <c r="E23" s="78">
        <f>'CONTRACTACIO 1r TR 2021'!E23+'CONTRACTACIO 2n TR 2021'!E23+'CONTRACTACIO 3r TR 2021'!E23+'CONTRACTACIO 4t TR 2021'!E23</f>
        <v>0</v>
      </c>
      <c r="F23" s="67" t="str">
        <f t="shared" si="1"/>
        <v/>
      </c>
      <c r="G23" s="81">
        <f>'CONTRACTACIO 1r TR 2021'!G23+'CONTRACTACIO 2n TR 2021'!G23+'CONTRACTACIO 3r TR 2021'!G23+'CONTRACTACIO 4t TR 2021'!G23</f>
        <v>0</v>
      </c>
      <c r="H23" s="66" t="str">
        <f t="shared" si="2"/>
        <v/>
      </c>
      <c r="I23" s="77">
        <f>'CONTRACTACIO 1r TR 2021'!I23+'CONTRACTACIO 2n TR 2021'!I23+'CONTRACTACIO 3r TR 2021'!I23+'CONTRACTACIO 4t TR 2021'!I23</f>
        <v>0</v>
      </c>
      <c r="J23" s="78">
        <f>'CONTRACTACIO 1r TR 2021'!J23+'CONTRACTACIO 2n TR 2021'!J23+'CONTRACTACIO 3r TR 2021'!J23+'CONTRACTACIO 4t TR 2021'!J23</f>
        <v>0</v>
      </c>
      <c r="K23" s="67" t="str">
        <f t="shared" si="3"/>
        <v/>
      </c>
      <c r="L23" s="81">
        <f>'CONTRACTACIO 1r TR 2021'!L23+'CONTRACTACIO 2n TR 2021'!L23+'CONTRACTACIO 3r TR 2021'!L23+'CONTRACTACIO 4t TR 2021'!L23</f>
        <v>0</v>
      </c>
      <c r="M23" s="66" t="str">
        <f t="shared" si="4"/>
        <v/>
      </c>
      <c r="N23" s="77">
        <f>'CONTRACTACIO 1r TR 2021'!N23+'CONTRACTACIO 2n TR 2021'!N23+'CONTRACTACIO 3r TR 2021'!N23+'CONTRACTACIO 4t TR 2021'!N23</f>
        <v>0</v>
      </c>
      <c r="O23" s="78">
        <f>'CONTRACTACIO 1r TR 2021'!O23+'CONTRACTACIO 2n TR 2021'!O23+'CONTRACTACIO 3r TR 2021'!O23+'CONTRACTACIO 4t TR 2021'!O23</f>
        <v>0</v>
      </c>
      <c r="P23" s="67" t="str">
        <f t="shared" si="5"/>
        <v/>
      </c>
      <c r="Q23" s="81">
        <f>'CONTRACTACIO 1r TR 2021'!Q23+'CONTRACTACIO 2n TR 2021'!Q23+'CONTRACTACIO 3r TR 2021'!Q23+'CONTRACTACIO 4t TR 2021'!Q23</f>
        <v>0</v>
      </c>
      <c r="R23" s="66" t="str">
        <f t="shared" si="6"/>
        <v/>
      </c>
      <c r="S23" s="77">
        <f>'CONTRACTACIO 1r TR 2021'!S23+'CONTRACTACIO 2n TR 2021'!S23+'CONTRACTACIO 3r TR 2021'!S23+'CONTRACTACIO 4t TR 2021'!S23</f>
        <v>0</v>
      </c>
      <c r="T23" s="78">
        <f>'CONTRACTACIO 1r TR 2021'!T23+'CONTRACTACIO 2n TR 2021'!T23+'CONTRACTACIO 3r TR 2021'!T23+'CONTRACTACIO 4t TR 2021'!T23</f>
        <v>0</v>
      </c>
      <c r="U23" s="67" t="str">
        <f t="shared" si="7"/>
        <v/>
      </c>
      <c r="V23" s="81">
        <f>'CONTRACTACIO 1r TR 2021'!AA23+'CONTRACTACIO 2n TR 2021'!AA23+'CONTRACTACIO 3r TR 2021'!AA23+'CONTRACTACIO 4t TR 2021'!AA23</f>
        <v>0</v>
      </c>
      <c r="W23" s="66" t="str">
        <f t="shared" si="8"/>
        <v/>
      </c>
      <c r="X23" s="77">
        <f>'CONTRACTACIO 1r TR 2021'!AC23+'CONTRACTACIO 2n TR 2021'!AC23+'CONTRACTACIO 3r TR 2021'!AC23+'CONTRACTACIO 4t TR 2021'!AC23</f>
        <v>0</v>
      </c>
      <c r="Y23" s="78">
        <f>'CONTRACTACIO 1r TR 2021'!AD23+'CONTRACTACIO 2n TR 2021'!AD23+'CONTRACTACIO 3r TR 2021'!AD23+'CONTRACTACIO 4t TR 2021'!AD23</f>
        <v>0</v>
      </c>
      <c r="Z23" s="67" t="str">
        <f t="shared" si="9"/>
        <v/>
      </c>
      <c r="AA23" s="81">
        <f>'CONTRACTACIO 1r TR 2021'!V23+'CONTRACTACIO 2n TR 2021'!V23+'CONTRACTACIO 3r TR 2021'!V23+'CONTRACTACIO 4t TR 2021'!V23</f>
        <v>0</v>
      </c>
      <c r="AB23" s="20" t="str">
        <f t="shared" si="10"/>
        <v/>
      </c>
      <c r="AC23" s="77">
        <f>'CONTRACTACIO 1r TR 2021'!X23+'CONTRACTACIO 2n TR 2021'!X23+'CONTRACTACIO 3r TR 2021'!X23+'CONTRACTACIO 4t TR 2021'!X23</f>
        <v>0</v>
      </c>
      <c r="AD23" s="78">
        <f>'CONTRACTACIO 1r TR 2021'!Y23+'CONTRACTACIO 2n TR 2021'!Y23+'CONTRACTACIO 3r TR 2021'!Y23+'CONTRACTACIO 4t TR 2021'!Y23</f>
        <v>0</v>
      </c>
      <c r="AE23" s="67" t="str">
        <f t="shared" si="11"/>
        <v/>
      </c>
    </row>
    <row r="24" spans="1:31" s="42" customFormat="1" ht="36" customHeight="1" x14ac:dyDescent="0.35">
      <c r="A24" s="97" t="s">
        <v>52</v>
      </c>
      <c r="B24" s="81">
        <f>'CONTRACTACIO 1r TR 2021'!B24+'CONTRACTACIO 2n TR 2021'!B24+'CONTRACTACIO 3r TR 2021'!B24+'CONTRACTACIO 4t TR 2021'!B24</f>
        <v>0</v>
      </c>
      <c r="C24" s="66" t="str">
        <f t="shared" si="0"/>
        <v/>
      </c>
      <c r="D24" s="77">
        <f>'CONTRACTACIO 1r TR 2021'!D24+'CONTRACTACIO 2n TR 2021'!D24+'CONTRACTACIO 3r TR 2021'!D24+'CONTRACTACIO 4t TR 2021'!D24</f>
        <v>0</v>
      </c>
      <c r="E24" s="78">
        <f>'CONTRACTACIO 1r TR 2021'!E24+'CONTRACTACIO 2n TR 2021'!E24+'CONTRACTACIO 3r TR 2021'!E24+'CONTRACTACIO 4t TR 2021'!E24</f>
        <v>0</v>
      </c>
      <c r="F24" s="67" t="str">
        <f t="shared" si="1"/>
        <v/>
      </c>
      <c r="G24" s="81">
        <f>'CONTRACTACIO 1r TR 2021'!G24+'CONTRACTACIO 2n TR 2021'!G24+'CONTRACTACIO 3r TR 2021'!G24+'CONTRACTACIO 4t TR 2021'!G24</f>
        <v>0</v>
      </c>
      <c r="H24" s="66" t="str">
        <f t="shared" si="2"/>
        <v/>
      </c>
      <c r="I24" s="77">
        <f>'CONTRACTACIO 1r TR 2021'!I24+'CONTRACTACIO 2n TR 2021'!I24+'CONTRACTACIO 3r TR 2021'!I24+'CONTRACTACIO 4t TR 2021'!I24</f>
        <v>0</v>
      </c>
      <c r="J24" s="78">
        <f>'CONTRACTACIO 1r TR 2021'!J24+'CONTRACTACIO 2n TR 2021'!J24+'CONTRACTACIO 3r TR 2021'!J24+'CONTRACTACIO 4t TR 2021'!J24</f>
        <v>0</v>
      </c>
      <c r="K24" s="67" t="str">
        <f t="shared" si="3"/>
        <v/>
      </c>
      <c r="L24" s="81">
        <f>'CONTRACTACIO 1r TR 2021'!L24+'CONTRACTACIO 2n TR 2021'!L24+'CONTRACTACIO 3r TR 2021'!L24+'CONTRACTACIO 4t TR 2021'!L24</f>
        <v>0</v>
      </c>
      <c r="M24" s="66" t="str">
        <f t="shared" si="4"/>
        <v/>
      </c>
      <c r="N24" s="77">
        <f>'CONTRACTACIO 1r TR 2021'!N24+'CONTRACTACIO 2n TR 2021'!N24+'CONTRACTACIO 3r TR 2021'!N24+'CONTRACTACIO 4t TR 2021'!N24</f>
        <v>0</v>
      </c>
      <c r="O24" s="78">
        <f>'CONTRACTACIO 1r TR 2021'!O24+'CONTRACTACIO 2n TR 2021'!O24+'CONTRACTACIO 3r TR 2021'!O24+'CONTRACTACIO 4t TR 2021'!O24</f>
        <v>0</v>
      </c>
      <c r="P24" s="67" t="str">
        <f t="shared" si="5"/>
        <v/>
      </c>
      <c r="Q24" s="81">
        <f>'CONTRACTACIO 1r TR 2021'!Q24+'CONTRACTACIO 2n TR 2021'!Q24+'CONTRACTACIO 3r TR 2021'!Q24+'CONTRACTACIO 4t TR 2021'!Q24</f>
        <v>0</v>
      </c>
      <c r="R24" s="66" t="str">
        <f t="shared" si="6"/>
        <v/>
      </c>
      <c r="S24" s="77">
        <f>'CONTRACTACIO 1r TR 2021'!S24+'CONTRACTACIO 2n TR 2021'!S24+'CONTRACTACIO 3r TR 2021'!S24+'CONTRACTACIO 4t TR 2021'!S24</f>
        <v>0</v>
      </c>
      <c r="T24" s="78">
        <f>'CONTRACTACIO 1r TR 2021'!T24+'CONTRACTACIO 2n TR 2021'!T24+'CONTRACTACIO 3r TR 2021'!T24+'CONTRACTACIO 4t TR 2021'!T24</f>
        <v>0</v>
      </c>
      <c r="U24" s="67" t="str">
        <f t="shared" si="7"/>
        <v/>
      </c>
      <c r="V24" s="81">
        <f>'CONTRACTACIO 1r TR 2021'!AA24+'CONTRACTACIO 2n TR 2021'!AA24+'CONTRACTACIO 3r TR 2021'!AA24+'CONTRACTACIO 4t TR 2021'!AA24</f>
        <v>0</v>
      </c>
      <c r="W24" s="66" t="str">
        <f t="shared" si="8"/>
        <v/>
      </c>
      <c r="X24" s="77">
        <f>'CONTRACTACIO 1r TR 2021'!AC24+'CONTRACTACIO 2n TR 2021'!AC24+'CONTRACTACIO 3r TR 2021'!AC24+'CONTRACTACIO 4t TR 2021'!AC24</f>
        <v>0</v>
      </c>
      <c r="Y24" s="78">
        <f>'CONTRACTACIO 1r TR 2021'!AD24+'CONTRACTACIO 2n TR 2021'!AD24+'CONTRACTACIO 3r TR 2021'!AD24+'CONTRACTACIO 4t TR 2021'!AD24</f>
        <v>0</v>
      </c>
      <c r="Z24" s="67" t="str">
        <f t="shared" si="9"/>
        <v/>
      </c>
      <c r="AA24" s="81">
        <f>'CONTRACTACIO 1r TR 2021'!V24+'CONTRACTACIO 2n TR 2021'!V24+'CONTRACTACIO 3r TR 2021'!V24+'CONTRACTACIO 4t TR 2021'!V24</f>
        <v>0</v>
      </c>
      <c r="AB24" s="20" t="str">
        <f t="shared" si="10"/>
        <v/>
      </c>
      <c r="AC24" s="77">
        <f>'CONTRACTACIO 1r TR 2021'!X24+'CONTRACTACIO 2n TR 2021'!X24+'CONTRACTACIO 3r TR 2021'!X24+'CONTRACTACIO 4t TR 2021'!X24</f>
        <v>0</v>
      </c>
      <c r="AD24" s="78">
        <f>'CONTRACTACIO 1r TR 2021'!Y24+'CONTRACTACIO 2n TR 2021'!Y24+'CONTRACTACIO 3r TR 2021'!Y24+'CONTRACTACIO 4t TR 2021'!Y24</f>
        <v>0</v>
      </c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2</v>
      </c>
      <c r="C25" s="17">
        <f t="shared" si="12"/>
        <v>1</v>
      </c>
      <c r="D25" s="18">
        <f t="shared" si="12"/>
        <v>9337</v>
      </c>
      <c r="E25" s="18">
        <f t="shared" si="12"/>
        <v>11297.77</v>
      </c>
      <c r="F25" s="19">
        <f t="shared" si="12"/>
        <v>1</v>
      </c>
      <c r="G25" s="16">
        <f t="shared" si="12"/>
        <v>100</v>
      </c>
      <c r="H25" s="17">
        <f t="shared" si="12"/>
        <v>1</v>
      </c>
      <c r="I25" s="18">
        <f t="shared" si="12"/>
        <v>8276032.2939669425</v>
      </c>
      <c r="J25" s="18">
        <f t="shared" si="12"/>
        <v>9603637.1700000018</v>
      </c>
      <c r="K25" s="19">
        <f t="shared" si="12"/>
        <v>1</v>
      </c>
      <c r="L25" s="16">
        <f t="shared" si="12"/>
        <v>99</v>
      </c>
      <c r="M25" s="17">
        <f t="shared" si="12"/>
        <v>1</v>
      </c>
      <c r="N25" s="18">
        <f t="shared" si="12"/>
        <v>253689.05165289258</v>
      </c>
      <c r="O25" s="18">
        <f t="shared" si="12"/>
        <v>306888.62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2</v>
      </c>
      <c r="AB25" s="17">
        <f t="shared" si="12"/>
        <v>1</v>
      </c>
      <c r="AC25" s="18">
        <f t="shared" si="12"/>
        <v>26482.15</v>
      </c>
      <c r="AD25" s="18">
        <f t="shared" si="12"/>
        <v>26482.15</v>
      </c>
      <c r="AE25" s="19">
        <f t="shared" si="12"/>
        <v>1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15" customHeight="1" x14ac:dyDescent="0.35">
      <c r="A27" s="125" t="str">
        <f>'CONTRACTACIO 1r TR 2021'!A27:Q27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vint-i-sisena, punt 1, apartat g) de les Bases d'Execució del Pressupost 2021 de l'Ajuntament de Barcelona (vid. pàg. 209 i ss.):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26" t="str">
        <f>'CONTRACTACIO 1r TR 2021'!A28:Q28</f>
        <v>https://bcnroc.ajuntament.barcelona.cat/jspui/bitstream/11703/120899/5/GM_Pressupost_2021.pdf#page=209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5">
      <c r="A31" s="151" t="s">
        <v>10</v>
      </c>
      <c r="B31" s="154" t="s">
        <v>17</v>
      </c>
      <c r="C31" s="155"/>
      <c r="D31" s="155"/>
      <c r="E31" s="155"/>
      <c r="F31" s="156"/>
      <c r="G31" s="25"/>
      <c r="H31" s="54"/>
      <c r="I31" s="54"/>
      <c r="J31" s="160" t="s">
        <v>15</v>
      </c>
      <c r="K31" s="161"/>
      <c r="L31" s="154" t="s">
        <v>16</v>
      </c>
      <c r="M31" s="155"/>
      <c r="N31" s="155"/>
      <c r="O31" s="155"/>
      <c r="P31" s="156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">
      <c r="A32" s="152"/>
      <c r="B32" s="157"/>
      <c r="C32" s="158"/>
      <c r="D32" s="158"/>
      <c r="E32" s="158"/>
      <c r="F32" s="159"/>
      <c r="G32" s="25"/>
      <c r="J32" s="162"/>
      <c r="K32" s="163"/>
      <c r="L32" s="166"/>
      <c r="M32" s="167"/>
      <c r="N32" s="167"/>
      <c r="O32" s="167"/>
      <c r="P32" s="16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4">
      <c r="A33" s="153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4"/>
      <c r="K33" s="165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5" customHeight="1" x14ac:dyDescent="0.35">
      <c r="A34" s="41" t="s">
        <v>25</v>
      </c>
      <c r="B34" s="9">
        <f t="shared" ref="B34:B43" si="13">B13+G13+L13+Q13+V13+AA13</f>
        <v>6</v>
      </c>
      <c r="C34" s="8">
        <f t="shared" ref="C34:C40" si="14">IF(B34,B34/$B$46,"")</f>
        <v>2.9556650246305417E-2</v>
      </c>
      <c r="D34" s="10">
        <f t="shared" ref="D34:D43" si="15">D13+I13+N13+S13+X13+AC13</f>
        <v>4532011.9920661161</v>
      </c>
      <c r="E34" s="11">
        <f t="shared" ref="E34:E43" si="16">E13+J13+O13+T13+Y13+AD13</f>
        <v>5480303.540000001</v>
      </c>
      <c r="F34" s="21">
        <f t="shared" ref="F34:F40" si="17">IF(E34,E34/$E$46,"")</f>
        <v>0.55087807911765507</v>
      </c>
      <c r="J34" s="149" t="s">
        <v>3</v>
      </c>
      <c r="K34" s="150"/>
      <c r="L34" s="57">
        <f>B25</f>
        <v>2</v>
      </c>
      <c r="M34" s="8">
        <f t="shared" ref="M34:M39" si="18">IF(L34,L34/$L$40,"")</f>
        <v>9.852216748768473E-3</v>
      </c>
      <c r="N34" s="58">
        <f>D25</f>
        <v>9337</v>
      </c>
      <c r="O34" s="58">
        <f>E25</f>
        <v>11297.77</v>
      </c>
      <c r="P34" s="59">
        <f t="shared" ref="P34:P39" si="19">IF(O34,O34/$O$40,"")</f>
        <v>1.1356476498951497E-3</v>
      </c>
    </row>
    <row r="35" spans="1:33" s="25" customFormat="1" ht="30" customHeight="1" x14ac:dyDescent="0.35">
      <c r="A35" s="43" t="s">
        <v>18</v>
      </c>
      <c r="B35" s="12">
        <f t="shared" si="13"/>
        <v>2</v>
      </c>
      <c r="C35" s="8">
        <f t="shared" si="14"/>
        <v>9.852216748768473E-3</v>
      </c>
      <c r="D35" s="13">
        <f t="shared" si="15"/>
        <v>104122</v>
      </c>
      <c r="E35" s="14">
        <f t="shared" si="16"/>
        <v>125987.62</v>
      </c>
      <c r="F35" s="21">
        <f t="shared" si="17"/>
        <v>1.2664228831785664E-2</v>
      </c>
      <c r="J35" s="145" t="s">
        <v>1</v>
      </c>
      <c r="K35" s="146"/>
      <c r="L35" s="60">
        <f>G25</f>
        <v>100</v>
      </c>
      <c r="M35" s="8">
        <f t="shared" si="18"/>
        <v>0.49261083743842365</v>
      </c>
      <c r="N35" s="61">
        <f>I25</f>
        <v>8276032.2939669425</v>
      </c>
      <c r="O35" s="61">
        <f>J25</f>
        <v>9603637.1700000018</v>
      </c>
      <c r="P35" s="59">
        <f t="shared" si="19"/>
        <v>0.96535404620170251</v>
      </c>
    </row>
    <row r="36" spans="1:33" s="25" customFormat="1" ht="30" customHeight="1" x14ac:dyDescent="0.35">
      <c r="A36" s="43" t="s">
        <v>19</v>
      </c>
      <c r="B36" s="12">
        <f t="shared" si="13"/>
        <v>1</v>
      </c>
      <c r="C36" s="8">
        <f t="shared" si="14"/>
        <v>4.9261083743842365E-3</v>
      </c>
      <c r="D36" s="13">
        <f t="shared" si="15"/>
        <v>7569</v>
      </c>
      <c r="E36" s="14">
        <f t="shared" si="16"/>
        <v>9158.49</v>
      </c>
      <c r="F36" s="21">
        <f t="shared" si="17"/>
        <v>9.2060801778476883E-4</v>
      </c>
      <c r="J36" s="145" t="s">
        <v>2</v>
      </c>
      <c r="K36" s="146"/>
      <c r="L36" s="60">
        <f>L25</f>
        <v>99</v>
      </c>
      <c r="M36" s="8">
        <f t="shared" si="18"/>
        <v>0.48768472906403942</v>
      </c>
      <c r="N36" s="61">
        <f>N25</f>
        <v>253689.05165289258</v>
      </c>
      <c r="O36" s="61">
        <f>O25</f>
        <v>306888.62</v>
      </c>
      <c r="P36" s="59">
        <f t="shared" si="19"/>
        <v>3.084833025301149E-2</v>
      </c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5" t="s">
        <v>5</v>
      </c>
      <c r="K38" s="146"/>
      <c r="L38" s="60">
        <f>AA25</f>
        <v>2</v>
      </c>
      <c r="M38" s="8">
        <f t="shared" si="18"/>
        <v>9.852216748768473E-3</v>
      </c>
      <c r="N38" s="61">
        <f>AC25</f>
        <v>26482.15</v>
      </c>
      <c r="O38" s="61">
        <f>AD25</f>
        <v>26482.15</v>
      </c>
      <c r="P38" s="59">
        <f t="shared" si="19"/>
        <v>2.6619758953909346E-3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2</v>
      </c>
      <c r="C39" s="8">
        <f t="shared" si="14"/>
        <v>9.852216748768473E-3</v>
      </c>
      <c r="D39" s="13">
        <f t="shared" si="15"/>
        <v>3417092.03</v>
      </c>
      <c r="E39" s="22">
        <f t="shared" si="16"/>
        <v>3728339.5100000002</v>
      </c>
      <c r="F39" s="21">
        <f t="shared" si="17"/>
        <v>0.37477130465062869</v>
      </c>
      <c r="G39" s="25"/>
      <c r="H39" s="25"/>
      <c r="I39" s="25"/>
      <c r="J39" s="145" t="s">
        <v>4</v>
      </c>
      <c r="K39" s="146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33</v>
      </c>
      <c r="C40" s="8">
        <f t="shared" si="14"/>
        <v>0.1625615763546798</v>
      </c>
      <c r="D40" s="13">
        <f t="shared" si="15"/>
        <v>93713.582314049592</v>
      </c>
      <c r="E40" s="23">
        <f t="shared" si="16"/>
        <v>110205.78</v>
      </c>
      <c r="F40" s="21">
        <f t="shared" si="17"/>
        <v>1.1077844128696359E-2</v>
      </c>
      <c r="G40" s="25"/>
      <c r="H40" s="25"/>
      <c r="I40" s="25"/>
      <c r="J40" s="147" t="s">
        <v>0</v>
      </c>
      <c r="K40" s="148"/>
      <c r="L40" s="83">
        <f>SUM(L34:L39)</f>
        <v>203</v>
      </c>
      <c r="M40" s="17">
        <f>SUM(M34:M39)</f>
        <v>1</v>
      </c>
      <c r="N40" s="84">
        <f>SUM(N34:N39)</f>
        <v>8565540.4956198353</v>
      </c>
      <c r="O40" s="85">
        <f>SUM(O34:O39)</f>
        <v>9948305.7100000009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87</v>
      </c>
      <c r="C41" s="8">
        <f>IF(B41,B41/$B$46,"")</f>
        <v>0.42857142857142855</v>
      </c>
      <c r="D41" s="13">
        <f t="shared" si="15"/>
        <v>375260.144214876</v>
      </c>
      <c r="E41" s="23">
        <f t="shared" si="16"/>
        <v>451084.88000000006</v>
      </c>
      <c r="F41" s="21">
        <f>IF(E41,E41/$E$46,"")</f>
        <v>4.5342884823751553E-2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5">
      <c r="A42" s="46" t="s">
        <v>32</v>
      </c>
      <c r="B42" s="12">
        <f t="shared" si="13"/>
        <v>72</v>
      </c>
      <c r="C42" s="8">
        <f>IF(B42,B42/$B$46,"")</f>
        <v>0.35467980295566504</v>
      </c>
      <c r="D42" s="13">
        <f t="shared" si="15"/>
        <v>35771.747024793382</v>
      </c>
      <c r="E42" s="14">
        <f t="shared" si="16"/>
        <v>43225.890000000007</v>
      </c>
      <c r="F42" s="21">
        <f>IF(E42,E42/$E$46,"")</f>
        <v>4.3450504296977414E-3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">
      <c r="A46" s="64" t="s">
        <v>0</v>
      </c>
      <c r="B46" s="16">
        <f>SUM(B34:B45)</f>
        <v>203</v>
      </c>
      <c r="C46" s="17">
        <f>SUM(C34:C45)</f>
        <v>1</v>
      </c>
      <c r="D46" s="18">
        <f>SUM(D34:D45)</f>
        <v>8565540.4956198353</v>
      </c>
      <c r="E46" s="18">
        <f>SUM(E34:E45)</f>
        <v>9948305.7100000028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1:21" s="25" customFormat="1" x14ac:dyDescent="0.35">
      <c r="B97" s="26"/>
      <c r="H97" s="26"/>
      <c r="N97" s="26"/>
    </row>
    <row r="98" spans="1:21" s="25" customFormat="1" x14ac:dyDescent="0.35">
      <c r="B98" s="26"/>
      <c r="H98" s="26"/>
      <c r="N98" s="26"/>
    </row>
    <row r="99" spans="1:21" s="25" customFormat="1" x14ac:dyDescent="0.35">
      <c r="B99" s="26"/>
      <c r="H99" s="26"/>
      <c r="N99" s="26"/>
    </row>
    <row r="100" spans="1:21" s="25" customFormat="1" x14ac:dyDescent="0.35">
      <c r="B100" s="26"/>
      <c r="H100" s="26"/>
      <c r="N100" s="26"/>
    </row>
    <row r="101" spans="1:21" s="25" customFormat="1" x14ac:dyDescent="0.35">
      <c r="B101" s="26"/>
      <c r="H101" s="26"/>
      <c r="N101" s="26"/>
    </row>
    <row r="102" spans="1:21" s="25" customFormat="1" x14ac:dyDescent="0.35">
      <c r="B102" s="26"/>
      <c r="H102" s="26"/>
      <c r="N102" s="26"/>
    </row>
    <row r="103" spans="1:21" s="25" customFormat="1" x14ac:dyDescent="0.35">
      <c r="B103" s="26"/>
      <c r="H103" s="26"/>
      <c r="N103" s="26"/>
    </row>
    <row r="104" spans="1:21" s="25" customFormat="1" x14ac:dyDescent="0.35">
      <c r="B104" s="26"/>
      <c r="H104" s="26"/>
      <c r="N104" s="26"/>
    </row>
    <row r="105" spans="1:21" s="25" customFormat="1" x14ac:dyDescent="0.35">
      <c r="B105" s="26"/>
      <c r="H105" s="26"/>
      <c r="N105" s="26"/>
    </row>
    <row r="106" spans="1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2021</vt:lpstr>
      <vt:lpstr>CONTRACTACIO 2n TR 2021</vt:lpstr>
      <vt:lpstr>CONTRACTACIO 3r TR 2021</vt:lpstr>
      <vt:lpstr>CONTRACTACIO 4t TR 2021</vt:lpstr>
      <vt:lpstr>2021 - CONTRACTACIÓ ANUAL</vt:lpstr>
      <vt:lpstr>'2021 - CONTRACTACIÓ ANUAL'!Àrea_d'impressió</vt:lpstr>
      <vt:lpstr>'CONTRACTACIO 1r TR 2021'!Àrea_d'impressió</vt:lpstr>
      <vt:lpstr>'CONTRACTACIO 2n TR 2021'!Àrea_d'impressió</vt:lpstr>
      <vt:lpstr>'CONTRACTACIO 3r TR 2021'!Àrea_d'impressió</vt:lpstr>
      <vt:lpstr>'CONTRACTACIO 4t TR 2021'!Àrea_d'impressió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2021-07-26T11:34:10Z</cp:lastPrinted>
  <dcterms:created xsi:type="dcterms:W3CDTF">2016-02-03T12:33:15Z</dcterms:created>
  <dcterms:modified xsi:type="dcterms:W3CDTF">2022-02-28T09:17:45Z</dcterms:modified>
</cp:coreProperties>
</file>