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TILITATS\Llei Transparència\Informació a aportar\2021\Per Ajuntament\"/>
    </mc:Choice>
  </mc:AlternateContent>
  <xr:revisionPtr revIDLastSave="0" documentId="8_{51865885-4F60-4A48-AD57-5FDA5853CFB8}" xr6:coauthVersionLast="47" xr6:coauthVersionMax="47" xr10:uidLastSave="{00000000-0000-0000-0000-000000000000}"/>
  <bookViews>
    <workbookView xWindow="-108" yWindow="-108" windowWidth="23256" windowHeight="12576" tabRatio="700" firstSheet="1" activeTab="3" xr2:uid="{00000000-000D-0000-FFFF-FFFF00000000}"/>
  </bookViews>
  <sheets>
    <sheet name="CONTRACTACIO 1r TR 2021" sheetId="1" r:id="rId1"/>
    <sheet name="CONTRACTACIO 2n TR 2021" sheetId="4" r:id="rId2"/>
    <sheet name="CONTRACTACIO 3r TR 2021" sheetId="5" r:id="rId3"/>
    <sheet name="CONTRACTACIO 4t TR 2021" sheetId="6" r:id="rId4"/>
    <sheet name="2021 - CONTRACTACIÓ ANUAL" sheetId="7" r:id="rId5"/>
  </sheets>
  <definedNames>
    <definedName name="_xlnm.Print_Area" localSheetId="4">'2021 - CONTRACTACIÓ ANUAL'!$A$1:$AE$49</definedName>
    <definedName name="_xlnm.Print_Area" localSheetId="0">'CONTRACTACIO 1r TR 2021'!$A$1:$AE$46</definedName>
    <definedName name="_xlnm.Print_Area" localSheetId="1">'CONTRACTACIO 2n TR 2021'!$A$1:$AE$46</definedName>
    <definedName name="_xlnm.Print_Area" localSheetId="2">'CONTRACTACIO 3r TR 2021'!$A$1:$AE$46</definedName>
    <definedName name="_xlnm.Print_Area" localSheetId="3">'CONTRACTACIO 4t TR 2021'!$A$1:$AE$46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 s="1"/>
  <c r="D44" i="6"/>
  <c r="B44" i="6"/>
  <c r="C44" i="6" s="1"/>
  <c r="E44" i="5"/>
  <c r="F44" i="5" s="1"/>
  <c r="D44" i="5"/>
  <c r="B44" i="5"/>
  <c r="C44" i="5" s="1"/>
  <c r="E44" i="4"/>
  <c r="F44" i="4" s="1"/>
  <c r="D44" i="4"/>
  <c r="B44" i="4"/>
  <c r="C44" i="4" s="1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Z23" i="7"/>
  <c r="X23" i="7"/>
  <c r="V23" i="7"/>
  <c r="W23" i="7" s="1"/>
  <c r="T23" i="7"/>
  <c r="U23" i="7" s="1"/>
  <c r="S23" i="7"/>
  <c r="Q23" i="7"/>
  <c r="R23" i="7" s="1"/>
  <c r="O23" i="7"/>
  <c r="P23" i="7" s="1"/>
  <c r="N23" i="7"/>
  <c r="L23" i="7"/>
  <c r="M23" i="7" s="1"/>
  <c r="J23" i="7"/>
  <c r="K23" i="7" s="1"/>
  <c r="I23" i="7"/>
  <c r="G23" i="7"/>
  <c r="H23" i="7" s="1"/>
  <c r="E23" i="7"/>
  <c r="D23" i="7"/>
  <c r="B23" i="7"/>
  <c r="B8" i="7"/>
  <c r="B8" i="6"/>
  <c r="B8" i="5"/>
  <c r="B8" i="4"/>
  <c r="AD22" i="7"/>
  <c r="AE22" i="7" s="1"/>
  <c r="AC22" i="7"/>
  <c r="AA22" i="7"/>
  <c r="AB22" i="7" s="1"/>
  <c r="Y22" i="7"/>
  <c r="Z22" i="7" s="1"/>
  <c r="X22" i="7"/>
  <c r="V22" i="7"/>
  <c r="W22" i="7"/>
  <c r="T22" i="7"/>
  <c r="U22" i="7" s="1"/>
  <c r="S22" i="7"/>
  <c r="Q22" i="7"/>
  <c r="R22" i="7" s="1"/>
  <c r="O22" i="7"/>
  <c r="P22" i="7" s="1"/>
  <c r="N22" i="7"/>
  <c r="L22" i="7"/>
  <c r="M22" i="7" s="1"/>
  <c r="J22" i="7"/>
  <c r="I22" i="7"/>
  <c r="G22" i="7"/>
  <c r="H22" i="7" s="1"/>
  <c r="E22" i="7"/>
  <c r="D22" i="7"/>
  <c r="B22" i="7"/>
  <c r="E43" i="6"/>
  <c r="D43" i="6"/>
  <c r="B43" i="6"/>
  <c r="C43" i="6" s="1"/>
  <c r="AE22" i="6"/>
  <c r="AB22" i="6"/>
  <c r="Z22" i="6"/>
  <c r="W22" i="6"/>
  <c r="U22" i="6"/>
  <c r="R22" i="6"/>
  <c r="P22" i="6"/>
  <c r="M22" i="6"/>
  <c r="E43" i="5"/>
  <c r="F43" i="5" s="1"/>
  <c r="D43" i="5"/>
  <c r="B43" i="5"/>
  <c r="C43" i="5" s="1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C43" i="4" s="1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B25" i="1"/>
  <c r="C20" i="1" s="1"/>
  <c r="B16" i="7"/>
  <c r="D16" i="7"/>
  <c r="J24" i="7"/>
  <c r="K24" i="7" s="1"/>
  <c r="E24" i="7"/>
  <c r="O24" i="7"/>
  <c r="P24" i="7" s="1"/>
  <c r="T24" i="7"/>
  <c r="U24" i="7" s="1"/>
  <c r="Y24" i="7"/>
  <c r="Z24" i="7" s="1"/>
  <c r="AD24" i="7"/>
  <c r="AE24" i="7" s="1"/>
  <c r="E13" i="7"/>
  <c r="J13" i="7"/>
  <c r="O13" i="7"/>
  <c r="T13" i="7"/>
  <c r="U13" i="7" s="1"/>
  <c r="Y13" i="7"/>
  <c r="Z13" i="7" s="1"/>
  <c r="AD13" i="7"/>
  <c r="AE13" i="7" s="1"/>
  <c r="E20" i="7"/>
  <c r="J20" i="7"/>
  <c r="O20" i="7"/>
  <c r="AD20" i="7"/>
  <c r="T20" i="7"/>
  <c r="U20" i="7" s="1"/>
  <c r="Y20" i="7"/>
  <c r="Z20" i="7" s="1"/>
  <c r="E21" i="7"/>
  <c r="F21" i="7" s="1"/>
  <c r="J21" i="7"/>
  <c r="O21" i="7"/>
  <c r="P21" i="7" s="1"/>
  <c r="AD21" i="7"/>
  <c r="T21" i="7"/>
  <c r="U21" i="7" s="1"/>
  <c r="Y21" i="7"/>
  <c r="J14" i="7"/>
  <c r="K14" i="7" s="1"/>
  <c r="O14" i="7"/>
  <c r="P14" i="7" s="1"/>
  <c r="E14" i="7"/>
  <c r="F14" i="7" s="1"/>
  <c r="T14" i="7"/>
  <c r="U14" i="7" s="1"/>
  <c r="Y14" i="7"/>
  <c r="Z14" i="7" s="1"/>
  <c r="AD14" i="7"/>
  <c r="J15" i="7"/>
  <c r="K15" i="7" s="1"/>
  <c r="O15" i="7"/>
  <c r="E15" i="7"/>
  <c r="T15" i="7"/>
  <c r="U15" i="7" s="1"/>
  <c r="Y15" i="7"/>
  <c r="Z15" i="7" s="1"/>
  <c r="AD15" i="7"/>
  <c r="AE15" i="7" s="1"/>
  <c r="J16" i="7"/>
  <c r="K16" i="7" s="1"/>
  <c r="O16" i="7"/>
  <c r="P16" i="7" s="1"/>
  <c r="E16" i="7"/>
  <c r="F16" i="7" s="1"/>
  <c r="T16" i="7"/>
  <c r="U16" i="7" s="1"/>
  <c r="Y16" i="7"/>
  <c r="AD16" i="7"/>
  <c r="J17" i="7"/>
  <c r="K17" i="7" s="1"/>
  <c r="O17" i="7"/>
  <c r="P17" i="7" s="1"/>
  <c r="E17" i="7"/>
  <c r="T17" i="7"/>
  <c r="U17" i="7" s="1"/>
  <c r="Y17" i="7"/>
  <c r="Z17" i="7" s="1"/>
  <c r="AD17" i="7"/>
  <c r="J18" i="7"/>
  <c r="O18" i="7"/>
  <c r="AD18" i="7"/>
  <c r="E18" i="7"/>
  <c r="T18" i="7"/>
  <c r="U18" i="7" s="1"/>
  <c r="Y18" i="7"/>
  <c r="Z18" i="7" s="1"/>
  <c r="J19" i="7"/>
  <c r="O19" i="7"/>
  <c r="AD19" i="7"/>
  <c r="AE19" i="7" s="1"/>
  <c r="E19" i="7"/>
  <c r="F19" i="7" s="1"/>
  <c r="T19" i="7"/>
  <c r="U19" i="7" s="1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 s="1"/>
  <c r="Q24" i="7"/>
  <c r="B45" i="7" s="1"/>
  <c r="C45" i="7" s="1"/>
  <c r="V24" i="7"/>
  <c r="W24" i="7" s="1"/>
  <c r="AA24" i="7"/>
  <c r="AB24" i="7" s="1"/>
  <c r="G16" i="7"/>
  <c r="H16" i="7" s="1"/>
  <c r="L16" i="7"/>
  <c r="M16" i="7" s="1"/>
  <c r="Q16" i="7"/>
  <c r="R16" i="7" s="1"/>
  <c r="V16" i="7"/>
  <c r="W16" i="7" s="1"/>
  <c r="AA16" i="7"/>
  <c r="AB16" i="7" s="1"/>
  <c r="B13" i="7"/>
  <c r="G13" i="7"/>
  <c r="L13" i="7"/>
  <c r="Q13" i="7"/>
  <c r="R13" i="7" s="1"/>
  <c r="V13" i="7"/>
  <c r="W13" i="7" s="1"/>
  <c r="AA13" i="7"/>
  <c r="AB13" i="7" s="1"/>
  <c r="B20" i="7"/>
  <c r="G20" i="7"/>
  <c r="L20" i="7"/>
  <c r="AA20" i="7"/>
  <c r="Q20" i="7"/>
  <c r="R20" i="7" s="1"/>
  <c r="V20" i="7"/>
  <c r="W20" i="7" s="1"/>
  <c r="B21" i="7"/>
  <c r="C21" i="7" s="1"/>
  <c r="G21" i="7"/>
  <c r="L21" i="7"/>
  <c r="M21" i="7" s="1"/>
  <c r="AA21" i="7"/>
  <c r="AB21" i="7" s="1"/>
  <c r="Q21" i="7"/>
  <c r="R21" i="7" s="1"/>
  <c r="V21" i="7"/>
  <c r="W21" i="7" s="1"/>
  <c r="G14" i="7"/>
  <c r="L14" i="7"/>
  <c r="B14" i="7"/>
  <c r="Q14" i="7"/>
  <c r="R14" i="7" s="1"/>
  <c r="V14" i="7"/>
  <c r="W14" i="7" s="1"/>
  <c r="AA14" i="7"/>
  <c r="AB14" i="7" s="1"/>
  <c r="G15" i="7"/>
  <c r="L15" i="7"/>
  <c r="M15" i="7" s="1"/>
  <c r="B15" i="7"/>
  <c r="Q15" i="7"/>
  <c r="R15" i="7" s="1"/>
  <c r="V15" i="7"/>
  <c r="W15" i="7" s="1"/>
  <c r="AA15" i="7"/>
  <c r="AB15" i="7" s="1"/>
  <c r="G17" i="7"/>
  <c r="H17" i="7" s="1"/>
  <c r="L17" i="7"/>
  <c r="M17" i="7" s="1"/>
  <c r="B17" i="7"/>
  <c r="Q17" i="7"/>
  <c r="R17" i="7" s="1"/>
  <c r="V17" i="7"/>
  <c r="W17" i="7" s="1"/>
  <c r="AA17" i="7"/>
  <c r="G18" i="7"/>
  <c r="L18" i="7"/>
  <c r="AA18" i="7"/>
  <c r="AB18" i="7" s="1"/>
  <c r="B18" i="7"/>
  <c r="Q18" i="7"/>
  <c r="R18" i="7" s="1"/>
  <c r="V18" i="7"/>
  <c r="W18" i="7" s="1"/>
  <c r="G19" i="7"/>
  <c r="L19" i="7"/>
  <c r="AA19" i="7"/>
  <c r="B19" i="7"/>
  <c r="C19" i="7" s="1"/>
  <c r="Q19" i="7"/>
  <c r="R19" i="7" s="1"/>
  <c r="V19" i="7"/>
  <c r="W19" i="7" s="1"/>
  <c r="J25" i="6"/>
  <c r="K20" i="6" s="1"/>
  <c r="E25" i="6"/>
  <c r="O34" i="6" s="1"/>
  <c r="O25" i="6"/>
  <c r="O36" i="6" s="1"/>
  <c r="Y25" i="6"/>
  <c r="O38" i="6" s="1"/>
  <c r="P38" i="6" s="1"/>
  <c r="T25" i="6"/>
  <c r="O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L35" i="6" s="1"/>
  <c r="H15" i="6"/>
  <c r="B25" i="6"/>
  <c r="L34" i="6" s="1"/>
  <c r="L25" i="6"/>
  <c r="L36" i="6" s="1"/>
  <c r="V25" i="6"/>
  <c r="L38" i="6" s="1"/>
  <c r="M38" i="6" s="1"/>
  <c r="Q25" i="6"/>
  <c r="L37" i="6" s="1"/>
  <c r="AA25" i="6"/>
  <c r="L39" i="6" s="1"/>
  <c r="M39" i="6" s="1"/>
  <c r="E45" i="6"/>
  <c r="F45" i="6" s="1"/>
  <c r="E34" i="6"/>
  <c r="E35" i="6"/>
  <c r="E36" i="6"/>
  <c r="E37" i="6"/>
  <c r="F37" i="6" s="1"/>
  <c r="E38" i="6"/>
  <c r="F38" i="6" s="1"/>
  <c r="E39" i="6"/>
  <c r="F39" i="6" s="1"/>
  <c r="E40" i="6"/>
  <c r="E41" i="6"/>
  <c r="E42" i="6"/>
  <c r="F42" i="6" s="1"/>
  <c r="D45" i="6"/>
  <c r="D34" i="6"/>
  <c r="D35" i="6"/>
  <c r="D36" i="6"/>
  <c r="D37" i="6"/>
  <c r="D38" i="6"/>
  <c r="D39" i="6"/>
  <c r="D40" i="6"/>
  <c r="D41" i="6"/>
  <c r="D42" i="6"/>
  <c r="B45" i="6"/>
  <c r="C45" i="6" s="1"/>
  <c r="B42" i="6"/>
  <c r="C42" i="6" s="1"/>
  <c r="B34" i="6"/>
  <c r="B35" i="6"/>
  <c r="C35" i="6" s="1"/>
  <c r="B36" i="6"/>
  <c r="C36" i="6" s="1"/>
  <c r="B37" i="6"/>
  <c r="C37" i="6" s="1"/>
  <c r="B38" i="6"/>
  <c r="C38" i="6" s="1"/>
  <c r="B39" i="6"/>
  <c r="C39" i="6" s="1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/>
  <c r="AA25" i="5"/>
  <c r="L39" i="5" s="1"/>
  <c r="M39" i="5" s="1"/>
  <c r="E25" i="5"/>
  <c r="O34" i="5" s="1"/>
  <c r="J25" i="5"/>
  <c r="O35" i="5" s="1"/>
  <c r="O25" i="5"/>
  <c r="O36" i="5" s="1"/>
  <c r="T25" i="5"/>
  <c r="O37" i="5" s="1"/>
  <c r="P37" i="5" s="1"/>
  <c r="Y25" i="5"/>
  <c r="O38" i="5" s="1"/>
  <c r="P38" i="5" s="1"/>
  <c r="Z18" i="5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L35" i="5" s="1"/>
  <c r="L25" i="5"/>
  <c r="L36" i="5" s="1"/>
  <c r="Q25" i="5"/>
  <c r="L37" i="5" s="1"/>
  <c r="M37" i="5" s="1"/>
  <c r="V25" i="5"/>
  <c r="L38" i="5" s="1"/>
  <c r="M38" i="5" s="1"/>
  <c r="E34" i="5"/>
  <c r="E35" i="5"/>
  <c r="F35" i="5" s="1"/>
  <c r="E36" i="5"/>
  <c r="F36" i="5" s="1"/>
  <c r="E41" i="5"/>
  <c r="E42" i="5"/>
  <c r="E39" i="5"/>
  <c r="F39" i="5" s="1"/>
  <c r="E40" i="5"/>
  <c r="E45" i="5"/>
  <c r="E37" i="5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C35" i="5" s="1"/>
  <c r="B36" i="5"/>
  <c r="B41" i="5"/>
  <c r="B42" i="5"/>
  <c r="C42" i="5" s="1"/>
  <c r="B45" i="5"/>
  <c r="C45" i="5" s="1"/>
  <c r="B39" i="5"/>
  <c r="B40" i="5"/>
  <c r="B37" i="5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25" i="5" s="1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M14" i="5"/>
  <c r="M15" i="5"/>
  <c r="M16" i="5"/>
  <c r="M17" i="5"/>
  <c r="M18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F35" i="4" s="1"/>
  <c r="E36" i="4"/>
  <c r="F36" i="4" s="1"/>
  <c r="E37" i="4"/>
  <c r="E38" i="4"/>
  <c r="F38" i="4" s="1"/>
  <c r="E39" i="4"/>
  <c r="E40" i="4"/>
  <c r="E41" i="4"/>
  <c r="E42" i="4"/>
  <c r="F42" i="4" s="1"/>
  <c r="D45" i="4"/>
  <c r="B45" i="4"/>
  <c r="B42" i="4"/>
  <c r="C42" i="4" s="1"/>
  <c r="B34" i="4"/>
  <c r="B35" i="4"/>
  <c r="C35" i="4" s="1"/>
  <c r="B36" i="4"/>
  <c r="B37" i="4"/>
  <c r="C37" i="4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L39" i="4" s="1"/>
  <c r="M39" i="4" s="1"/>
  <c r="Z13" i="4"/>
  <c r="Z14" i="4"/>
  <c r="Z15" i="4"/>
  <c r="Z16" i="4"/>
  <c r="Z18" i="4"/>
  <c r="Z19" i="4"/>
  <c r="Y25" i="4"/>
  <c r="O38" i="4" s="1"/>
  <c r="P38" i="4" s="1"/>
  <c r="Z20" i="4"/>
  <c r="Z24" i="4"/>
  <c r="X25" i="4"/>
  <c r="N38" i="4" s="1"/>
  <c r="W13" i="4"/>
  <c r="W14" i="4"/>
  <c r="W25" i="4" s="1"/>
  <c r="W15" i="4"/>
  <c r="W16" i="4"/>
  <c r="W18" i="4"/>
  <c r="W19" i="4"/>
  <c r="V25" i="4"/>
  <c r="L38" i="4" s="1"/>
  <c r="W21" i="4"/>
  <c r="W24" i="4"/>
  <c r="T25" i="4"/>
  <c r="O37" i="4" s="1"/>
  <c r="U13" i="4"/>
  <c r="U14" i="4"/>
  <c r="U15" i="4"/>
  <c r="U16" i="4"/>
  <c r="U17" i="4"/>
  <c r="U18" i="4"/>
  <c r="U19" i="4"/>
  <c r="U20" i="4"/>
  <c r="U21" i="4"/>
  <c r="U24" i="4"/>
  <c r="S25" i="4"/>
  <c r="N37" i="4"/>
  <c r="Q25" i="4"/>
  <c r="L37" i="4" s="1"/>
  <c r="M37" i="4" s="1"/>
  <c r="R13" i="4"/>
  <c r="R14" i="4"/>
  <c r="R15" i="4"/>
  <c r="R16" i="4"/>
  <c r="R17" i="4"/>
  <c r="R18" i="4"/>
  <c r="R19" i="4"/>
  <c r="R20" i="4"/>
  <c r="R21" i="4"/>
  <c r="R24" i="4"/>
  <c r="O25" i="4"/>
  <c r="O36" i="4" s="1"/>
  <c r="P17" i="4"/>
  <c r="P24" i="4"/>
  <c r="N25" i="4"/>
  <c r="N36" i="4" s="1"/>
  <c r="L25" i="4"/>
  <c r="M18" i="4" s="1"/>
  <c r="M15" i="4"/>
  <c r="M16" i="4"/>
  <c r="M17" i="4"/>
  <c r="M21" i="4"/>
  <c r="M24" i="4"/>
  <c r="J25" i="4"/>
  <c r="K18" i="4" s="1"/>
  <c r="K16" i="4"/>
  <c r="K17" i="4"/>
  <c r="I25" i="4"/>
  <c r="N35" i="4" s="1"/>
  <c r="G25" i="4"/>
  <c r="L35" i="4" s="1"/>
  <c r="H16" i="4"/>
  <c r="H17" i="4"/>
  <c r="H21" i="4"/>
  <c r="E25" i="4"/>
  <c r="F13" i="4" s="1"/>
  <c r="F18" i="4"/>
  <c r="F16" i="4"/>
  <c r="F17" i="4"/>
  <c r="F19" i="4"/>
  <c r="F21" i="4"/>
  <c r="F24" i="4"/>
  <c r="D25" i="4"/>
  <c r="N34" i="4" s="1"/>
  <c r="B25" i="4"/>
  <c r="C13" i="4" s="1"/>
  <c r="C16" i="4"/>
  <c r="C17" i="4"/>
  <c r="C19" i="4"/>
  <c r="C21" i="4"/>
  <c r="C24" i="4"/>
  <c r="D34" i="4"/>
  <c r="D35" i="4"/>
  <c r="D36" i="4"/>
  <c r="D37" i="4"/>
  <c r="D38" i="4"/>
  <c r="D39" i="4"/>
  <c r="D40" i="4"/>
  <c r="D41" i="4"/>
  <c r="D42" i="4"/>
  <c r="J25" i="1"/>
  <c r="K20" i="1" s="1"/>
  <c r="K22" i="1"/>
  <c r="O25" i="1"/>
  <c r="O36" i="1" s="1"/>
  <c r="E25" i="1"/>
  <c r="O34" i="1" s="1"/>
  <c r="Y25" i="1"/>
  <c r="O38" i="1"/>
  <c r="P38" i="1" s="1"/>
  <c r="I25" i="1"/>
  <c r="N35" i="1" s="1"/>
  <c r="N25" i="1"/>
  <c r="N36" i="1" s="1"/>
  <c r="D25" i="1"/>
  <c r="N34" i="1" s="1"/>
  <c r="X25" i="1"/>
  <c r="N38" i="1" s="1"/>
  <c r="G25" i="1"/>
  <c r="L35" i="1" s="1"/>
  <c r="H22" i="1"/>
  <c r="L25" i="1"/>
  <c r="M20" i="1" s="1"/>
  <c r="V25" i="1"/>
  <c r="L38" i="1" s="1"/>
  <c r="M38" i="1" s="1"/>
  <c r="Q25" i="1"/>
  <c r="L37" i="1" s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17" i="1"/>
  <c r="K16" i="1"/>
  <c r="K15" i="1"/>
  <c r="K14" i="1"/>
  <c r="H21" i="1"/>
  <c r="H17" i="1"/>
  <c r="H15" i="1"/>
  <c r="C24" i="1"/>
  <c r="C21" i="1"/>
  <c r="C19" i="1"/>
  <c r="C18" i="1"/>
  <c r="C17" i="1"/>
  <c r="C16" i="1"/>
  <c r="C15" i="1"/>
  <c r="C14" i="1"/>
  <c r="E45" i="1"/>
  <c r="F45" i="1" s="1"/>
  <c r="E42" i="1"/>
  <c r="E34" i="1"/>
  <c r="E41" i="1"/>
  <c r="E35" i="1"/>
  <c r="F35" i="1" s="1"/>
  <c r="E36" i="1"/>
  <c r="F36" i="1" s="1"/>
  <c r="E37" i="1"/>
  <c r="F37" i="1" s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C45" i="1" s="1"/>
  <c r="B42" i="1"/>
  <c r="C42" i="1" s="1"/>
  <c r="B34" i="1"/>
  <c r="B41" i="1"/>
  <c r="B35" i="1"/>
  <c r="C35" i="1" s="1"/>
  <c r="B36" i="1"/>
  <c r="B37" i="1"/>
  <c r="B38" i="1"/>
  <c r="C38" i="1" s="1"/>
  <c r="B39" i="1"/>
  <c r="B40" i="1"/>
  <c r="AE13" i="1"/>
  <c r="AD25" i="1"/>
  <c r="O39" i="1" s="1"/>
  <c r="P39" i="1" s="1"/>
  <c r="AE16" i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 s="1"/>
  <c r="R13" i="1"/>
  <c r="R25" i="1" s="1"/>
  <c r="M13" i="1"/>
  <c r="F14" i="1"/>
  <c r="F15" i="1"/>
  <c r="F16" i="1"/>
  <c r="F17" i="1"/>
  <c r="F18" i="1"/>
  <c r="F19" i="1"/>
  <c r="F21" i="1"/>
  <c r="P16" i="1"/>
  <c r="P16" i="5"/>
  <c r="P16" i="4"/>
  <c r="AE16" i="7"/>
  <c r="F22" i="1"/>
  <c r="F23" i="1"/>
  <c r="F24" i="1"/>
  <c r="C22" i="1"/>
  <c r="C23" i="1"/>
  <c r="L36" i="1"/>
  <c r="F22" i="6"/>
  <c r="C22" i="6"/>
  <c r="H20" i="6"/>
  <c r="H19" i="6"/>
  <c r="M18" i="6"/>
  <c r="M13" i="6"/>
  <c r="P14" i="6"/>
  <c r="Z21" i="6"/>
  <c r="H22" i="6"/>
  <c r="O35" i="6"/>
  <c r="K22" i="6"/>
  <c r="H22" i="5"/>
  <c r="K22" i="5"/>
  <c r="M14" i="4"/>
  <c r="P21" i="4"/>
  <c r="H22" i="4"/>
  <c r="K13" i="4"/>
  <c r="K22" i="4"/>
  <c r="Z21" i="4"/>
  <c r="L34" i="1"/>
  <c r="C13" i="1"/>
  <c r="K21" i="1"/>
  <c r="H16" i="1"/>
  <c r="H14" i="1"/>
  <c r="H24" i="1"/>
  <c r="Z18" i="6"/>
  <c r="C20" i="6"/>
  <c r="C13" i="6"/>
  <c r="F14" i="6"/>
  <c r="K15" i="6"/>
  <c r="R16" i="6"/>
  <c r="U16" i="6"/>
  <c r="U13" i="6"/>
  <c r="H18" i="6"/>
  <c r="H13" i="6"/>
  <c r="H24" i="6"/>
  <c r="H14" i="6"/>
  <c r="K19" i="6"/>
  <c r="K14" i="6"/>
  <c r="K18" i="6"/>
  <c r="K21" i="6"/>
  <c r="K13" i="6"/>
  <c r="F13" i="6"/>
  <c r="W19" i="6"/>
  <c r="W18" i="6"/>
  <c r="K24" i="6"/>
  <c r="F43" i="6"/>
  <c r="H14" i="5"/>
  <c r="H24" i="5"/>
  <c r="H18" i="5"/>
  <c r="K15" i="5"/>
  <c r="K18" i="5"/>
  <c r="K14" i="5"/>
  <c r="K21" i="5"/>
  <c r="P15" i="5"/>
  <c r="P18" i="5"/>
  <c r="P14" i="5"/>
  <c r="H15" i="5"/>
  <c r="W18" i="5"/>
  <c r="R16" i="5"/>
  <c r="H13" i="5"/>
  <c r="H20" i="5"/>
  <c r="K19" i="5"/>
  <c r="C14" i="5"/>
  <c r="F23" i="7"/>
  <c r="AE21" i="5"/>
  <c r="AE20" i="5"/>
  <c r="F21" i="5"/>
  <c r="P21" i="5"/>
  <c r="V25" i="7"/>
  <c r="L39" i="7" s="1"/>
  <c r="M39" i="7" s="1"/>
  <c r="P15" i="4"/>
  <c r="H15" i="4"/>
  <c r="H14" i="4"/>
  <c r="K15" i="4"/>
  <c r="K14" i="4"/>
  <c r="C15" i="4"/>
  <c r="F15" i="4"/>
  <c r="P14" i="4"/>
  <c r="H24" i="4"/>
  <c r="K24" i="4"/>
  <c r="C14" i="4"/>
  <c r="F14" i="4"/>
  <c r="K21" i="4"/>
  <c r="H20" i="4"/>
  <c r="W17" i="4"/>
  <c r="Z17" i="4"/>
  <c r="C18" i="4"/>
  <c r="C20" i="4"/>
  <c r="O34" i="4"/>
  <c r="H13" i="4"/>
  <c r="W20" i="4"/>
  <c r="F43" i="4"/>
  <c r="C24" i="7"/>
  <c r="AC25" i="7"/>
  <c r="N38" i="7" s="1"/>
  <c r="D38" i="7"/>
  <c r="B42" i="7"/>
  <c r="C42" i="7" s="1"/>
  <c r="C36" i="1"/>
  <c r="H21" i="7"/>
  <c r="F38" i="1"/>
  <c r="F37" i="4"/>
  <c r="Z16" i="7"/>
  <c r="F43" i="1"/>
  <c r="F44" i="1"/>
  <c r="C23" i="7"/>
  <c r="C44" i="1"/>
  <c r="F22" i="7"/>
  <c r="C39" i="5"/>
  <c r="C36" i="4"/>
  <c r="C37" i="1"/>
  <c r="C15" i="7"/>
  <c r="F36" i="6"/>
  <c r="F35" i="6"/>
  <c r="AB19" i="7"/>
  <c r="F45" i="5"/>
  <c r="AE20" i="7"/>
  <c r="C36" i="5"/>
  <c r="C37" i="5"/>
  <c r="F37" i="5"/>
  <c r="F18" i="7"/>
  <c r="F42" i="5"/>
  <c r="Z21" i="7"/>
  <c r="AE18" i="7"/>
  <c r="AE21" i="7"/>
  <c r="AE17" i="7"/>
  <c r="C38" i="4"/>
  <c r="F45" i="4"/>
  <c r="C45" i="4"/>
  <c r="AB20" i="7"/>
  <c r="AB17" i="7"/>
  <c r="C18" i="7"/>
  <c r="C14" i="7"/>
  <c r="K21" i="7"/>
  <c r="P15" i="7"/>
  <c r="M14" i="7"/>
  <c r="H15" i="7"/>
  <c r="H14" i="7"/>
  <c r="H24" i="7"/>
  <c r="P37" i="4"/>
  <c r="P19" i="6" l="1"/>
  <c r="P20" i="6"/>
  <c r="F20" i="6"/>
  <c r="D40" i="7"/>
  <c r="X25" i="7"/>
  <c r="N39" i="7" s="1"/>
  <c r="D37" i="7"/>
  <c r="E25" i="7"/>
  <c r="F13" i="7" s="1"/>
  <c r="D43" i="7"/>
  <c r="AE25" i="5"/>
  <c r="P20" i="4"/>
  <c r="P13" i="4"/>
  <c r="F20" i="5"/>
  <c r="P19" i="5"/>
  <c r="M13" i="5"/>
  <c r="R24" i="7"/>
  <c r="C25" i="6"/>
  <c r="F20" i="4"/>
  <c r="K20" i="4"/>
  <c r="E42" i="7"/>
  <c r="F42" i="7" s="1"/>
  <c r="C20" i="5"/>
  <c r="C13" i="5"/>
  <c r="H19" i="4"/>
  <c r="P19" i="4"/>
  <c r="U25" i="4"/>
  <c r="B41" i="7"/>
  <c r="D45" i="7"/>
  <c r="K13" i="5"/>
  <c r="P13" i="5"/>
  <c r="M19" i="5"/>
  <c r="P20" i="5"/>
  <c r="M20" i="5"/>
  <c r="K20" i="5"/>
  <c r="D42" i="7"/>
  <c r="Q25" i="7"/>
  <c r="L37" i="7" s="1"/>
  <c r="AA25" i="7"/>
  <c r="L38" i="7" s="1"/>
  <c r="M38" i="7" s="1"/>
  <c r="B35" i="7"/>
  <c r="C35" i="7" s="1"/>
  <c r="E43" i="7"/>
  <c r="F43" i="7" s="1"/>
  <c r="D44" i="7"/>
  <c r="F25" i="5"/>
  <c r="H25" i="5"/>
  <c r="AE25" i="4"/>
  <c r="E46" i="5"/>
  <c r="F40" i="5" s="1"/>
  <c r="W25" i="6"/>
  <c r="E37" i="7"/>
  <c r="F37" i="7" s="1"/>
  <c r="B46" i="4"/>
  <c r="C39" i="4" s="1"/>
  <c r="AB25" i="1"/>
  <c r="E35" i="7"/>
  <c r="F35" i="7" s="1"/>
  <c r="D36" i="7"/>
  <c r="M13" i="4"/>
  <c r="M19" i="4"/>
  <c r="K19" i="4"/>
  <c r="E41" i="7"/>
  <c r="M20" i="4"/>
  <c r="I25" i="7"/>
  <c r="N35" i="7" s="1"/>
  <c r="E46" i="4"/>
  <c r="F25" i="4"/>
  <c r="D46" i="4"/>
  <c r="D25" i="7"/>
  <c r="N34" i="7" s="1"/>
  <c r="P18" i="4"/>
  <c r="P25" i="4" s="1"/>
  <c r="L36" i="4"/>
  <c r="K25" i="4"/>
  <c r="O35" i="4"/>
  <c r="H18" i="4"/>
  <c r="H25" i="4" s="1"/>
  <c r="B39" i="7"/>
  <c r="G25" i="7"/>
  <c r="H20" i="7" s="1"/>
  <c r="C25" i="4"/>
  <c r="L34" i="4"/>
  <c r="L40" i="4" s="1"/>
  <c r="M35" i="4" s="1"/>
  <c r="T25" i="7"/>
  <c r="O37" i="7" s="1"/>
  <c r="P37" i="7" s="1"/>
  <c r="D46" i="5"/>
  <c r="AE25" i="6"/>
  <c r="C16" i="7"/>
  <c r="B37" i="7"/>
  <c r="C37" i="7" s="1"/>
  <c r="AE14" i="7"/>
  <c r="AE25" i="7" s="1"/>
  <c r="AD25" i="7"/>
  <c r="O38" i="7" s="1"/>
  <c r="P38" i="7" s="1"/>
  <c r="E45" i="7"/>
  <c r="F45" i="7" s="1"/>
  <c r="F24" i="7"/>
  <c r="S25" i="7"/>
  <c r="N37" i="7" s="1"/>
  <c r="Z25" i="4"/>
  <c r="D46" i="6"/>
  <c r="E46" i="6"/>
  <c r="J25" i="7"/>
  <c r="K19" i="7" s="1"/>
  <c r="F17" i="7"/>
  <c r="E38" i="7"/>
  <c r="F38" i="7" s="1"/>
  <c r="Y25" i="7"/>
  <c r="O39" i="7" s="1"/>
  <c r="P39" i="7" s="1"/>
  <c r="E36" i="7"/>
  <c r="F36" i="7" s="1"/>
  <c r="F15" i="7"/>
  <c r="O34" i="7"/>
  <c r="B46" i="6"/>
  <c r="C40" i="6" s="1"/>
  <c r="U25" i="5"/>
  <c r="W25" i="5"/>
  <c r="AB25" i="5"/>
  <c r="B46" i="5"/>
  <c r="C40" i="5" s="1"/>
  <c r="C17" i="7"/>
  <c r="B38" i="7"/>
  <c r="C38" i="7" s="1"/>
  <c r="B36" i="7"/>
  <c r="C36" i="7" s="1"/>
  <c r="B34" i="7"/>
  <c r="D39" i="7"/>
  <c r="D35" i="7"/>
  <c r="B43" i="7"/>
  <c r="C22" i="7"/>
  <c r="R25" i="6"/>
  <c r="W25" i="1"/>
  <c r="E40" i="7"/>
  <c r="K22" i="7"/>
  <c r="F20" i="1"/>
  <c r="Z25" i="1"/>
  <c r="R25" i="5"/>
  <c r="F25" i="6"/>
  <c r="U25" i="6"/>
  <c r="D34" i="7"/>
  <c r="F20" i="7"/>
  <c r="C25" i="1"/>
  <c r="B25" i="7"/>
  <c r="C20" i="7" s="1"/>
  <c r="K19" i="1"/>
  <c r="H19" i="1"/>
  <c r="P19" i="1"/>
  <c r="O25" i="7"/>
  <c r="P19" i="7" s="1"/>
  <c r="N25" i="7"/>
  <c r="N36" i="7" s="1"/>
  <c r="B40" i="7"/>
  <c r="K18" i="1"/>
  <c r="O35" i="1"/>
  <c r="O40" i="1" s="1"/>
  <c r="P34" i="1" s="1"/>
  <c r="K13" i="1"/>
  <c r="E39" i="7"/>
  <c r="H18" i="1"/>
  <c r="H13" i="1"/>
  <c r="H20" i="1"/>
  <c r="F13" i="1"/>
  <c r="D46" i="1"/>
  <c r="E34" i="7"/>
  <c r="P13" i="1"/>
  <c r="P20" i="1"/>
  <c r="D41" i="7"/>
  <c r="L25" i="7"/>
  <c r="M25" i="1"/>
  <c r="B46" i="1"/>
  <c r="C40" i="1" s="1"/>
  <c r="C43" i="7"/>
  <c r="M25" i="6"/>
  <c r="U25" i="1"/>
  <c r="R25" i="4"/>
  <c r="B44" i="7"/>
  <c r="C44" i="7" s="1"/>
  <c r="P25" i="6"/>
  <c r="AB25" i="4"/>
  <c r="Z25" i="6"/>
  <c r="AB25" i="6"/>
  <c r="K25" i="6"/>
  <c r="H25" i="6"/>
  <c r="AE25" i="1"/>
  <c r="E46" i="1"/>
  <c r="F40" i="1" s="1"/>
  <c r="E44" i="7"/>
  <c r="Z25" i="7"/>
  <c r="O40" i="6"/>
  <c r="P34" i="6" s="1"/>
  <c r="P37" i="6"/>
  <c r="N40" i="6"/>
  <c r="L40" i="6"/>
  <c r="M34" i="6" s="1"/>
  <c r="M37" i="6"/>
  <c r="W25" i="7"/>
  <c r="O40" i="5"/>
  <c r="P34" i="5" s="1"/>
  <c r="N40" i="5"/>
  <c r="L40" i="5"/>
  <c r="M35" i="5" s="1"/>
  <c r="AB25" i="7"/>
  <c r="M38" i="4"/>
  <c r="N40" i="4"/>
  <c r="U25" i="7"/>
  <c r="N40" i="1"/>
  <c r="M37" i="7"/>
  <c r="R25" i="7"/>
  <c r="L40" i="1"/>
  <c r="F42" i="1"/>
  <c r="F41" i="6" l="1"/>
  <c r="F40" i="6"/>
  <c r="F34" i="6"/>
  <c r="C41" i="6"/>
  <c r="C34" i="6"/>
  <c r="P36" i="6"/>
  <c r="M36" i="6"/>
  <c r="M40" i="6" s="1"/>
  <c r="P35" i="6"/>
  <c r="M35" i="6"/>
  <c r="C34" i="4"/>
  <c r="M25" i="4"/>
  <c r="C41" i="4"/>
  <c r="C40" i="4"/>
  <c r="C46" i="4" s="1"/>
  <c r="K25" i="5"/>
  <c r="C25" i="5"/>
  <c r="P25" i="5"/>
  <c r="M25" i="5"/>
  <c r="F41" i="5"/>
  <c r="F34" i="5"/>
  <c r="C41" i="5"/>
  <c r="C34" i="5"/>
  <c r="P36" i="5"/>
  <c r="M34" i="5"/>
  <c r="M36" i="5"/>
  <c r="O35" i="7"/>
  <c r="P35" i="5"/>
  <c r="P40" i="5" s="1"/>
  <c r="F41" i="4"/>
  <c r="F40" i="4"/>
  <c r="H19" i="7"/>
  <c r="F39" i="4"/>
  <c r="N40" i="7"/>
  <c r="F25" i="7"/>
  <c r="F34" i="4"/>
  <c r="P18" i="7"/>
  <c r="M19" i="7"/>
  <c r="M18" i="7"/>
  <c r="M36" i="4"/>
  <c r="K18" i="7"/>
  <c r="K20" i="7"/>
  <c r="O40" i="4"/>
  <c r="L35" i="7"/>
  <c r="H13" i="7"/>
  <c r="H18" i="7"/>
  <c r="D46" i="7"/>
  <c r="M34" i="4"/>
  <c r="F25" i="1"/>
  <c r="K13" i="7"/>
  <c r="C13" i="7"/>
  <c r="C25" i="7" s="1"/>
  <c r="L34" i="7"/>
  <c r="P25" i="1"/>
  <c r="P13" i="7"/>
  <c r="O36" i="7"/>
  <c r="K25" i="1"/>
  <c r="P20" i="7"/>
  <c r="F34" i="1"/>
  <c r="F39" i="1"/>
  <c r="C34" i="1"/>
  <c r="C39" i="1"/>
  <c r="H25" i="1"/>
  <c r="F41" i="1"/>
  <c r="C41" i="1"/>
  <c r="L36" i="7"/>
  <c r="M13" i="7"/>
  <c r="P36" i="1"/>
  <c r="M34" i="1"/>
  <c r="M36" i="1"/>
  <c r="M20" i="7"/>
  <c r="P35" i="1"/>
  <c r="M35" i="1"/>
  <c r="F44" i="7"/>
  <c r="E46" i="7"/>
  <c r="B46" i="7"/>
  <c r="C39" i="7" s="1"/>
  <c r="F46" i="6" l="1"/>
  <c r="C46" i="6"/>
  <c r="P40" i="6"/>
  <c r="O40" i="7"/>
  <c r="P34" i="7" s="1"/>
  <c r="K25" i="7"/>
  <c r="F46" i="5"/>
  <c r="M40" i="5"/>
  <c r="C46" i="5"/>
  <c r="F46" i="4"/>
  <c r="H25" i="7"/>
  <c r="M40" i="4"/>
  <c r="P34" i="4"/>
  <c r="P36" i="4"/>
  <c r="P25" i="7"/>
  <c r="P35" i="4"/>
  <c r="L40" i="7"/>
  <c r="M35" i="7" s="1"/>
  <c r="P36" i="7"/>
  <c r="M25" i="7"/>
  <c r="F46" i="1"/>
  <c r="F41" i="7"/>
  <c r="F40" i="7"/>
  <c r="C40" i="7"/>
  <c r="F39" i="7"/>
  <c r="C46" i="1"/>
  <c r="F34" i="7"/>
  <c r="P40" i="1"/>
  <c r="C41" i="7"/>
  <c r="C34" i="7"/>
  <c r="M40" i="1"/>
  <c r="P35" i="7" l="1"/>
  <c r="P40" i="7" s="1"/>
  <c r="P40" i="4"/>
  <c r="M36" i="7"/>
  <c r="M34" i="7"/>
  <c r="F46" i="7"/>
  <c r="C46" i="7"/>
  <c r="M40" i="7" l="1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<sst xmlns="http://schemas.openxmlformats.org/spreadsheetml/2006/main" count="457" uniqueCount="62">
  <si>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</si>
  <si>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</si>
  <si>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</si>
  <si>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</si>
  <si>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</si>
  <si>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</si>
  <si>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</si>
  <si>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</si>
  <si>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</si>
  <si>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</si>
  <si>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</si>
  <si>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</si>
  <si>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</si>
  <si>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</si>
  <si>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</si>
  <si>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</si>
  <si>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</si>
  <si>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</si>
  <si>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</si>
  <si>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</si>
  <si>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</si>
  <si>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</si>
  <si>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</si>
  <si>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</si>
  <si>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</si>
  <si>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</si>
  <si>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</si>
  <si>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</si>
  <si>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</si>
  <si>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</si>
  <si>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</si>
  <si>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</si>
  <si>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</si>
  <si>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</si>
  <si>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</si>
  <si>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</si>
  <si>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</si>
  <si>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</si>
  <si>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</si>
  <si>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</si>
  <si>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</si>
  <si>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</si>
  <si>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</si>
  <si>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</si>
  <si>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</si>
  <si>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</si>
  <si>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</si>
  <si>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</si>
  <si>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</si>
  <si>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</si>
  <si>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</si>
  <si>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</si>
  <si>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</si>
  <si>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2021</t>
  </si>
  <si>
    <t>https://bcnroc.ajuntament.barcelona.cat/jspui/bitstream/11703/120899/5/GM_Pressupost_2021.pdf#page=209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</si>
  <si>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t>
  </si>
  <si>
    <t>1 de gener a 31 de desembre de 2021</t>
  </si>
  <si>
    <t>1 d'octubre a 31 de desembre de 2021</t>
  </si>
  <si>
    <t>1 de juliol a 30 de setembre de 2021</t>
  </si>
  <si>
    <t>1 d'abril a 30 de juny de 2021</t>
  </si>
  <si>
    <t>ANY 2021</t>
  </si>
  <si>
    <t>MERCAT DE PROVEÏMENTS DE  BARCELONA SA  (MERCABARNA)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</si>
</sst>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4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</cellXfs>
  <cellStyles count="60">
    <cellStyle name="20% - Èmfasi1" xfId="21" builtinId="30" customBuiltin="1"/>
    <cellStyle name="20% - Èmfasi1 2" xfId="47" xr:uid="{00000000-0005-0000-0000-000001000000}"/>
    <cellStyle name="20% - Èmfasi2" xfId="25" builtinId="34" customBuiltin="1"/>
    <cellStyle name="20% - Èmfasi2 2" xfId="49" xr:uid="{00000000-0005-0000-0000-000003000000}"/>
    <cellStyle name="20% - Èmfasi3" xfId="29" builtinId="38" customBuiltin="1"/>
    <cellStyle name="20% - Èmfasi3 2" xfId="51" xr:uid="{00000000-0005-0000-0000-000005000000}"/>
    <cellStyle name="20% - Èmfasi4" xfId="33" builtinId="42" customBuiltin="1"/>
    <cellStyle name="20% - Èmfasi4 2" xfId="53" xr:uid="{00000000-0005-0000-0000-000007000000}"/>
    <cellStyle name="20% - Èmfasi5" xfId="37" builtinId="46" customBuiltin="1"/>
    <cellStyle name="20% - Èmfasi5 2" xfId="55" xr:uid="{00000000-0005-0000-0000-000009000000}"/>
    <cellStyle name="20% - Èmfasi6" xfId="41" builtinId="50" customBuiltin="1"/>
    <cellStyle name="20% - Èmfasi6 2" xfId="57" xr:uid="{00000000-0005-0000-0000-00000B000000}"/>
    <cellStyle name="40% - Èmfasi1" xfId="22" builtinId="31" customBuiltin="1"/>
    <cellStyle name="40% - Èmfasi1 2" xfId="48" xr:uid="{00000000-0005-0000-0000-00000D000000}"/>
    <cellStyle name="40% - Èmfasi2" xfId="26" builtinId="35" customBuiltin="1"/>
    <cellStyle name="40% - Èmfasi2 2" xfId="50" xr:uid="{00000000-0005-0000-0000-00000F000000}"/>
    <cellStyle name="40% - Èmfasi3" xfId="30" builtinId="39" customBuiltin="1"/>
    <cellStyle name="40% - Èmfasi3 2" xfId="52" xr:uid="{00000000-0005-0000-0000-000011000000}"/>
    <cellStyle name="40% - Èmfasi4" xfId="34" builtinId="43" customBuiltin="1"/>
    <cellStyle name="40% - Èmfasi4 2" xfId="54" xr:uid="{00000000-0005-0000-0000-000013000000}"/>
    <cellStyle name="40% - Èmfasi5" xfId="38" builtinId="47" customBuiltin="1"/>
    <cellStyle name="40% - Èmfasi5 2" xfId="56" xr:uid="{00000000-0005-0000-0000-000015000000}"/>
    <cellStyle name="40% - Èmfasi6" xfId="42" builtinId="51" customBuiltin="1"/>
    <cellStyle name="40% - Èmfasi6 2" xfId="58" xr:uid="{00000000-0005-0000-0000-000017000000}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 xr:uid="{00000000-0005-0000-0000-00002E000000}"/>
    <cellStyle name="Normal 3" xfId="45" xr:uid="{00000000-0005-0000-0000-00002F000000}"/>
    <cellStyle name="Nota" xfId="17" builtinId="10" customBuiltin="1"/>
    <cellStyle name="Nota 2" xfId="46" xr:uid="{00000000-0005-0000-0000-000031000000}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'2021 -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E7-4F53-960E-46BD2CD0A35A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E7-4F53-960E-46BD2CD0A35A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E7-4F53-960E-46BD2CD0A35A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E7-4F53-960E-46BD2CD0A35A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E7-4F53-960E-46BD2CD0A35A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E7-4F53-960E-46BD2CD0A35A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DE7-4F53-960E-46BD2CD0A35A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E7-4F53-960E-46BD2CD0A35A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DE7-4F53-960E-46BD2CD0A35A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DE7-4F53-960E-46BD2CD0A35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'2021 - CONTRACTACIÓ ANUAL'!$B$34:$B$45</c:f>
              <c:numCache>
                <c:formatCode>#,##0</c:formatCode>
                <c:ptCount val="11"/>
                <c:pt idx="0">
                  <c:v>34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85</c:v>
                </c:pt>
                <c:pt idx="7">
                  <c:v>402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DE7-4F53-960E-46BD2CD0A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'2021 -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94-4DA7-B64E-64902BCF9633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94-4DA7-B64E-64902BCF9633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94-4DA7-B64E-64902BCF9633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94-4DA7-B64E-64902BCF9633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94-4DA7-B64E-64902BCF9633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94-4DA7-B64E-64902BCF9633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694-4DA7-B64E-64902BCF9633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694-4DA7-B64E-64902BCF9633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694-4DA7-B64E-64902BCF9633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694-4DA7-B64E-64902BCF963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'2021 - CONTRACTACIÓ ANUAL'!$E$34:$E$45</c:f>
              <c:numCache>
                <c:formatCode>#,##0.00\ "€"</c:formatCode>
                <c:ptCount val="11"/>
                <c:pt idx="0">
                  <c:v>13563902.35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453148.23</c:v>
                </c:pt>
                <c:pt idx="6">
                  <c:v>167858.32</c:v>
                </c:pt>
                <c:pt idx="7">
                  <c:v>2538159.8899999997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694-4DA7-B64E-64902BCF96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'2021 -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46-4948-87B8-2021C0EBC233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46-4948-87B8-2021C0EBC233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46-4948-87B8-2021C0EBC233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46-4948-87B8-2021C0EBC23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ANUAL'!$L$34:$L$39</c:f>
              <c:numCache>
                <c:formatCode>#,##0</c:formatCode>
                <c:ptCount val="6"/>
                <c:pt idx="0">
                  <c:v>15</c:v>
                </c:pt>
                <c:pt idx="1">
                  <c:v>320</c:v>
                </c:pt>
                <c:pt idx="2">
                  <c:v>193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46-4948-87B8-2021C0EBC2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'2021 -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7B-4737-B251-E3B5B08B97AC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7B-4737-B251-E3B5B08B97AC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7B-4737-B251-E3B5B08B97AC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7B-4737-B251-E3B5B08B97AC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7B-4737-B251-E3B5B08B97AC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7B-4737-B251-E3B5B08B97A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ANUAL'!$O$34:$O$39</c:f>
              <c:numCache>
                <c:formatCode>#,##0.00\ "€"</c:formatCode>
                <c:ptCount val="6"/>
                <c:pt idx="0">
                  <c:v>2484176.4399999995</c:v>
                </c:pt>
                <c:pt idx="1">
                  <c:v>9407091.9699999988</c:v>
                </c:pt>
                <c:pt idx="2">
                  <c:v>4831800.38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17B-4737-B251-E3B5B08B97A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0899/5/GM_Pressupost_2021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</sheetPr>
  <dimension ref="A1:AG108"/>
  <sheetViews>
    <sheetView showGridLines="0" showZeros="0" topLeftCell="A25" zoomScale="85" zoomScaleNormal="85" workbookViewId="0">
      <selection activeCell="E40" sqref="E40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4414062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90" t="s">
        <v>46</v>
      </c>
      <c r="J7" s="91">
        <v>44376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>
        <v>4</v>
      </c>
      <c r="C13" s="20">
        <f t="shared" ref="C13:C24" si="0">IF(B13,B13/$B$25,"")</f>
        <v>0.5714285714285714</v>
      </c>
      <c r="D13" s="4">
        <v>969473.66000000015</v>
      </c>
      <c r="E13" s="5">
        <v>1173063.1299999999</v>
      </c>
      <c r="F13" s="21">
        <f t="shared" ref="F13:F24" si="1">IF(E13,E13/$E$25,"")</f>
        <v>0.95143003431111672</v>
      </c>
      <c r="G13" s="1">
        <v>6</v>
      </c>
      <c r="H13" s="20">
        <f t="shared" ref="H13:H24" si="2">IF(G13,G13/$G$25,"")</f>
        <v>6.5934065934065936E-2</v>
      </c>
      <c r="I13" s="4">
        <v>2585968.04</v>
      </c>
      <c r="J13" s="5">
        <v>3083273.67</v>
      </c>
      <c r="K13" s="21">
        <f t="shared" ref="K13:K24" si="3">IF(J13,J13/$J$25,"")</f>
        <v>0.84096974641620359</v>
      </c>
      <c r="L13" s="1">
        <v>9</v>
      </c>
      <c r="M13" s="20">
        <f t="shared" ref="M13:M24" si="4">IF(L13,L13/$L$25,"")</f>
        <v>0.13432835820895522</v>
      </c>
      <c r="N13" s="4">
        <v>1942042.46</v>
      </c>
      <c r="O13" s="5">
        <v>2348026.38</v>
      </c>
      <c r="P13" s="21">
        <f t="shared" ref="P13:P24" si="5">IF(O13,O13/$O$25,"")</f>
        <v>0.89897734244570127</v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3</v>
      </c>
      <c r="H18" s="66">
        <f t="shared" si="2"/>
        <v>3.2967032967032968E-2</v>
      </c>
      <c r="I18" s="69">
        <v>203742.34</v>
      </c>
      <c r="J18" s="70">
        <v>237288.23</v>
      </c>
      <c r="K18" s="67">
        <f t="shared" si="3"/>
        <v>6.4720892132371047E-2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12</v>
      </c>
      <c r="H19" s="20">
        <f t="shared" si="2"/>
        <v>0.13186813186813187</v>
      </c>
      <c r="I19" s="6">
        <v>11099</v>
      </c>
      <c r="J19" s="7">
        <v>11099</v>
      </c>
      <c r="K19" s="21">
        <f t="shared" si="3"/>
        <v>3.0272769187801108E-3</v>
      </c>
      <c r="L19" s="2">
        <v>11</v>
      </c>
      <c r="M19" s="20">
        <f t="shared" si="4"/>
        <v>0.16417910447761194</v>
      </c>
      <c r="N19" s="6">
        <v>15142.460000000001</v>
      </c>
      <c r="O19" s="7">
        <v>18322.390000000003</v>
      </c>
      <c r="P19" s="21">
        <f t="shared" si="5"/>
        <v>7.01500358333014E-3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>
        <v>3</v>
      </c>
      <c r="C20" s="66">
        <f t="shared" si="0"/>
        <v>0.42857142857142855</v>
      </c>
      <c r="D20" s="69">
        <v>49496.93</v>
      </c>
      <c r="E20" s="70">
        <v>59884.21</v>
      </c>
      <c r="F20" s="21">
        <f t="shared" si="1"/>
        <v>4.856996568888336E-2</v>
      </c>
      <c r="G20" s="68">
        <v>70</v>
      </c>
      <c r="H20" s="66">
        <f t="shared" si="2"/>
        <v>0.76923076923076927</v>
      </c>
      <c r="I20" s="69">
        <v>286477.77</v>
      </c>
      <c r="J20" s="70">
        <v>334670.36</v>
      </c>
      <c r="K20" s="67">
        <f t="shared" si="3"/>
        <v>9.1282084532645316E-2</v>
      </c>
      <c r="L20" s="68">
        <v>47</v>
      </c>
      <c r="M20" s="66">
        <f t="shared" si="4"/>
        <v>0.70149253731343286</v>
      </c>
      <c r="N20" s="69">
        <v>208532.91</v>
      </c>
      <c r="O20" s="70">
        <v>245537.28</v>
      </c>
      <c r="P20" s="67">
        <f t="shared" si="5"/>
        <v>9.4007653970968608E-2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3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8"/>
      <c r="J21" s="98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7</v>
      </c>
      <c r="C25" s="17">
        <f t="shared" si="12"/>
        <v>1</v>
      </c>
      <c r="D25" s="18">
        <f t="shared" si="12"/>
        <v>1018970.5900000002</v>
      </c>
      <c r="E25" s="18">
        <f t="shared" si="12"/>
        <v>1232947.3399999999</v>
      </c>
      <c r="F25" s="19">
        <f t="shared" si="12"/>
        <v>1</v>
      </c>
      <c r="G25" s="16">
        <f t="shared" si="12"/>
        <v>91</v>
      </c>
      <c r="H25" s="17">
        <f t="shared" si="12"/>
        <v>1</v>
      </c>
      <c r="I25" s="18">
        <f t="shared" si="12"/>
        <v>3087287.15</v>
      </c>
      <c r="J25" s="18">
        <f t="shared" si="12"/>
        <v>3666331.26</v>
      </c>
      <c r="K25" s="19">
        <f t="shared" si="12"/>
        <v>1.0000000000000002</v>
      </c>
      <c r="L25" s="16">
        <f t="shared" si="12"/>
        <v>67</v>
      </c>
      <c r="M25" s="17">
        <f t="shared" si="12"/>
        <v>1</v>
      </c>
      <c r="N25" s="18">
        <f t="shared" si="12"/>
        <v>2165717.83</v>
      </c>
      <c r="O25" s="18">
        <f t="shared" si="12"/>
        <v>2611886.0499999998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35" hidden="1" customHeight="1" x14ac:dyDescent="0.3">
      <c r="A27" s="149" t="s">
        <v>55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3">
      <c r="A28" s="150" t="s">
        <v>54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13">B13+G13+L13+Q13+AA13+V13</f>
        <v>19</v>
      </c>
      <c r="C34" s="8">
        <f t="shared" ref="C34:C43" si="14">IF(B34,B34/$B$46,"")</f>
        <v>0.11515151515151516</v>
      </c>
      <c r="D34" s="10">
        <f t="shared" ref="D34:D45" si="15">D13+I13+N13+S13+AC13+X13</f>
        <v>5497484.1600000001</v>
      </c>
      <c r="E34" s="11">
        <f t="shared" ref="E34:E45" si="16">E13+J13+O13+T13+AD13+Y13</f>
        <v>6604363.1799999997</v>
      </c>
      <c r="F34" s="21">
        <f t="shared" ref="F34:F43" si="17">IF(E34,E34/$E$46,"")</f>
        <v>0.87927285417714818</v>
      </c>
      <c r="J34" s="106" t="s">
        <v>3</v>
      </c>
      <c r="K34" s="107"/>
      <c r="L34" s="57">
        <f>B25</f>
        <v>7</v>
      </c>
      <c r="M34" s="8">
        <f t="shared" ref="M34:M39" si="18">IF(L34,L34/$L$40,"")</f>
        <v>4.2424242424242427E-2</v>
      </c>
      <c r="N34" s="58">
        <f>D25</f>
        <v>1018970.5900000002</v>
      </c>
      <c r="O34" s="58">
        <f>E25</f>
        <v>1232947.3399999999</v>
      </c>
      <c r="P34" s="59">
        <f t="shared" ref="P34:P39" si="19">IF(O34,O34/$O$40,"")</f>
        <v>0.16414862374239125</v>
      </c>
    </row>
    <row r="35" spans="1:33" s="25" customFormat="1" ht="30" customHeight="1" x14ac:dyDescent="0.3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2" t="s">
        <v>1</v>
      </c>
      <c r="K35" s="103"/>
      <c r="L35" s="60">
        <f>G25</f>
        <v>91</v>
      </c>
      <c r="M35" s="8">
        <f t="shared" si="18"/>
        <v>0.55151515151515151</v>
      </c>
      <c r="N35" s="61">
        <f>I25</f>
        <v>3087287.15</v>
      </c>
      <c r="O35" s="61">
        <f>J25</f>
        <v>3666331.26</v>
      </c>
      <c r="P35" s="59">
        <f t="shared" si="19"/>
        <v>0.48811754645799171</v>
      </c>
    </row>
    <row r="36" spans="1:33" ht="30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02" t="s">
        <v>2</v>
      </c>
      <c r="K36" s="103"/>
      <c r="L36" s="60">
        <f>L25</f>
        <v>67</v>
      </c>
      <c r="M36" s="8">
        <f t="shared" si="18"/>
        <v>0.40606060606060607</v>
      </c>
      <c r="N36" s="61">
        <f>N25</f>
        <v>2165717.83</v>
      </c>
      <c r="O36" s="61">
        <f>O25</f>
        <v>2611886.0499999998</v>
      </c>
      <c r="P36" s="59">
        <f t="shared" si="19"/>
        <v>0.34773382979961703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02" t="s">
        <v>5</v>
      </c>
      <c r="K38" s="103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3</v>
      </c>
      <c r="C39" s="8">
        <f t="shared" si="14"/>
        <v>1.8181818181818181E-2</v>
      </c>
      <c r="D39" s="13">
        <f t="shared" si="15"/>
        <v>203742.34</v>
      </c>
      <c r="E39" s="22">
        <f t="shared" si="16"/>
        <v>237288.23</v>
      </c>
      <c r="F39" s="21">
        <f t="shared" si="17"/>
        <v>3.1591403072225292E-2</v>
      </c>
      <c r="G39" s="25"/>
      <c r="J39" s="102" t="s">
        <v>4</v>
      </c>
      <c r="K39" s="103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23</v>
      </c>
      <c r="C40" s="8">
        <f t="shared" si="14"/>
        <v>0.1393939393939394</v>
      </c>
      <c r="D40" s="13">
        <f t="shared" si="15"/>
        <v>26241.46</v>
      </c>
      <c r="E40" s="23">
        <f t="shared" si="16"/>
        <v>29421.390000000003</v>
      </c>
      <c r="F40" s="21">
        <f t="shared" si="17"/>
        <v>3.9170210441332827E-3</v>
      </c>
      <c r="G40" s="25"/>
      <c r="J40" s="104" t="s">
        <v>0</v>
      </c>
      <c r="K40" s="105"/>
      <c r="L40" s="83">
        <f>SUM(L34:L39)</f>
        <v>165</v>
      </c>
      <c r="M40" s="17">
        <f>SUM(M34:M39)</f>
        <v>1</v>
      </c>
      <c r="N40" s="84">
        <f>SUM(N34:N39)</f>
        <v>6271975.5700000003</v>
      </c>
      <c r="O40" s="85">
        <f>SUM(O34:O39)</f>
        <v>7511164.6499999994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120</v>
      </c>
      <c r="C41" s="8">
        <f t="shared" si="14"/>
        <v>0.72727272727272729</v>
      </c>
      <c r="D41" s="13">
        <f t="shared" si="15"/>
        <v>544507.61</v>
      </c>
      <c r="E41" s="23">
        <f t="shared" si="16"/>
        <v>640091.85</v>
      </c>
      <c r="F41" s="21">
        <f t="shared" si="17"/>
        <v>8.5218721706493278E-2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95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165</v>
      </c>
      <c r="C46" s="17">
        <f>SUM(C34:C45)</f>
        <v>1</v>
      </c>
      <c r="D46" s="18">
        <f>SUM(D34:D45)</f>
        <v>6271975.5700000003</v>
      </c>
      <c r="E46" s="18">
        <f>SUM(E34:E45)</f>
        <v>7511164.6499999994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09" xr:uid="{00000000-0004-0000-0000-000000000000}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1:AG108"/>
  <sheetViews>
    <sheetView showGridLines="0" showZeros="0" topLeftCell="A25" zoomScale="80" zoomScaleNormal="80" workbookViewId="0">
      <selection activeCell="I18" sqref="I18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4414062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59</v>
      </c>
      <c r="C7" s="32"/>
      <c r="D7" s="32"/>
      <c r="E7" s="32"/>
      <c r="F7" s="32"/>
      <c r="G7" s="33"/>
      <c r="H7" s="73"/>
      <c r="I7" s="90" t="s">
        <v>46</v>
      </c>
      <c r="J7" s="91">
        <v>44441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MERCAT DE PROVEÏMENTS DE  BARCELONA SA  (MERCABARNA)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>
        <v>1</v>
      </c>
      <c r="C13" s="20">
        <f t="shared" ref="C13:C21" si="0">IF(B13,B13/$B$25,"")</f>
        <v>0.25</v>
      </c>
      <c r="D13" s="4">
        <v>12720</v>
      </c>
      <c r="E13" s="5">
        <v>15391.2</v>
      </c>
      <c r="F13" s="21">
        <f t="shared" ref="F13:F24" si="1">IF(E13,E13/$E$25,"")</f>
        <v>0.12470726664199726</v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>
        <v>2</v>
      </c>
      <c r="M13" s="20">
        <f t="shared" ref="M13:M21" si="4">IF(L13,L13/$L$25,"")</f>
        <v>4.4444444444444446E-2</v>
      </c>
      <c r="N13" s="4">
        <v>185874.94</v>
      </c>
      <c r="O13" s="5">
        <v>224908.68</v>
      </c>
      <c r="P13" s="21">
        <f t="shared" ref="P13:P21" si="5">IF(O13,O13/$O$25,"")</f>
        <v>0.60882236453636429</v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3</v>
      </c>
      <c r="H18" s="66">
        <f t="shared" si="2"/>
        <v>3.4482758620689655E-2</v>
      </c>
      <c r="I18" s="69">
        <v>165000</v>
      </c>
      <c r="J18" s="70">
        <v>196500</v>
      </c>
      <c r="K18" s="67">
        <f t="shared" si="3"/>
        <v>0.28532117929966239</v>
      </c>
      <c r="L18" s="71">
        <v>1</v>
      </c>
      <c r="M18" s="66">
        <f t="shared" si="4"/>
        <v>2.2222222222222223E-2</v>
      </c>
      <c r="N18" s="69">
        <v>16000</v>
      </c>
      <c r="O18" s="70">
        <v>19360</v>
      </c>
      <c r="P18" s="67">
        <f t="shared" si="5"/>
        <v>5.2407052397550918E-2</v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11</v>
      </c>
      <c r="H19" s="20">
        <f t="shared" si="2"/>
        <v>0.12643678160919541</v>
      </c>
      <c r="I19" s="6">
        <v>16042</v>
      </c>
      <c r="J19" s="7">
        <v>16042</v>
      </c>
      <c r="K19" s="21">
        <f t="shared" si="3"/>
        <v>2.3293243553817729E-2</v>
      </c>
      <c r="L19" s="2">
        <v>11</v>
      </c>
      <c r="M19" s="20">
        <f t="shared" si="4"/>
        <v>0.24444444444444444</v>
      </c>
      <c r="N19" s="6">
        <v>27421.010000000002</v>
      </c>
      <c r="O19" s="7">
        <v>33179.42</v>
      </c>
      <c r="P19" s="21">
        <f t="shared" si="5"/>
        <v>8.9815888556836199E-2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>
        <v>3</v>
      </c>
      <c r="C20" s="66">
        <f t="shared" si="0"/>
        <v>0.75</v>
      </c>
      <c r="D20" s="69">
        <v>89278.87</v>
      </c>
      <c r="E20" s="70">
        <v>108027.43</v>
      </c>
      <c r="F20" s="21">
        <f t="shared" si="1"/>
        <v>0.87529273335800273</v>
      </c>
      <c r="G20" s="68">
        <v>73</v>
      </c>
      <c r="H20" s="66">
        <f t="shared" si="2"/>
        <v>0.83908045977011492</v>
      </c>
      <c r="I20" s="69">
        <v>404984.54000000004</v>
      </c>
      <c r="J20" s="70">
        <v>476155.56</v>
      </c>
      <c r="K20" s="21">
        <f t="shared" si="3"/>
        <v>0.69138557714651983</v>
      </c>
      <c r="L20" s="68">
        <v>31</v>
      </c>
      <c r="M20" s="66">
        <f t="shared" si="4"/>
        <v>0.68888888888888888</v>
      </c>
      <c r="N20" s="69">
        <v>79991.450000000012</v>
      </c>
      <c r="O20" s="70">
        <v>91967.829999999987</v>
      </c>
      <c r="P20" s="67">
        <f t="shared" si="5"/>
        <v>0.2489546945092487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2">SUM(B13:B24)</f>
        <v>4</v>
      </c>
      <c r="C25" s="17">
        <f t="shared" si="32"/>
        <v>1</v>
      </c>
      <c r="D25" s="18">
        <f t="shared" si="32"/>
        <v>101998.87</v>
      </c>
      <c r="E25" s="18">
        <f t="shared" si="32"/>
        <v>123418.62999999999</v>
      </c>
      <c r="F25" s="19">
        <f t="shared" si="32"/>
        <v>1</v>
      </c>
      <c r="G25" s="16">
        <f t="shared" si="32"/>
        <v>87</v>
      </c>
      <c r="H25" s="17">
        <f t="shared" si="32"/>
        <v>1</v>
      </c>
      <c r="I25" s="18">
        <f t="shared" si="32"/>
        <v>586026.54</v>
      </c>
      <c r="J25" s="18">
        <f t="shared" si="32"/>
        <v>688697.56</v>
      </c>
      <c r="K25" s="19">
        <f t="shared" si="32"/>
        <v>1</v>
      </c>
      <c r="L25" s="16">
        <f t="shared" si="32"/>
        <v>45</v>
      </c>
      <c r="M25" s="17">
        <f t="shared" si="32"/>
        <v>1</v>
      </c>
      <c r="N25" s="18">
        <f t="shared" si="32"/>
        <v>309287.40000000002</v>
      </c>
      <c r="O25" s="18">
        <f t="shared" si="32"/>
        <v>369415.92999999993</v>
      </c>
      <c r="P25" s="19">
        <f t="shared" si="32"/>
        <v>1.0000000000000002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3">
      <c r="B26" s="26"/>
      <c r="H26" s="26"/>
      <c r="N26" s="26"/>
    </row>
    <row r="27" spans="1:31" s="49" customFormat="1" ht="34.35" hidden="1" customHeight="1" x14ac:dyDescent="0.3">
      <c r="A27" s="149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3">
      <c r="A28" s="150" t="str">
        <f>'CONTRACTACIO 1r TR 2021'!A28:Q28</f>
        <v>https://bcnroc.ajuntament.barcelona.cat/jspui/bitstream/11703/120899/5/GM_Pressupost_2021.pdf#page=209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34"/>
      <c r="C32" s="135"/>
      <c r="D32" s="135"/>
      <c r="E32" s="135"/>
      <c r="F32" s="136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33">B13+G13+L13+Q13+AA13+V13</f>
        <v>3</v>
      </c>
      <c r="C34" s="8">
        <f t="shared" ref="C34:C45" si="34">IF(B34,B34/$B$46,"")</f>
        <v>2.2058823529411766E-2</v>
      </c>
      <c r="D34" s="10">
        <f t="shared" ref="D34:D45" si="35">D13+I13+N13+S13+AC13+X13</f>
        <v>198594.94</v>
      </c>
      <c r="E34" s="11">
        <f t="shared" ref="E34:E45" si="36">E13+J13+O13+T13+AD13+Y13</f>
        <v>240299.88</v>
      </c>
      <c r="F34" s="21">
        <f t="shared" ref="F34:F42" si="37">IF(E34,E34/$E$46,"")</f>
        <v>0.20337989626553701</v>
      </c>
      <c r="J34" s="106" t="s">
        <v>3</v>
      </c>
      <c r="K34" s="107"/>
      <c r="L34" s="57">
        <f>B25</f>
        <v>4</v>
      </c>
      <c r="M34" s="8">
        <f t="shared" ref="M34:M39" si="38">IF(L34,L34/$L$40,"")</f>
        <v>2.9411764705882353E-2</v>
      </c>
      <c r="N34" s="58">
        <f>D25</f>
        <v>101998.87</v>
      </c>
      <c r="O34" s="58">
        <f>E25</f>
        <v>123418.62999999999</v>
      </c>
      <c r="P34" s="59">
        <f t="shared" ref="P34:P39" si="39">IF(O34,O34/$O$40,"")</f>
        <v>0.10445643238204982</v>
      </c>
    </row>
    <row r="35" spans="1:33" s="25" customFormat="1" ht="30" customHeight="1" x14ac:dyDescent="0.3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02" t="s">
        <v>1</v>
      </c>
      <c r="K35" s="103"/>
      <c r="L35" s="60">
        <f>G25</f>
        <v>87</v>
      </c>
      <c r="M35" s="8">
        <f t="shared" si="38"/>
        <v>0.63970588235294112</v>
      </c>
      <c r="N35" s="61">
        <f>I25</f>
        <v>586026.54</v>
      </c>
      <c r="O35" s="61">
        <f>J25</f>
        <v>688697.56</v>
      </c>
      <c r="P35" s="59">
        <f t="shared" si="39"/>
        <v>0.5828851779332076</v>
      </c>
    </row>
    <row r="36" spans="1:33" ht="30" customHeight="1" x14ac:dyDescent="0.3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02" t="s">
        <v>2</v>
      </c>
      <c r="K36" s="103"/>
      <c r="L36" s="60">
        <f>L25</f>
        <v>45</v>
      </c>
      <c r="M36" s="8">
        <f t="shared" si="38"/>
        <v>0.33088235294117646</v>
      </c>
      <c r="N36" s="61">
        <f>N25</f>
        <v>309287.40000000002</v>
      </c>
      <c r="O36" s="61">
        <f>O25</f>
        <v>369415.92999999993</v>
      </c>
      <c r="P36" s="59">
        <f t="shared" si="39"/>
        <v>0.31265838968474247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02" t="s">
        <v>34</v>
      </c>
      <c r="K37" s="103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02" t="s">
        <v>5</v>
      </c>
      <c r="K38" s="103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3"/>
        <v>4</v>
      </c>
      <c r="C39" s="8">
        <f t="shared" si="34"/>
        <v>2.9411764705882353E-2</v>
      </c>
      <c r="D39" s="13">
        <f t="shared" si="35"/>
        <v>181000</v>
      </c>
      <c r="E39" s="22">
        <f t="shared" si="36"/>
        <v>215860</v>
      </c>
      <c r="F39" s="21">
        <f t="shared" si="37"/>
        <v>0.18269499097493855</v>
      </c>
      <c r="G39" s="25"/>
      <c r="J39" s="102" t="s">
        <v>4</v>
      </c>
      <c r="K39" s="103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3"/>
        <v>22</v>
      </c>
      <c r="C40" s="8">
        <f t="shared" si="34"/>
        <v>0.16176470588235295</v>
      </c>
      <c r="D40" s="13">
        <f t="shared" si="35"/>
        <v>43463.01</v>
      </c>
      <c r="E40" s="23">
        <f t="shared" si="36"/>
        <v>49221.42</v>
      </c>
      <c r="F40" s="21">
        <f t="shared" si="37"/>
        <v>4.1658977497793293E-2</v>
      </c>
      <c r="G40" s="25"/>
      <c r="J40" s="104" t="s">
        <v>0</v>
      </c>
      <c r="K40" s="105"/>
      <c r="L40" s="83">
        <f>SUM(L34:L39)</f>
        <v>136</v>
      </c>
      <c r="M40" s="17">
        <f>SUM(M34:M39)</f>
        <v>1</v>
      </c>
      <c r="N40" s="84">
        <f>SUM(N34:N39)</f>
        <v>997312.81</v>
      </c>
      <c r="O40" s="85">
        <f>SUM(O34:O39)</f>
        <v>1181532.1200000001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3"/>
        <v>107</v>
      </c>
      <c r="C41" s="8">
        <f t="shared" si="34"/>
        <v>0.78676470588235292</v>
      </c>
      <c r="D41" s="13">
        <f t="shared" si="35"/>
        <v>574254.8600000001</v>
      </c>
      <c r="E41" s="23">
        <f t="shared" si="36"/>
        <v>676150.82</v>
      </c>
      <c r="F41" s="21">
        <f t="shared" si="37"/>
        <v>0.5722661352617312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136</v>
      </c>
      <c r="C46" s="17">
        <f>SUM(C34:C45)</f>
        <v>1</v>
      </c>
      <c r="D46" s="18">
        <f>SUM(D34:D45)</f>
        <v>997312.81</v>
      </c>
      <c r="E46" s="18">
        <f>SUM(E34:E45)</f>
        <v>1181532.1199999999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 xr:uid="{00000000-0004-0000-0100-000000000000}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59999389629810485"/>
  </sheetPr>
  <dimension ref="A1:AG108"/>
  <sheetViews>
    <sheetView showGridLines="0" showZeros="0" topLeftCell="A32" zoomScale="80" zoomScaleNormal="80" workbookViewId="0">
      <selection activeCell="I16" sqref="I16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4414062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>
        <v>44504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MERCAT DE PROVEÏMENTS DE  BARCELONA SA  (MERCABARNA)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0.100000000000001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>
        <v>1</v>
      </c>
      <c r="C13" s="20">
        <f t="shared" ref="C13:C23" si="0">IF(B13,B13/$B$25,"")</f>
        <v>0.33333333333333331</v>
      </c>
      <c r="D13" s="4">
        <v>846961.91</v>
      </c>
      <c r="E13" s="5">
        <v>1024823.91</v>
      </c>
      <c r="F13" s="21">
        <f t="shared" ref="F13:F24" si="1">IF(E13,E13/$E$25,"")</f>
        <v>0.93139519253883341</v>
      </c>
      <c r="G13" s="1">
        <v>4</v>
      </c>
      <c r="H13" s="20">
        <f t="shared" ref="H13:H23" si="2">IF(G13,G13/$G$25,"")</f>
        <v>7.8431372549019607E-2</v>
      </c>
      <c r="I13" s="4">
        <v>3485833.73</v>
      </c>
      <c r="J13" s="5">
        <v>4217858.8099999996</v>
      </c>
      <c r="K13" s="21">
        <f t="shared" ref="K13:K23" si="3">IF(J13,J13/$J$25,"")</f>
        <v>0.92903974512868692</v>
      </c>
      <c r="L13" s="1">
        <v>4</v>
      </c>
      <c r="M13" s="20">
        <f t="shared" ref="M13:M23" si="4">IF(L13,L13/$L$25,"")</f>
        <v>0.12121212121212122</v>
      </c>
      <c r="N13" s="4">
        <v>275247.69999999995</v>
      </c>
      <c r="O13" s="5">
        <v>333049.71999999997</v>
      </c>
      <c r="P13" s="21">
        <f t="shared" ref="P13:P23" si="5">IF(O13,O13/$O$25,"")</f>
        <v>0.67451491744511727</v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7</v>
      </c>
      <c r="H19" s="20">
        <f t="shared" si="2"/>
        <v>0.13725490196078433</v>
      </c>
      <c r="I19" s="6">
        <v>5516</v>
      </c>
      <c r="J19" s="7">
        <v>5516</v>
      </c>
      <c r="K19" s="21">
        <f t="shared" si="3"/>
        <v>1.2149726828171942E-3</v>
      </c>
      <c r="L19" s="2">
        <v>11</v>
      </c>
      <c r="M19" s="20">
        <f t="shared" si="4"/>
        <v>0.33333333333333331</v>
      </c>
      <c r="N19" s="6">
        <v>26454.07</v>
      </c>
      <c r="O19" s="7">
        <v>32009.440000000002</v>
      </c>
      <c r="P19" s="21">
        <f t="shared" si="5"/>
        <v>6.482769233093616E-2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>
        <v>2</v>
      </c>
      <c r="C20" s="66">
        <f t="shared" si="0"/>
        <v>0.66666666666666663</v>
      </c>
      <c r="D20" s="69">
        <v>62385.600000000006</v>
      </c>
      <c r="E20" s="70">
        <v>75486.59</v>
      </c>
      <c r="F20" s="21">
        <f t="shared" si="1"/>
        <v>6.8604807461166636E-2</v>
      </c>
      <c r="G20" s="68">
        <v>40</v>
      </c>
      <c r="H20" s="66">
        <f t="shared" si="2"/>
        <v>0.78431372549019607</v>
      </c>
      <c r="I20" s="69">
        <v>266680.79000000004</v>
      </c>
      <c r="J20" s="70">
        <v>316644.96000000002</v>
      </c>
      <c r="K20" s="67">
        <f t="shared" si="3"/>
        <v>6.974528218849585E-2</v>
      </c>
      <c r="L20" s="68">
        <v>18</v>
      </c>
      <c r="M20" s="66">
        <f t="shared" si="4"/>
        <v>0.54545454545454541</v>
      </c>
      <c r="N20" s="69">
        <v>106787.32</v>
      </c>
      <c r="O20" s="70">
        <v>128702.67</v>
      </c>
      <c r="P20" s="67">
        <f t="shared" si="5"/>
        <v>0.26065739022394663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22">SUM(B13:B24)</f>
        <v>3</v>
      </c>
      <c r="C25" s="17">
        <f t="shared" si="22"/>
        <v>1</v>
      </c>
      <c r="D25" s="18">
        <f t="shared" si="22"/>
        <v>909347.51</v>
      </c>
      <c r="E25" s="18">
        <f t="shared" si="22"/>
        <v>1100310.5</v>
      </c>
      <c r="F25" s="19">
        <f t="shared" si="22"/>
        <v>1</v>
      </c>
      <c r="G25" s="16">
        <f t="shared" si="22"/>
        <v>51</v>
      </c>
      <c r="H25" s="17">
        <f t="shared" si="22"/>
        <v>1</v>
      </c>
      <c r="I25" s="18">
        <f t="shared" si="22"/>
        <v>3758030.52</v>
      </c>
      <c r="J25" s="18">
        <f t="shared" si="22"/>
        <v>4540019.7699999996</v>
      </c>
      <c r="K25" s="19">
        <f t="shared" si="22"/>
        <v>1</v>
      </c>
      <c r="L25" s="16">
        <f t="shared" si="22"/>
        <v>33</v>
      </c>
      <c r="M25" s="17">
        <f t="shared" si="22"/>
        <v>1</v>
      </c>
      <c r="N25" s="18">
        <f t="shared" si="22"/>
        <v>408489.08999999997</v>
      </c>
      <c r="O25" s="18">
        <f t="shared" si="22"/>
        <v>493761.82999999996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35" hidden="1" customHeight="1" x14ac:dyDescent="0.3">
      <c r="A27" s="149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3">
      <c r="A28" s="150" t="str">
        <f>'CONTRACTACIO 1r TR 2021'!A28:Q28</f>
        <v>https://bcnroc.ajuntament.barcelona.cat/jspui/bitstream/11703/120899/5/GM_Pressupost_2021.pdf#page=209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23">B13+G13+L13+Q13+AA13+V13</f>
        <v>9</v>
      </c>
      <c r="C34" s="8">
        <f t="shared" ref="C34:C42" si="24">IF(B34,B34/$B$46,"")</f>
        <v>0.10344827586206896</v>
      </c>
      <c r="D34" s="10">
        <f t="shared" ref="D34:D45" si="25">D13+I13+N13+S13+AC13+X13</f>
        <v>4608043.34</v>
      </c>
      <c r="E34" s="11">
        <f t="shared" ref="E34:E45" si="26">E13+J13+O13+T13+AD13+Y13</f>
        <v>5575732.4399999995</v>
      </c>
      <c r="F34" s="21">
        <f t="shared" ref="F34:F43" si="27">IF(E34,E34/$E$46,"")</f>
        <v>0.90897435987307718</v>
      </c>
      <c r="J34" s="106" t="s">
        <v>3</v>
      </c>
      <c r="K34" s="107"/>
      <c r="L34" s="57">
        <f>B25</f>
        <v>3</v>
      </c>
      <c r="M34" s="8">
        <f>IF(L34,L34/$L$40,"")</f>
        <v>3.4482758620689655E-2</v>
      </c>
      <c r="N34" s="58">
        <f>D25</f>
        <v>909347.51</v>
      </c>
      <c r="O34" s="58">
        <f>E25</f>
        <v>1100310.5</v>
      </c>
      <c r="P34" s="59">
        <f>IF(O34,O34/$O$40,"")</f>
        <v>0.17937626009886615</v>
      </c>
    </row>
    <row r="35" spans="1:33" s="25" customFormat="1" ht="30" customHeight="1" x14ac:dyDescent="0.3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02" t="s">
        <v>1</v>
      </c>
      <c r="K35" s="103"/>
      <c r="L35" s="60">
        <f>G25</f>
        <v>51</v>
      </c>
      <c r="M35" s="8">
        <f>IF(L35,L35/$L$40,"")</f>
        <v>0.58620689655172409</v>
      </c>
      <c r="N35" s="61">
        <f>I25</f>
        <v>3758030.52</v>
      </c>
      <c r="O35" s="61">
        <f>J25</f>
        <v>4540019.7699999996</v>
      </c>
      <c r="P35" s="59">
        <f>IF(O35,O35/$O$40,"")</f>
        <v>0.74012905186082878</v>
      </c>
    </row>
    <row r="36" spans="1:33" ht="30" customHeight="1" x14ac:dyDescent="0.3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02" t="s">
        <v>2</v>
      </c>
      <c r="K36" s="103"/>
      <c r="L36" s="60">
        <f>L25</f>
        <v>33</v>
      </c>
      <c r="M36" s="8">
        <f>IF(L36,L36/$L$40,"")</f>
        <v>0.37931034482758619</v>
      </c>
      <c r="N36" s="61">
        <f>N25</f>
        <v>408489.08999999997</v>
      </c>
      <c r="O36" s="61">
        <f>O25</f>
        <v>493761.82999999996</v>
      </c>
      <c r="P36" s="59">
        <f>IF(O36,O36/$O$40,"")</f>
        <v>8.0494688040305101E-2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02" t="s">
        <v>34</v>
      </c>
      <c r="K37" s="103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02" t="s">
        <v>5</v>
      </c>
      <c r="K38" s="103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02" t="s">
        <v>4</v>
      </c>
      <c r="K39" s="103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23"/>
        <v>18</v>
      </c>
      <c r="C40" s="8">
        <f t="shared" si="24"/>
        <v>0.20689655172413793</v>
      </c>
      <c r="D40" s="13">
        <f t="shared" si="25"/>
        <v>31970.07</v>
      </c>
      <c r="E40" s="23">
        <f t="shared" si="26"/>
        <v>37525.440000000002</v>
      </c>
      <c r="F40" s="21">
        <f t="shared" si="27"/>
        <v>6.117521450321883E-3</v>
      </c>
      <c r="G40" s="25"/>
      <c r="J40" s="104" t="s">
        <v>0</v>
      </c>
      <c r="K40" s="105"/>
      <c r="L40" s="83">
        <f>SUM(L34:L39)</f>
        <v>87</v>
      </c>
      <c r="M40" s="17">
        <f>SUM(M34:M39)</f>
        <v>0.99999999999999989</v>
      </c>
      <c r="N40" s="84">
        <f>SUM(N34:N39)</f>
        <v>5075867.12</v>
      </c>
      <c r="O40" s="85">
        <f>SUM(O34:O39)</f>
        <v>6134092.0999999996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23"/>
        <v>60</v>
      </c>
      <c r="C41" s="8">
        <f t="shared" si="24"/>
        <v>0.68965517241379315</v>
      </c>
      <c r="D41" s="13">
        <f t="shared" si="25"/>
        <v>435853.71</v>
      </c>
      <c r="E41" s="23">
        <f t="shared" si="26"/>
        <v>520834.22000000003</v>
      </c>
      <c r="F41" s="21">
        <f t="shared" si="27"/>
        <v>8.4908118676600905E-2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87</v>
      </c>
      <c r="C46" s="17">
        <f>SUM(C34:C45)</f>
        <v>1</v>
      </c>
      <c r="D46" s="18">
        <f>SUM(D34:D45)</f>
        <v>5075867.12</v>
      </c>
      <c r="E46" s="18">
        <f>SUM(E34:E45)</f>
        <v>6134092.0999999996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 xr:uid="{00000000-0004-0000-0200-000000000000}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</sheetPr>
  <dimension ref="A1:AG108"/>
  <sheetViews>
    <sheetView showGridLines="0" showZeros="0" tabSelected="1" zoomScale="80" zoomScaleNormal="80" workbookViewId="0">
      <selection activeCell="D9" sqref="D9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4414062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MERCAT DE PROVEÏMENTS DE  BARCELONA SA  (MERCABARNA)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>
        <v>3</v>
      </c>
      <c r="M13" s="20">
        <f>IF(L13,L13/$L$25,"")</f>
        <v>6.25E-2</v>
      </c>
      <c r="N13" s="4">
        <v>946571.77999999991</v>
      </c>
      <c r="O13" s="5">
        <v>1143506.8500000001</v>
      </c>
      <c r="P13" s="21">
        <f>IF(O13,O13/$O$25,"")</f>
        <v>0.84283631420062621</v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11</v>
      </c>
      <c r="H19" s="20">
        <f t="shared" si="2"/>
        <v>0.12087912087912088</v>
      </c>
      <c r="I19" s="6">
        <v>9386</v>
      </c>
      <c r="J19" s="7">
        <v>9386</v>
      </c>
      <c r="K19" s="21">
        <f t="shared" si="3"/>
        <v>1.8330478171595541E-2</v>
      </c>
      <c r="L19" s="2">
        <v>11</v>
      </c>
      <c r="M19" s="20">
        <f>IF(L19,L19/$L$25,"")</f>
        <v>0.22916666666666666</v>
      </c>
      <c r="N19" s="6">
        <v>34962.130000000005</v>
      </c>
      <c r="O19" s="7">
        <v>42304.069999999992</v>
      </c>
      <c r="P19" s="21">
        <f>IF(O19,O19/$O$25,"")</f>
        <v>3.1180754566083511E-2</v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3">
      <c r="A20" s="80" t="s">
        <v>29</v>
      </c>
      <c r="B20" s="68">
        <v>1</v>
      </c>
      <c r="C20" s="66">
        <f t="shared" si="0"/>
        <v>1</v>
      </c>
      <c r="D20" s="69">
        <v>22727.25</v>
      </c>
      <c r="E20" s="70">
        <v>27499.97</v>
      </c>
      <c r="F20" s="21">
        <f t="shared" si="1"/>
        <v>1</v>
      </c>
      <c r="G20" s="68">
        <v>80</v>
      </c>
      <c r="H20" s="66">
        <f t="shared" si="2"/>
        <v>0.87912087912087911</v>
      </c>
      <c r="I20" s="69">
        <v>426985.61</v>
      </c>
      <c r="J20" s="70">
        <v>502657.38</v>
      </c>
      <c r="K20" s="67">
        <f t="shared" si="3"/>
        <v>0.9816695218284045</v>
      </c>
      <c r="L20" s="68">
        <v>34</v>
      </c>
      <c r="M20" s="66">
        <f>IF(L20,L20/$L$25,"")</f>
        <v>0.70833333333333337</v>
      </c>
      <c r="N20" s="69">
        <v>144698.93</v>
      </c>
      <c r="O20" s="70">
        <v>170925.65000000002</v>
      </c>
      <c r="P20" s="67">
        <f>IF(O20,O20/$O$25,"")</f>
        <v>0.12598293123329019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0">SUM(B13:B24)</f>
        <v>1</v>
      </c>
      <c r="C25" s="17">
        <f t="shared" si="30"/>
        <v>1</v>
      </c>
      <c r="D25" s="18">
        <f t="shared" si="30"/>
        <v>22727.25</v>
      </c>
      <c r="E25" s="18">
        <f t="shared" si="30"/>
        <v>27499.97</v>
      </c>
      <c r="F25" s="19">
        <f t="shared" si="30"/>
        <v>1</v>
      </c>
      <c r="G25" s="16">
        <f t="shared" si="30"/>
        <v>91</v>
      </c>
      <c r="H25" s="17">
        <f t="shared" si="30"/>
        <v>1</v>
      </c>
      <c r="I25" s="18">
        <f t="shared" si="30"/>
        <v>436371.61</v>
      </c>
      <c r="J25" s="18">
        <f t="shared" si="30"/>
        <v>512043.38</v>
      </c>
      <c r="K25" s="19">
        <f t="shared" si="30"/>
        <v>1</v>
      </c>
      <c r="L25" s="16">
        <f t="shared" si="30"/>
        <v>48</v>
      </c>
      <c r="M25" s="17">
        <f t="shared" si="30"/>
        <v>1</v>
      </c>
      <c r="N25" s="18">
        <f t="shared" si="30"/>
        <v>1126232.8399999999</v>
      </c>
      <c r="O25" s="18">
        <f t="shared" si="30"/>
        <v>1356736.5700000003</v>
      </c>
      <c r="P25" s="19">
        <f t="shared" si="30"/>
        <v>0.99999999999999989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35" hidden="1" customHeight="1" x14ac:dyDescent="0.3">
      <c r="A27" s="149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3">
      <c r="A28" s="150" t="str">
        <f>'CONTRACTACIO 1r TR 2021'!A28:Q28</f>
        <v>https://bcnroc.ajuntament.barcelona.cat/jspui/bitstream/11703/120899/5/GM_Pressupost_2021.pdf#page=209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2" si="31">B13+G13+L13+Q13+AA13+V13</f>
        <v>3</v>
      </c>
      <c r="C34" s="8">
        <f t="shared" ref="C34:C45" si="32">IF(B34,B34/$B$46,"")</f>
        <v>2.1428571428571429E-2</v>
      </c>
      <c r="D34" s="10">
        <f t="shared" ref="D34:D42" si="33">D13+I13+N13+S13+AC13+X13</f>
        <v>946571.77999999991</v>
      </c>
      <c r="E34" s="11">
        <f t="shared" ref="E34:E42" si="34">E13+J13+O13+T13+AD13+Y13</f>
        <v>1143506.8500000001</v>
      </c>
      <c r="F34" s="21">
        <f t="shared" ref="F34:F42" si="35">IF(E34,E34/$E$46,"")</f>
        <v>0.60302639812797254</v>
      </c>
      <c r="J34" s="106" t="s">
        <v>3</v>
      </c>
      <c r="K34" s="107"/>
      <c r="L34" s="57">
        <f>B25</f>
        <v>1</v>
      </c>
      <c r="M34" s="8">
        <f t="shared" ref="M34:M39" si="36">IF(L34,L34/$L$40,"")</f>
        <v>7.1428571428571426E-3</v>
      </c>
      <c r="N34" s="58">
        <f>D25</f>
        <v>22727.25</v>
      </c>
      <c r="O34" s="58">
        <f>E25</f>
        <v>27499.97</v>
      </c>
      <c r="P34" s="59">
        <f t="shared" ref="P34:P39" si="37">IF(O34,O34/$O$40,"")</f>
        <v>1.4502062543593245E-2</v>
      </c>
    </row>
    <row r="35" spans="1:33" s="25" customFormat="1" ht="30" customHeight="1" x14ac:dyDescent="0.3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02" t="s">
        <v>1</v>
      </c>
      <c r="K35" s="103"/>
      <c r="L35" s="60">
        <f>G25</f>
        <v>91</v>
      </c>
      <c r="M35" s="8">
        <f t="shared" si="36"/>
        <v>0.65</v>
      </c>
      <c r="N35" s="61">
        <f>I25</f>
        <v>436371.61</v>
      </c>
      <c r="O35" s="61">
        <f>J25</f>
        <v>512043.38</v>
      </c>
      <c r="P35" s="59">
        <f t="shared" si="37"/>
        <v>0.27002520809269548</v>
      </c>
    </row>
    <row r="36" spans="1:33" ht="30" customHeight="1" x14ac:dyDescent="0.3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02" t="s">
        <v>2</v>
      </c>
      <c r="K36" s="103"/>
      <c r="L36" s="60">
        <f>L25</f>
        <v>48</v>
      </c>
      <c r="M36" s="8">
        <f t="shared" si="36"/>
        <v>0.34285714285714286</v>
      </c>
      <c r="N36" s="61">
        <f>N25</f>
        <v>1126232.8399999999</v>
      </c>
      <c r="O36" s="61">
        <f>O25</f>
        <v>1356736.5700000003</v>
      </c>
      <c r="P36" s="59">
        <f t="shared" si="37"/>
        <v>0.7154727293637112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02" t="s">
        <v>34</v>
      </c>
      <c r="K37" s="103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02" t="s">
        <v>5</v>
      </c>
      <c r="K38" s="103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02" t="s">
        <v>4</v>
      </c>
      <c r="K39" s="103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1"/>
        <v>22</v>
      </c>
      <c r="C40" s="8">
        <f t="shared" si="32"/>
        <v>0.15714285714285714</v>
      </c>
      <c r="D40" s="13">
        <f t="shared" si="33"/>
        <v>44348.130000000005</v>
      </c>
      <c r="E40" s="23">
        <f t="shared" si="34"/>
        <v>51690.069999999992</v>
      </c>
      <c r="F40" s="21">
        <f t="shared" si="35"/>
        <v>2.7258670755739473E-2</v>
      </c>
      <c r="G40" s="25"/>
      <c r="J40" s="104" t="s">
        <v>0</v>
      </c>
      <c r="K40" s="105"/>
      <c r="L40" s="83">
        <f>SUM(L34:L39)</f>
        <v>140</v>
      </c>
      <c r="M40" s="17">
        <f>SUM(M34:M39)</f>
        <v>1</v>
      </c>
      <c r="N40" s="84">
        <f>SUM(N34:N39)</f>
        <v>1585331.6999999997</v>
      </c>
      <c r="O40" s="85">
        <f>SUM(O34:O39)</f>
        <v>1896279.9200000004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1"/>
        <v>115</v>
      </c>
      <c r="C41" s="8">
        <f t="shared" si="32"/>
        <v>0.8214285714285714</v>
      </c>
      <c r="D41" s="13">
        <f t="shared" si="33"/>
        <v>594411.79</v>
      </c>
      <c r="E41" s="23">
        <f t="shared" si="34"/>
        <v>701083</v>
      </c>
      <c r="F41" s="21">
        <f t="shared" si="35"/>
        <v>0.36971493111628789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140</v>
      </c>
      <c r="C46" s="17">
        <f>SUM(C34:C45)</f>
        <v>1</v>
      </c>
      <c r="D46" s="18">
        <f>SUM(D34:D45)</f>
        <v>1585331.7</v>
      </c>
      <c r="E46" s="18">
        <f>SUM(E34:E45)</f>
        <v>1896279.9200000002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AG109"/>
  <sheetViews>
    <sheetView showGridLines="0" showZeros="0" topLeftCell="A2" zoomScale="80" zoomScaleNormal="80" workbookViewId="0">
      <selection activeCell="I46" sqref="I46"/>
    </sheetView>
  </sheetViews>
  <sheetFormatPr defaultColWidth="9.109375" defaultRowHeight="14.4" x14ac:dyDescent="0.3"/>
  <cols>
    <col min="1" max="1" width="30.44140625" style="27" customWidth="1"/>
    <col min="2" max="2" width="11.109375" style="62" customWidth="1"/>
    <col min="3" max="3" width="10.5546875" style="27" customWidth="1"/>
    <col min="4" max="4" width="19.109375" style="27" customWidth="1"/>
    <col min="5" max="5" width="19.5546875" style="27" customWidth="1"/>
    <col min="6" max="6" width="11.44140625" style="27" customWidth="1"/>
    <col min="7" max="7" width="9.44140625" style="27" customWidth="1"/>
    <col min="8" max="8" width="10.88671875" style="62" customWidth="1"/>
    <col min="9" max="9" width="17.44140625" style="27" customWidth="1"/>
    <col min="10" max="10" width="20" style="27" customWidth="1"/>
    <col min="11" max="11" width="11.44140625" style="27" customWidth="1"/>
    <col min="12" max="12" width="11.5546875" style="27" customWidth="1"/>
    <col min="13" max="13" width="10.5546875" style="27" customWidth="1"/>
    <col min="14" max="14" width="20.1093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3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60</v>
      </c>
      <c r="B7" s="31" t="s">
        <v>56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MERCAT DE PROVEÏMENTS DE  BARCELONA SA  (MERCABARNA)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51" t="s">
        <v>6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3"/>
    </row>
    <row r="11" spans="1:31" ht="30" customHeight="1" thickBot="1" x14ac:dyDescent="0.35">
      <c r="A11" s="154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0" t="s">
        <v>4</v>
      </c>
      <c r="W11" s="121"/>
      <c r="X11" s="121"/>
      <c r="Y11" s="121"/>
      <c r="Z11" s="122"/>
      <c r="AA11" s="123" t="s">
        <v>5</v>
      </c>
      <c r="AB11" s="124"/>
      <c r="AC11" s="124"/>
      <c r="AD11" s="124"/>
      <c r="AE11" s="125"/>
    </row>
    <row r="12" spans="1:31" ht="39" customHeight="1" thickBot="1" x14ac:dyDescent="0.35">
      <c r="A12" s="155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">
      <c r="A13" s="41" t="s">
        <v>25</v>
      </c>
      <c r="B13" s="9">
        <f>'CONTRACTACIO 1r TR 2021'!B13+'CONTRACTACIO 2n TR 2021'!B13+'CONTRACTACIO 3r TR 2021'!B13+'CONTRACTACIO 4t TR 2021'!B13</f>
        <v>6</v>
      </c>
      <c r="C13" s="20">
        <f t="shared" ref="C13:C24" si="0">IF(B13,B13/$B$25,"")</f>
        <v>0.4</v>
      </c>
      <c r="D13" s="10">
        <f>'CONTRACTACIO 1r TR 2021'!D13+'CONTRACTACIO 2n TR 2021'!D13+'CONTRACTACIO 3r TR 2021'!D13+'CONTRACTACIO 4t TR 2021'!D13</f>
        <v>1829155.5700000003</v>
      </c>
      <c r="E13" s="10">
        <f>'CONTRACTACIO 1r TR 2021'!E13+'CONTRACTACIO 2n TR 2021'!E13+'CONTRACTACIO 3r TR 2021'!E13+'CONTRACTACIO 4t TR 2021'!E13</f>
        <v>2213278.2399999998</v>
      </c>
      <c r="F13" s="21">
        <f t="shared" ref="F13:F24" si="1">IF(E13,E13/$E$25,"")</f>
        <v>0.89095049947418392</v>
      </c>
      <c r="G13" s="9">
        <f>'CONTRACTACIO 1r TR 2021'!G13+'CONTRACTACIO 2n TR 2021'!G13+'CONTRACTACIO 3r TR 2021'!G13+'CONTRACTACIO 4t TR 2021'!G13</f>
        <v>10</v>
      </c>
      <c r="H13" s="20">
        <f t="shared" ref="H13:H24" si="2">IF(G13,G13/$G$25,"")</f>
        <v>3.125E-2</v>
      </c>
      <c r="I13" s="10">
        <f>'CONTRACTACIO 1r TR 2021'!I13+'CONTRACTACIO 2n TR 2021'!I13+'CONTRACTACIO 3r TR 2021'!I13+'CONTRACTACIO 4t TR 2021'!I13</f>
        <v>6071801.7699999996</v>
      </c>
      <c r="J13" s="10">
        <f>'CONTRACTACIO 1r TR 2021'!J13+'CONTRACTACIO 2n TR 2021'!J13+'CONTRACTACIO 3r TR 2021'!J13+'CONTRACTACIO 4t TR 2021'!J13</f>
        <v>7301132.4799999995</v>
      </c>
      <c r="K13" s="21">
        <f t="shared" ref="K13:K24" si="3">IF(J13,J13/$J$25,"")</f>
        <v>0.77613065794231839</v>
      </c>
      <c r="L13" s="9">
        <f>'CONTRACTACIO 1r TR 2021'!L13+'CONTRACTACIO 2n TR 2021'!L13+'CONTRACTACIO 3r TR 2021'!L13+'CONTRACTACIO 4t TR 2021'!L13</f>
        <v>18</v>
      </c>
      <c r="M13" s="20">
        <f t="shared" ref="M13:M24" si="4">IF(L13,L13/$L$25,"")</f>
        <v>9.3264248704663211E-2</v>
      </c>
      <c r="N13" s="10">
        <f>'CONTRACTACIO 1r TR 2021'!N13+'CONTRACTACIO 2n TR 2021'!N13+'CONTRACTACIO 3r TR 2021'!N13+'CONTRACTACIO 4t TR 2021'!N13</f>
        <v>3349736.8799999994</v>
      </c>
      <c r="O13" s="10">
        <f>'CONTRACTACIO 1r TR 2021'!O13+'CONTRACTACIO 2n TR 2021'!O13+'CONTRACTACIO 3r TR 2021'!O13+'CONTRACTACIO 4t TR 2021'!O13</f>
        <v>4049491.6300000004</v>
      </c>
      <c r="P13" s="21">
        <f t="shared" ref="P13:P24" si="5">IF(O13,O13/$O$25,"")</f>
        <v>0.83809166594750761</v>
      </c>
      <c r="Q13" s="9">
        <f>'CONTRACTACIO 1r TR 2021'!Q13+'CONTRACTACIO 2n TR 2021'!Q13+'CONTRACTACIO 3r TR 2021'!Q13+'CONTRACTACIO 4t TR 2021'!Q13</f>
        <v>0</v>
      </c>
      <c r="R13" s="20" t="str">
        <f t="shared" ref="R13:R24" si="6">IF(Q13,Q13/$Q$25,"")</f>
        <v/>
      </c>
      <c r="S13" s="10">
        <f>'CONTRACTACIO 1r TR 2021'!S13+'CONTRACTACIO 2n TR 2021'!S13+'CONTRACTACIO 3r TR 2021'!S13+'CONTRACTACIO 4t TR 2021'!S13</f>
        <v>0</v>
      </c>
      <c r="T13" s="10">
        <f>'CONTRACTACIO 1r TR 2021'!T13+'CONTRACTACIO 2n TR 2021'!T13+'CONTRACTACIO 3r TR 2021'!T13+'CONTRACTACIO 4t TR 2021'!T13</f>
        <v>0</v>
      </c>
      <c r="U13" s="21" t="str">
        <f t="shared" ref="U13:U24" si="7">IF(T13,T13/$T$25,"")</f>
        <v/>
      </c>
      <c r="V13" s="9">
        <f>'CONTRACTACIO 1r TR 2021'!AA13+'CONTRACTACIO 2n TR 2021'!AA13+'CONTRACTACIO 3r TR 2021'!AA13+'CONTRACTACIO 4t TR 2021'!AA13</f>
        <v>0</v>
      </c>
      <c r="W13" s="20" t="str">
        <f t="shared" ref="W13:W24" si="8">IF(V13,V13/$V$25,"")</f>
        <v/>
      </c>
      <c r="X13" s="10">
        <f>'CONTRACTACIO 1r TR 2021'!AC13+'CONTRACTACIO 2n TR 2021'!AC13+'CONTRACTACIO 3r TR 2021'!AC13+'CONTRACTACIO 4t TR 2021'!AC13</f>
        <v>0</v>
      </c>
      <c r="Y13" s="10">
        <f>'CONTRACTACIO 1r TR 2021'!AD13+'CONTRACTACIO 2n TR 2021'!AD13+'CONTRACTACIO 3r TR 2021'!AD13+'CONTRACTACIO 4t TR 2021'!AD13</f>
        <v>0</v>
      </c>
      <c r="Z13" s="21" t="str">
        <f t="shared" ref="Z13:Z24" si="9">IF(Y13,Y13/$Y$25,"")</f>
        <v/>
      </c>
      <c r="AA13" s="9">
        <f>'CONTRACTACIO 1r TR 2021'!V13+'CONTRACTACIO 2n TR 2021'!V13+'CONTRACTACIO 3r TR 2021'!V13+'CONTRACTACIO 4t TR 2021'!V13</f>
        <v>0</v>
      </c>
      <c r="AB13" s="20" t="str">
        <f t="shared" ref="AB13:AB24" si="10">IF(AA13,AA13/$AA$25,"")</f>
        <v/>
      </c>
      <c r="AC13" s="10">
        <f>'CONTRACTACIO 1r TR 2021'!X13+'CONTRACTACIO 2n TR 2021'!X13+'CONTRACTACIO 3r TR 2021'!X13+'CONTRACTACIO 4t TR 2021'!X13</f>
        <v>0</v>
      </c>
      <c r="AD13" s="10">
        <f>'CONTRACTACIO 1r TR 2021'!Y13+'CONTRACTACIO 2n TR 2021'!Y13+'CONTRACTACIO 3r TR 2021'!Y13+'CONTRACTACIO 4t TR 2021'!Y13</f>
        <v>0</v>
      </c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9">
        <f>'CONTRACTACIO 1r TR 2021'!B14+'CONTRACTACIO 2n TR 2021'!B14+'CONTRACTACIO 3r TR 2021'!B14+'CONTRACTACIO 4t TR 2021'!B14</f>
        <v>0</v>
      </c>
      <c r="C14" s="20" t="str">
        <f t="shared" si="0"/>
        <v/>
      </c>
      <c r="D14" s="13">
        <f>'CONTRACTACIO 1r TR 2021'!D14+'CONTRACTACIO 2n TR 2021'!D14+'CONTRACTACIO 3r TR 2021'!D14+'CONTRACTACIO 4t TR 2021'!D14</f>
        <v>0</v>
      </c>
      <c r="E14" s="13">
        <f>'CONTRACTACIO 1r TR 2021'!E14+'CONTRACTACIO 2n TR 2021'!E14+'CONTRACTACIO 3r TR 2021'!E14+'CONTRACTACIO 4t TR 2021'!E14</f>
        <v>0</v>
      </c>
      <c r="F14" s="21" t="str">
        <f t="shared" si="1"/>
        <v/>
      </c>
      <c r="G14" s="9">
        <f>'CONTRACTACIO 1r TR 2021'!G14+'CONTRACTACIO 2n TR 2021'!G14+'CONTRACTACIO 3r TR 2021'!G14+'CONTRACTACIO 4t TR 2021'!G14</f>
        <v>0</v>
      </c>
      <c r="H14" s="20" t="str">
        <f t="shared" si="2"/>
        <v/>
      </c>
      <c r="I14" s="13">
        <f>'CONTRACTACIO 1r TR 2021'!I14+'CONTRACTACIO 2n TR 2021'!I14+'CONTRACTACIO 3r TR 2021'!I14+'CONTRACTACIO 4t TR 2021'!I14</f>
        <v>0</v>
      </c>
      <c r="J14" s="13">
        <f>'CONTRACTACIO 1r TR 2021'!J14+'CONTRACTACIO 2n TR 2021'!J14+'CONTRACTACIO 3r TR 2021'!J14+'CONTRACTACIO 4t TR 2021'!J14</f>
        <v>0</v>
      </c>
      <c r="K14" s="21" t="str">
        <f t="shared" si="3"/>
        <v/>
      </c>
      <c r="L14" s="9">
        <f>'CONTRACTACIO 1r TR 2021'!L14+'CONTRACTACIO 2n TR 2021'!L14+'CONTRACTACIO 3r TR 2021'!L14+'CONTRACTACIO 4t TR 2021'!L14</f>
        <v>0</v>
      </c>
      <c r="M14" s="20" t="str">
        <f t="shared" si="4"/>
        <v/>
      </c>
      <c r="N14" s="13">
        <f>'CONTRACTACIO 1r TR 2021'!N14+'CONTRACTACIO 2n TR 2021'!N14+'CONTRACTACIO 3r TR 2021'!N14+'CONTRACTACIO 4t TR 2021'!N14</f>
        <v>0</v>
      </c>
      <c r="O14" s="13">
        <f>'CONTRACTACIO 1r TR 2021'!O14+'CONTRACTACIO 2n TR 2021'!O14+'CONTRACTACIO 3r TR 2021'!O14+'CONTRACTACIO 4t TR 2021'!O14</f>
        <v>0</v>
      </c>
      <c r="P14" s="21" t="str">
        <f t="shared" si="5"/>
        <v/>
      </c>
      <c r="Q14" s="9">
        <f>'CONTRACTACIO 1r TR 2021'!Q14+'CONTRACTACIO 2n TR 2021'!Q14+'CONTRACTACIO 3r TR 2021'!Q14+'CONTRACTACIO 4t TR 2021'!Q14</f>
        <v>0</v>
      </c>
      <c r="R14" s="20" t="str">
        <f t="shared" si="6"/>
        <v/>
      </c>
      <c r="S14" s="13">
        <f>'CONTRACTACIO 1r TR 2021'!S14+'CONTRACTACIO 2n TR 2021'!S14+'CONTRACTACIO 3r TR 2021'!S14+'CONTRACTACIO 4t TR 2021'!S14</f>
        <v>0</v>
      </c>
      <c r="T14" s="13">
        <f>'CONTRACTACIO 1r TR 2021'!T14+'CONTRACTACIO 2n TR 2021'!T14+'CONTRACTACIO 3r TR 2021'!T14+'CONTRACTACIO 4t TR 2021'!T14</f>
        <v>0</v>
      </c>
      <c r="U14" s="21" t="str">
        <f t="shared" si="7"/>
        <v/>
      </c>
      <c r="V14" s="9">
        <f>'CONTRACTACIO 1r TR 2021'!AA14+'CONTRACTACIO 2n TR 2021'!AA14+'CONTRACTACIO 3r TR 2021'!AA14+'CONTRACTACIO 4t TR 2021'!AA14</f>
        <v>0</v>
      </c>
      <c r="W14" s="20" t="str">
        <f t="shared" si="8"/>
        <v/>
      </c>
      <c r="X14" s="13">
        <f>'CONTRACTACIO 1r TR 2021'!AC14+'CONTRACTACIO 2n TR 2021'!AC14+'CONTRACTACIO 3r TR 2021'!AC14+'CONTRACTACIO 4t TR 2021'!AC14</f>
        <v>0</v>
      </c>
      <c r="Y14" s="13">
        <f>'CONTRACTACIO 1r TR 2021'!AD14+'CONTRACTACIO 2n TR 2021'!AD14+'CONTRACTACIO 3r TR 2021'!AD14+'CONTRACTACIO 4t TR 2021'!AD14</f>
        <v>0</v>
      </c>
      <c r="Z14" s="21" t="str">
        <f t="shared" si="9"/>
        <v/>
      </c>
      <c r="AA14" s="9">
        <f>'CONTRACTACIO 1r TR 2021'!V14+'CONTRACTACIO 2n TR 2021'!V14+'CONTRACTACIO 3r TR 2021'!V14+'CONTRACTACIO 4t TR 2021'!V14</f>
        <v>0</v>
      </c>
      <c r="AB14" s="20" t="str">
        <f t="shared" si="10"/>
        <v/>
      </c>
      <c r="AC14" s="13">
        <f>'CONTRACTACIO 1r TR 2021'!X14+'CONTRACTACIO 2n TR 2021'!X14+'CONTRACTACIO 3r TR 2021'!X14+'CONTRACTACIO 4t TR 2021'!X14</f>
        <v>0</v>
      </c>
      <c r="AD14" s="13">
        <f>'CONTRACTACIO 1r TR 2021'!Y14+'CONTRACTACIO 2n TR 2021'!Y14+'CONTRACTACIO 3r TR 2021'!Y14+'CONTRACTACIO 4t TR 2021'!Y14</f>
        <v>0</v>
      </c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9">
        <f>'CONTRACTACIO 1r TR 2021'!B15+'CONTRACTACIO 2n TR 2021'!B15+'CONTRACTACIO 3r TR 2021'!B15+'CONTRACTACIO 4t TR 2021'!B15</f>
        <v>0</v>
      </c>
      <c r="C15" s="20" t="str">
        <f t="shared" si="0"/>
        <v/>
      </c>
      <c r="D15" s="13">
        <f>'CONTRACTACIO 1r TR 2021'!D15+'CONTRACTACIO 2n TR 2021'!D15+'CONTRACTACIO 3r TR 2021'!D15+'CONTRACTACIO 4t TR 2021'!D15</f>
        <v>0</v>
      </c>
      <c r="E15" s="13">
        <f>'CONTRACTACIO 1r TR 2021'!E15+'CONTRACTACIO 2n TR 2021'!E15+'CONTRACTACIO 3r TR 2021'!E15+'CONTRACTACIO 4t TR 2021'!E15</f>
        <v>0</v>
      </c>
      <c r="F15" s="21" t="str">
        <f t="shared" si="1"/>
        <v/>
      </c>
      <c r="G15" s="9">
        <f>'CONTRACTACIO 1r TR 2021'!G15+'CONTRACTACIO 2n TR 2021'!G15+'CONTRACTACIO 3r TR 2021'!G15+'CONTRACTACIO 4t TR 2021'!G15</f>
        <v>0</v>
      </c>
      <c r="H15" s="20" t="str">
        <f t="shared" si="2"/>
        <v/>
      </c>
      <c r="I15" s="13">
        <f>'CONTRACTACIO 1r TR 2021'!I15+'CONTRACTACIO 2n TR 2021'!I15+'CONTRACTACIO 3r TR 2021'!I15+'CONTRACTACIO 4t TR 2021'!I15</f>
        <v>0</v>
      </c>
      <c r="J15" s="13">
        <f>'CONTRACTACIO 1r TR 2021'!J15+'CONTRACTACIO 2n TR 2021'!J15+'CONTRACTACIO 3r TR 2021'!J15+'CONTRACTACIO 4t TR 2021'!J15</f>
        <v>0</v>
      </c>
      <c r="K15" s="21" t="str">
        <f t="shared" si="3"/>
        <v/>
      </c>
      <c r="L15" s="9">
        <f>'CONTRACTACIO 1r TR 2021'!L15+'CONTRACTACIO 2n TR 2021'!L15+'CONTRACTACIO 3r TR 2021'!L15+'CONTRACTACIO 4t TR 2021'!L15</f>
        <v>0</v>
      </c>
      <c r="M15" s="20" t="str">
        <f t="shared" si="4"/>
        <v/>
      </c>
      <c r="N15" s="13">
        <f>'CONTRACTACIO 1r TR 2021'!N15+'CONTRACTACIO 2n TR 2021'!N15+'CONTRACTACIO 3r TR 2021'!N15+'CONTRACTACIO 4t TR 2021'!N15</f>
        <v>0</v>
      </c>
      <c r="O15" s="13">
        <f>'CONTRACTACIO 1r TR 2021'!O15+'CONTRACTACIO 2n TR 2021'!O15+'CONTRACTACIO 3r TR 2021'!O15+'CONTRACTACIO 4t TR 2021'!O15</f>
        <v>0</v>
      </c>
      <c r="P15" s="21" t="str">
        <f t="shared" si="5"/>
        <v/>
      </c>
      <c r="Q15" s="9">
        <f>'CONTRACTACIO 1r TR 2021'!Q15+'CONTRACTACIO 2n TR 2021'!Q15+'CONTRACTACIO 3r TR 2021'!Q15+'CONTRACTACIO 4t TR 2021'!Q15</f>
        <v>0</v>
      </c>
      <c r="R15" s="20" t="str">
        <f t="shared" si="6"/>
        <v/>
      </c>
      <c r="S15" s="13">
        <f>'CONTRACTACIO 1r TR 2021'!S15+'CONTRACTACIO 2n TR 2021'!S15+'CONTRACTACIO 3r TR 2021'!S15+'CONTRACTACIO 4t TR 2021'!S15</f>
        <v>0</v>
      </c>
      <c r="T15" s="13">
        <f>'CONTRACTACIO 1r TR 2021'!T15+'CONTRACTACIO 2n TR 2021'!T15+'CONTRACTACIO 3r TR 2021'!T15+'CONTRACTACIO 4t TR 2021'!T15</f>
        <v>0</v>
      </c>
      <c r="U15" s="21" t="str">
        <f t="shared" si="7"/>
        <v/>
      </c>
      <c r="V15" s="9">
        <f>'CONTRACTACIO 1r TR 2021'!AA15+'CONTRACTACIO 2n TR 2021'!AA15+'CONTRACTACIO 3r TR 2021'!AA15+'CONTRACTACIO 4t TR 2021'!AA15</f>
        <v>0</v>
      </c>
      <c r="W15" s="20" t="str">
        <f t="shared" si="8"/>
        <v/>
      </c>
      <c r="X15" s="13">
        <f>'CONTRACTACIO 1r TR 2021'!AC15+'CONTRACTACIO 2n TR 2021'!AC15+'CONTRACTACIO 3r TR 2021'!AC15+'CONTRACTACIO 4t TR 2021'!AC15</f>
        <v>0</v>
      </c>
      <c r="Y15" s="13">
        <f>'CONTRACTACIO 1r TR 2021'!AD15+'CONTRACTACIO 2n TR 2021'!AD15+'CONTRACTACIO 3r TR 2021'!AD15+'CONTRACTACIO 4t TR 2021'!AD15</f>
        <v>0</v>
      </c>
      <c r="Z15" s="21" t="str">
        <f t="shared" si="9"/>
        <v/>
      </c>
      <c r="AA15" s="9">
        <f>'CONTRACTACIO 1r TR 2021'!V15+'CONTRACTACIO 2n TR 2021'!V15+'CONTRACTACIO 3r TR 2021'!V15+'CONTRACTACIO 4t TR 2021'!V15</f>
        <v>0</v>
      </c>
      <c r="AB15" s="20" t="str">
        <f t="shared" si="10"/>
        <v/>
      </c>
      <c r="AC15" s="13">
        <f>'CONTRACTACIO 1r TR 2021'!X15+'CONTRACTACIO 2n TR 2021'!X15+'CONTRACTACIO 3r TR 2021'!X15+'CONTRACTACIO 4t TR 2021'!X15</f>
        <v>0</v>
      </c>
      <c r="AD15" s="13">
        <f>'CONTRACTACIO 1r TR 2021'!Y15+'CONTRACTACIO 2n TR 2021'!Y15+'CONTRACTACIO 3r TR 2021'!Y15+'CONTRACTACIO 4t TR 2021'!Y15</f>
        <v>0</v>
      </c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9">
        <f>'CONTRACTACIO 1r TR 2021'!B16+'CONTRACTACIO 2n TR 2021'!B16+'CONTRACTACIO 3r TR 2021'!B16+'CONTRACTACIO 4t TR 2021'!B16</f>
        <v>0</v>
      </c>
      <c r="C16" s="20" t="str">
        <f t="shared" si="0"/>
        <v/>
      </c>
      <c r="D16" s="13">
        <f>'CONTRACTACIO 1r TR 2021'!D16+'CONTRACTACIO 2n TR 2021'!D16+'CONTRACTACIO 3r TR 2021'!D16+'CONTRACTACIO 4t TR 2021'!D16</f>
        <v>0</v>
      </c>
      <c r="E16" s="13">
        <f>'CONTRACTACIO 1r TR 2021'!E16+'CONTRACTACIO 2n TR 2021'!E16+'CONTRACTACIO 3r TR 2021'!E16+'CONTRACTACIO 4t TR 2021'!E16</f>
        <v>0</v>
      </c>
      <c r="F16" s="21" t="str">
        <f t="shared" si="1"/>
        <v/>
      </c>
      <c r="G16" s="9">
        <f>'CONTRACTACIO 1r TR 2021'!G16+'CONTRACTACIO 2n TR 2021'!G16+'CONTRACTACIO 3r TR 2021'!G16+'CONTRACTACIO 4t TR 2021'!G16</f>
        <v>0</v>
      </c>
      <c r="H16" s="20" t="str">
        <f t="shared" si="2"/>
        <v/>
      </c>
      <c r="I16" s="13">
        <f>'CONTRACTACIO 1r TR 2021'!I16+'CONTRACTACIO 2n TR 2021'!I16+'CONTRACTACIO 3r TR 2021'!I16+'CONTRACTACIO 4t TR 2021'!I16</f>
        <v>0</v>
      </c>
      <c r="J16" s="13">
        <f>'CONTRACTACIO 1r TR 2021'!J16+'CONTRACTACIO 2n TR 2021'!J16+'CONTRACTACIO 3r TR 2021'!J16+'CONTRACTACIO 4t TR 2021'!J16</f>
        <v>0</v>
      </c>
      <c r="K16" s="21" t="str">
        <f t="shared" si="3"/>
        <v/>
      </c>
      <c r="L16" s="9">
        <f>'CONTRACTACIO 1r TR 2021'!L16+'CONTRACTACIO 2n TR 2021'!L16+'CONTRACTACIO 3r TR 2021'!L16+'CONTRACTACIO 4t TR 2021'!L16</f>
        <v>0</v>
      </c>
      <c r="M16" s="20" t="str">
        <f t="shared" si="4"/>
        <v/>
      </c>
      <c r="N16" s="13">
        <f>'CONTRACTACIO 1r TR 2021'!N16+'CONTRACTACIO 2n TR 2021'!N16+'CONTRACTACIO 3r TR 2021'!N16+'CONTRACTACIO 4t TR 2021'!N16</f>
        <v>0</v>
      </c>
      <c r="O16" s="13">
        <f>'CONTRACTACIO 1r TR 2021'!O16+'CONTRACTACIO 2n TR 2021'!O16+'CONTRACTACIO 3r TR 2021'!O16+'CONTRACTACIO 4t TR 2021'!O16</f>
        <v>0</v>
      </c>
      <c r="P16" s="21" t="str">
        <f t="shared" si="5"/>
        <v/>
      </c>
      <c r="Q16" s="9">
        <f>'CONTRACTACIO 1r TR 2021'!Q16+'CONTRACTACIO 2n TR 2021'!Q16+'CONTRACTACIO 3r TR 2021'!Q16+'CONTRACTACIO 4t TR 2021'!Q16</f>
        <v>0</v>
      </c>
      <c r="R16" s="20" t="str">
        <f t="shared" si="6"/>
        <v/>
      </c>
      <c r="S16" s="13">
        <f>'CONTRACTACIO 1r TR 2021'!S16+'CONTRACTACIO 2n TR 2021'!S16+'CONTRACTACIO 3r TR 2021'!S16+'CONTRACTACIO 4t TR 2021'!S16</f>
        <v>0</v>
      </c>
      <c r="T16" s="13">
        <f>'CONTRACTACIO 1r TR 2021'!T16+'CONTRACTACIO 2n TR 2021'!T16+'CONTRACTACIO 3r TR 2021'!T16+'CONTRACTACIO 4t TR 2021'!T16</f>
        <v>0</v>
      </c>
      <c r="U16" s="21" t="str">
        <f t="shared" si="7"/>
        <v/>
      </c>
      <c r="V16" s="9">
        <f>'CONTRACTACIO 1r TR 2021'!AA16+'CONTRACTACIO 2n TR 2021'!AA16+'CONTRACTACIO 3r TR 2021'!AA16+'CONTRACTACIO 4t TR 2021'!AA16</f>
        <v>0</v>
      </c>
      <c r="W16" s="20" t="str">
        <f t="shared" si="8"/>
        <v/>
      </c>
      <c r="X16" s="13">
        <f>'CONTRACTACIO 1r TR 2021'!AC16+'CONTRACTACIO 2n TR 2021'!AC16+'CONTRACTACIO 3r TR 2021'!AC16+'CONTRACTACIO 4t TR 2021'!AC16</f>
        <v>0</v>
      </c>
      <c r="Y16" s="13">
        <f>'CONTRACTACIO 1r TR 2021'!AD16+'CONTRACTACIO 2n TR 2021'!AD16+'CONTRACTACIO 3r TR 2021'!AD16+'CONTRACTACIO 4t TR 2021'!AD16</f>
        <v>0</v>
      </c>
      <c r="Z16" s="21" t="str">
        <f t="shared" si="9"/>
        <v/>
      </c>
      <c r="AA16" s="9">
        <f>'CONTRACTACIO 1r TR 2021'!V16+'CONTRACTACIO 2n TR 2021'!V16+'CONTRACTACIO 3r TR 2021'!V16+'CONTRACTACIO 4t TR 2021'!V16</f>
        <v>0</v>
      </c>
      <c r="AB16" s="20" t="str">
        <f t="shared" si="10"/>
        <v/>
      </c>
      <c r="AC16" s="13">
        <f>'CONTRACTACIO 1r TR 2021'!X16+'CONTRACTACIO 2n TR 2021'!X16+'CONTRACTACIO 3r TR 2021'!X16+'CONTRACTACIO 4t TR 2021'!X16</f>
        <v>0</v>
      </c>
      <c r="AD16" s="13">
        <f>'CONTRACTACIO 1r TR 2021'!Y16+'CONTRACTACIO 2n TR 2021'!Y16+'CONTRACTACIO 3r TR 2021'!Y16+'CONTRACTACIO 4t TR 2021'!Y16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2021'!B17+'CONTRACTACIO 2n TR 2021'!B17+'CONTRACTACIO 3r TR 2021'!B17+'CONTRACTACIO 4t TR 2021'!B17</f>
        <v>0</v>
      </c>
      <c r="C17" s="20" t="str">
        <f t="shared" si="0"/>
        <v/>
      </c>
      <c r="D17" s="13">
        <f>'CONTRACTACIO 1r TR 2021'!D17+'CONTRACTACIO 2n TR 2021'!D17+'CONTRACTACIO 3r TR 2021'!D17+'CONTRACTACIO 4t TR 2021'!D17</f>
        <v>0</v>
      </c>
      <c r="E17" s="13">
        <f>'CONTRACTACIO 1r TR 2021'!E17+'CONTRACTACIO 2n TR 2021'!E17+'CONTRACTACIO 3r TR 2021'!E17+'CONTRACTACIO 4t TR 2021'!E17</f>
        <v>0</v>
      </c>
      <c r="F17" s="21" t="str">
        <f t="shared" si="1"/>
        <v/>
      </c>
      <c r="G17" s="9">
        <f>'CONTRACTACIO 1r TR 2021'!G17+'CONTRACTACIO 2n TR 2021'!G17+'CONTRACTACIO 3r TR 2021'!G17+'CONTRACTACIO 4t TR 2021'!G17</f>
        <v>0</v>
      </c>
      <c r="H17" s="20" t="str">
        <f t="shared" si="2"/>
        <v/>
      </c>
      <c r="I17" s="13">
        <f>'CONTRACTACIO 1r TR 2021'!I17+'CONTRACTACIO 2n TR 2021'!I17+'CONTRACTACIO 3r TR 2021'!I17+'CONTRACTACIO 4t TR 2021'!I17</f>
        <v>0</v>
      </c>
      <c r="J17" s="13">
        <f>'CONTRACTACIO 1r TR 2021'!J17+'CONTRACTACIO 2n TR 2021'!J17+'CONTRACTACIO 3r TR 2021'!J17+'CONTRACTACIO 4t TR 2021'!J17</f>
        <v>0</v>
      </c>
      <c r="K17" s="21" t="str">
        <f t="shared" si="3"/>
        <v/>
      </c>
      <c r="L17" s="9">
        <f>'CONTRACTACIO 1r TR 2021'!L17+'CONTRACTACIO 2n TR 2021'!L17+'CONTRACTACIO 3r TR 2021'!L17+'CONTRACTACIO 4t TR 2021'!L17</f>
        <v>0</v>
      </c>
      <c r="M17" s="20" t="str">
        <f t="shared" si="4"/>
        <v/>
      </c>
      <c r="N17" s="13">
        <f>'CONTRACTACIO 1r TR 2021'!N17+'CONTRACTACIO 2n TR 2021'!N17+'CONTRACTACIO 3r TR 2021'!N17+'CONTRACTACIO 4t TR 2021'!N17</f>
        <v>0</v>
      </c>
      <c r="O17" s="13">
        <f>'CONTRACTACIO 1r TR 2021'!O17+'CONTRACTACIO 2n TR 2021'!O17+'CONTRACTACIO 3r TR 2021'!O17+'CONTRACTACIO 4t TR 2021'!O17</f>
        <v>0</v>
      </c>
      <c r="P17" s="21" t="str">
        <f t="shared" si="5"/>
        <v/>
      </c>
      <c r="Q17" s="9">
        <f>'CONTRACTACIO 1r TR 2021'!Q17+'CONTRACTACIO 2n TR 2021'!Q17+'CONTRACTACIO 3r TR 2021'!Q17+'CONTRACTACIO 4t TR 2021'!Q17</f>
        <v>0</v>
      </c>
      <c r="R17" s="20" t="str">
        <f t="shared" si="6"/>
        <v/>
      </c>
      <c r="S17" s="13">
        <f>'CONTRACTACIO 1r TR 2021'!S17+'CONTRACTACIO 2n TR 2021'!S17+'CONTRACTACIO 3r TR 2021'!S17+'CONTRACTACIO 4t TR 2021'!S17</f>
        <v>0</v>
      </c>
      <c r="T17" s="13">
        <f>'CONTRACTACIO 1r TR 2021'!T17+'CONTRACTACIO 2n TR 2021'!T17+'CONTRACTACIO 3r TR 2021'!T17+'CONTRACTACIO 4t TR 2021'!T17</f>
        <v>0</v>
      </c>
      <c r="U17" s="21" t="str">
        <f t="shared" si="7"/>
        <v/>
      </c>
      <c r="V17" s="9">
        <f>'CONTRACTACIO 1r TR 2021'!AA17+'CONTRACTACIO 2n TR 2021'!AA17+'CONTRACTACIO 3r TR 2021'!AA17+'CONTRACTACIO 4t TR 2021'!AA17</f>
        <v>0</v>
      </c>
      <c r="W17" s="20" t="str">
        <f t="shared" si="8"/>
        <v/>
      </c>
      <c r="X17" s="13">
        <f>'CONTRACTACIO 1r TR 2021'!AC17+'CONTRACTACIO 2n TR 2021'!AC17+'CONTRACTACIO 3r TR 2021'!AC17+'CONTRACTACIO 4t TR 2021'!AC17</f>
        <v>0</v>
      </c>
      <c r="Y17" s="13">
        <f>'CONTRACTACIO 1r TR 2021'!AD17+'CONTRACTACIO 2n TR 2021'!AD17+'CONTRACTACIO 3r TR 2021'!AD17+'CONTRACTACIO 4t TR 2021'!AD17</f>
        <v>0</v>
      </c>
      <c r="Z17" s="21" t="str">
        <f t="shared" si="9"/>
        <v/>
      </c>
      <c r="AA17" s="9">
        <f>'CONTRACTACIO 1r TR 2021'!V17+'CONTRACTACIO 2n TR 2021'!V17+'CONTRACTACIO 3r TR 2021'!V17+'CONTRACTACIO 4t TR 2021'!V17</f>
        <v>0</v>
      </c>
      <c r="AB17" s="20" t="str">
        <f t="shared" si="10"/>
        <v/>
      </c>
      <c r="AC17" s="13">
        <f>'CONTRACTACIO 1r TR 2021'!X17+'CONTRACTACIO 2n TR 2021'!X17+'CONTRACTACIO 3r TR 2021'!X17+'CONTRACTACIO 4t TR 2021'!X17</f>
        <v>0</v>
      </c>
      <c r="AD17" s="13">
        <f>'CONTRACTACIO 1r TR 2021'!Y17+'CONTRACTACIO 2n TR 2021'!Y17+'CONTRACTACIO 3r TR 2021'!Y17+'CONTRACTACIO 4t TR 2021'!Y17</f>
        <v>0</v>
      </c>
      <c r="AE17" s="21" t="str">
        <f t="shared" si="11"/>
        <v/>
      </c>
    </row>
    <row r="18" spans="1:31" s="42" customFormat="1" ht="36" customHeight="1" x14ac:dyDescent="0.3">
      <c r="A18" s="44" t="s">
        <v>33</v>
      </c>
      <c r="B18" s="9">
        <f>'CONTRACTACIO 1r TR 2021'!B18+'CONTRACTACIO 2n TR 2021'!B18+'CONTRACTACIO 3r TR 2021'!B18+'CONTRACTACIO 4t TR 2021'!B18</f>
        <v>0</v>
      </c>
      <c r="C18" s="20" t="str">
        <f t="shared" si="0"/>
        <v/>
      </c>
      <c r="D18" s="13">
        <f>'CONTRACTACIO 1r TR 2021'!D18+'CONTRACTACIO 2n TR 2021'!D18+'CONTRACTACIO 3r TR 2021'!D18+'CONTRACTACIO 4t TR 2021'!D18</f>
        <v>0</v>
      </c>
      <c r="E18" s="13">
        <f>'CONTRACTACIO 1r TR 2021'!E18+'CONTRACTACIO 2n TR 2021'!E18+'CONTRACTACIO 3r TR 2021'!E18+'CONTRACTACIO 4t TR 2021'!E18</f>
        <v>0</v>
      </c>
      <c r="F18" s="21" t="str">
        <f t="shared" si="1"/>
        <v/>
      </c>
      <c r="G18" s="9">
        <f>'CONTRACTACIO 1r TR 2021'!G18+'CONTRACTACIO 2n TR 2021'!G18+'CONTRACTACIO 3r TR 2021'!G18+'CONTRACTACIO 4t TR 2021'!G18</f>
        <v>6</v>
      </c>
      <c r="H18" s="20">
        <f t="shared" si="2"/>
        <v>1.8749999999999999E-2</v>
      </c>
      <c r="I18" s="13">
        <f>'CONTRACTACIO 1r TR 2021'!I18+'CONTRACTACIO 2n TR 2021'!I18+'CONTRACTACIO 3r TR 2021'!I18+'CONTRACTACIO 4t TR 2021'!I18</f>
        <v>368742.33999999997</v>
      </c>
      <c r="J18" s="13">
        <f>'CONTRACTACIO 1r TR 2021'!J18+'CONTRACTACIO 2n TR 2021'!J18+'CONTRACTACIO 3r TR 2021'!J18+'CONTRACTACIO 4t TR 2021'!J18</f>
        <v>433788.23</v>
      </c>
      <c r="K18" s="21">
        <f t="shared" si="3"/>
        <v>4.6112893483276962E-2</v>
      </c>
      <c r="L18" s="9">
        <f>'CONTRACTACIO 1r TR 2021'!L18+'CONTRACTACIO 2n TR 2021'!L18+'CONTRACTACIO 3r TR 2021'!L18+'CONTRACTACIO 4t TR 2021'!L18</f>
        <v>1</v>
      </c>
      <c r="M18" s="20">
        <f t="shared" si="4"/>
        <v>5.1813471502590676E-3</v>
      </c>
      <c r="N18" s="13">
        <f>'CONTRACTACIO 1r TR 2021'!N18+'CONTRACTACIO 2n TR 2021'!N18+'CONTRACTACIO 3r TR 2021'!N18+'CONTRACTACIO 4t TR 2021'!N18</f>
        <v>16000</v>
      </c>
      <c r="O18" s="13">
        <f>'CONTRACTACIO 1r TR 2021'!O18+'CONTRACTACIO 2n TR 2021'!O18+'CONTRACTACIO 3r TR 2021'!O18+'CONTRACTACIO 4t TR 2021'!O18</f>
        <v>19360</v>
      </c>
      <c r="P18" s="21">
        <f t="shared" si="5"/>
        <v>4.0067880453289757E-3</v>
      </c>
      <c r="Q18" s="9">
        <f>'CONTRACTACIO 1r TR 2021'!Q18+'CONTRACTACIO 2n TR 2021'!Q18+'CONTRACTACIO 3r TR 2021'!Q18+'CONTRACTACIO 4t TR 2021'!Q18</f>
        <v>0</v>
      </c>
      <c r="R18" s="20" t="str">
        <f t="shared" si="6"/>
        <v/>
      </c>
      <c r="S18" s="13">
        <f>'CONTRACTACIO 1r TR 2021'!S18+'CONTRACTACIO 2n TR 2021'!S18+'CONTRACTACIO 3r TR 2021'!S18+'CONTRACTACIO 4t TR 2021'!S18</f>
        <v>0</v>
      </c>
      <c r="T18" s="13">
        <f>'CONTRACTACIO 1r TR 2021'!T18+'CONTRACTACIO 2n TR 2021'!T18+'CONTRACTACIO 3r TR 2021'!T18+'CONTRACTACIO 4t TR 2021'!T18</f>
        <v>0</v>
      </c>
      <c r="U18" s="21" t="str">
        <f t="shared" si="7"/>
        <v/>
      </c>
      <c r="V18" s="9">
        <f>'CONTRACTACIO 1r TR 2021'!AA18+'CONTRACTACIO 2n TR 2021'!AA18+'CONTRACTACIO 3r TR 2021'!AA18+'CONTRACTACIO 4t TR 2021'!AA18</f>
        <v>0</v>
      </c>
      <c r="W18" s="20" t="str">
        <f t="shared" si="8"/>
        <v/>
      </c>
      <c r="X18" s="13">
        <f>'CONTRACTACIO 1r TR 2021'!AC18+'CONTRACTACIO 2n TR 2021'!AC18+'CONTRACTACIO 3r TR 2021'!AC18+'CONTRACTACIO 4t TR 2021'!AC18</f>
        <v>0</v>
      </c>
      <c r="Y18" s="13">
        <f>'CONTRACTACIO 1r TR 2021'!AD18+'CONTRACTACIO 2n TR 2021'!AD18+'CONTRACTACIO 3r TR 2021'!AD18+'CONTRACTACIO 4t TR 2021'!AD18</f>
        <v>0</v>
      </c>
      <c r="Z18" s="21" t="str">
        <f t="shared" si="9"/>
        <v/>
      </c>
      <c r="AA18" s="9">
        <f>'CONTRACTACIO 1r TR 2021'!V18+'CONTRACTACIO 2n TR 2021'!V18+'CONTRACTACIO 3r TR 2021'!V18+'CONTRACTACIO 4t TR 2021'!V18</f>
        <v>0</v>
      </c>
      <c r="AB18" s="20" t="str">
        <f t="shared" si="10"/>
        <v/>
      </c>
      <c r="AC18" s="13">
        <f>'CONTRACTACIO 1r TR 2021'!X18+'CONTRACTACIO 2n TR 2021'!X18+'CONTRACTACIO 3r TR 2021'!X18+'CONTRACTACIO 4t TR 2021'!X18</f>
        <v>0</v>
      </c>
      <c r="AD18" s="13">
        <f>'CONTRACTACIO 1r TR 2021'!Y18+'CONTRACTACIO 2n TR 2021'!Y18+'CONTRACTACIO 3r TR 2021'!Y18+'CONTRACTACIO 4t TR 2021'!Y18</f>
        <v>0</v>
      </c>
      <c r="AE18" s="21" t="str">
        <f t="shared" si="11"/>
        <v/>
      </c>
    </row>
    <row r="19" spans="1:31" s="42" customFormat="1" ht="36" customHeight="1" x14ac:dyDescent="0.3">
      <c r="A19" s="44" t="s">
        <v>28</v>
      </c>
      <c r="B19" s="9">
        <f>'CONTRACTACIO 1r TR 2021'!B19+'CONTRACTACIO 2n TR 2021'!B19+'CONTRACTACIO 3r TR 2021'!B19+'CONTRACTACIO 4t TR 2021'!B19</f>
        <v>0</v>
      </c>
      <c r="C19" s="20" t="str">
        <f t="shared" si="0"/>
        <v/>
      </c>
      <c r="D19" s="13">
        <f>'CONTRACTACIO 1r TR 2021'!D19+'CONTRACTACIO 2n TR 2021'!D19+'CONTRACTACIO 3r TR 2021'!D19+'CONTRACTACIO 4t TR 2021'!D19</f>
        <v>0</v>
      </c>
      <c r="E19" s="13">
        <f>'CONTRACTACIO 1r TR 2021'!E19+'CONTRACTACIO 2n TR 2021'!E19+'CONTRACTACIO 3r TR 2021'!E19+'CONTRACTACIO 4t TR 2021'!E19</f>
        <v>0</v>
      </c>
      <c r="F19" s="21" t="str">
        <f t="shared" si="1"/>
        <v/>
      </c>
      <c r="G19" s="9">
        <f>'CONTRACTACIO 1r TR 2021'!G19+'CONTRACTACIO 2n TR 2021'!G19+'CONTRACTACIO 3r TR 2021'!G19+'CONTRACTACIO 4t TR 2021'!G19</f>
        <v>41</v>
      </c>
      <c r="H19" s="20">
        <f t="shared" si="2"/>
        <v>0.12812499999999999</v>
      </c>
      <c r="I19" s="13">
        <f>'CONTRACTACIO 1r TR 2021'!I19+'CONTRACTACIO 2n TR 2021'!I19+'CONTRACTACIO 3r TR 2021'!I19+'CONTRACTACIO 4t TR 2021'!I19</f>
        <v>42043</v>
      </c>
      <c r="J19" s="13">
        <f>'CONTRACTACIO 1r TR 2021'!J19+'CONTRACTACIO 2n TR 2021'!J19+'CONTRACTACIO 3r TR 2021'!J19+'CONTRACTACIO 4t TR 2021'!J19</f>
        <v>42043</v>
      </c>
      <c r="K19" s="21">
        <f t="shared" si="3"/>
        <v>4.4692876538337924E-3</v>
      </c>
      <c r="L19" s="9">
        <f>'CONTRACTACIO 1r TR 2021'!L19+'CONTRACTACIO 2n TR 2021'!L19+'CONTRACTACIO 3r TR 2021'!L19+'CONTRACTACIO 4t TR 2021'!L19</f>
        <v>44</v>
      </c>
      <c r="M19" s="20">
        <f t="shared" si="4"/>
        <v>0.22797927461139897</v>
      </c>
      <c r="N19" s="13">
        <f>'CONTRACTACIO 1r TR 2021'!N19+'CONTRACTACIO 2n TR 2021'!N19+'CONTRACTACIO 3r TR 2021'!N19+'CONTRACTACIO 4t TR 2021'!N19</f>
        <v>103979.67000000001</v>
      </c>
      <c r="O19" s="13">
        <f>'CONTRACTACIO 1r TR 2021'!O19+'CONTRACTACIO 2n TR 2021'!O19+'CONTRACTACIO 3r TR 2021'!O19+'CONTRACTACIO 4t TR 2021'!O19</f>
        <v>125815.31999999999</v>
      </c>
      <c r="P19" s="21">
        <f t="shared" si="5"/>
        <v>2.6039014467729313E-2</v>
      </c>
      <c r="Q19" s="9">
        <f>'CONTRACTACIO 1r TR 2021'!Q19+'CONTRACTACIO 2n TR 2021'!Q19+'CONTRACTACIO 3r TR 2021'!Q19+'CONTRACTACIO 4t TR 2021'!Q19</f>
        <v>0</v>
      </c>
      <c r="R19" s="20" t="str">
        <f t="shared" si="6"/>
        <v/>
      </c>
      <c r="S19" s="13">
        <f>'CONTRACTACIO 1r TR 2021'!S19+'CONTRACTACIO 2n TR 2021'!S19+'CONTRACTACIO 3r TR 2021'!S19+'CONTRACTACIO 4t TR 2021'!S19</f>
        <v>0</v>
      </c>
      <c r="T19" s="13">
        <f>'CONTRACTACIO 1r TR 2021'!T19+'CONTRACTACIO 2n TR 2021'!T19+'CONTRACTACIO 3r TR 2021'!T19+'CONTRACTACIO 4t TR 2021'!T19</f>
        <v>0</v>
      </c>
      <c r="U19" s="21" t="str">
        <f t="shared" si="7"/>
        <v/>
      </c>
      <c r="V19" s="9">
        <f>'CONTRACTACIO 1r TR 2021'!AA19+'CONTRACTACIO 2n TR 2021'!AA19+'CONTRACTACIO 3r TR 2021'!AA19+'CONTRACTACIO 4t TR 2021'!AA19</f>
        <v>0</v>
      </c>
      <c r="W19" s="20" t="str">
        <f t="shared" si="8"/>
        <v/>
      </c>
      <c r="X19" s="13">
        <f>'CONTRACTACIO 1r TR 2021'!AC19+'CONTRACTACIO 2n TR 2021'!AC19+'CONTRACTACIO 3r TR 2021'!AC19+'CONTRACTACIO 4t TR 2021'!AC19</f>
        <v>0</v>
      </c>
      <c r="Y19" s="13">
        <f>'CONTRACTACIO 1r TR 2021'!AD19+'CONTRACTACIO 2n TR 2021'!AD19+'CONTRACTACIO 3r TR 2021'!AD19+'CONTRACTACIO 4t TR 2021'!AD19</f>
        <v>0</v>
      </c>
      <c r="Z19" s="21" t="str">
        <f t="shared" si="9"/>
        <v/>
      </c>
      <c r="AA19" s="9">
        <f>'CONTRACTACIO 1r TR 2021'!V19+'CONTRACTACIO 2n TR 2021'!V19+'CONTRACTACIO 3r TR 2021'!V19+'CONTRACTACIO 4t TR 2021'!V19</f>
        <v>0</v>
      </c>
      <c r="AB19" s="20" t="str">
        <f t="shared" si="10"/>
        <v/>
      </c>
      <c r="AC19" s="13">
        <f>'CONTRACTACIO 1r TR 2021'!X19+'CONTRACTACIO 2n TR 2021'!X19+'CONTRACTACIO 3r TR 2021'!X19+'CONTRACTACIO 4t TR 2021'!X19</f>
        <v>0</v>
      </c>
      <c r="AD19" s="13">
        <f>'CONTRACTACIO 1r TR 2021'!Y19+'CONTRACTACIO 2n TR 2021'!Y19+'CONTRACTACIO 3r TR 2021'!Y19+'CONTRACTACIO 4t TR 2021'!Y19</f>
        <v>0</v>
      </c>
      <c r="AE19" s="21" t="str">
        <f t="shared" si="11"/>
        <v/>
      </c>
    </row>
    <row r="20" spans="1:31" s="42" customFormat="1" ht="36" customHeight="1" x14ac:dyDescent="0.3">
      <c r="A20" s="45" t="s">
        <v>29</v>
      </c>
      <c r="B20" s="9">
        <f>'CONTRACTACIO 1r TR 2021'!B20+'CONTRACTACIO 2n TR 2021'!B20+'CONTRACTACIO 3r TR 2021'!B20+'CONTRACTACIO 4t TR 2021'!B20</f>
        <v>9</v>
      </c>
      <c r="C20" s="20">
        <f t="shared" si="0"/>
        <v>0.6</v>
      </c>
      <c r="D20" s="13">
        <f>'CONTRACTACIO 1r TR 2021'!D20+'CONTRACTACIO 2n TR 2021'!D20+'CONTRACTACIO 3r TR 2021'!D20+'CONTRACTACIO 4t TR 2021'!D20</f>
        <v>223888.65</v>
      </c>
      <c r="E20" s="13">
        <f>'CONTRACTACIO 1r TR 2021'!E20+'CONTRACTACIO 2n TR 2021'!E20+'CONTRACTACIO 3r TR 2021'!E20+'CONTRACTACIO 4t TR 2021'!E20</f>
        <v>270898.19999999995</v>
      </c>
      <c r="F20" s="21">
        <f t="shared" si="1"/>
        <v>0.10904950052581612</v>
      </c>
      <c r="G20" s="9">
        <f>'CONTRACTACIO 1r TR 2021'!G20+'CONTRACTACIO 2n TR 2021'!G20+'CONTRACTACIO 3r TR 2021'!G20+'CONTRACTACIO 4t TR 2021'!G20</f>
        <v>263</v>
      </c>
      <c r="H20" s="20">
        <f t="shared" si="2"/>
        <v>0.82187500000000002</v>
      </c>
      <c r="I20" s="13">
        <f>'CONTRACTACIO 1r TR 2021'!I20+'CONTRACTACIO 2n TR 2021'!I20+'CONTRACTACIO 3r TR 2021'!I20+'CONTRACTACIO 4t TR 2021'!I20</f>
        <v>1385128.71</v>
      </c>
      <c r="J20" s="13">
        <f>'CONTRACTACIO 1r TR 2021'!J20+'CONTRACTACIO 2n TR 2021'!J20+'CONTRACTACIO 3r TR 2021'!J20+'CONTRACTACIO 4t TR 2021'!J20</f>
        <v>1630128.2599999998</v>
      </c>
      <c r="K20" s="21">
        <f t="shared" si="3"/>
        <v>0.17328716092057087</v>
      </c>
      <c r="L20" s="9">
        <f>'CONTRACTACIO 1r TR 2021'!L20+'CONTRACTACIO 2n TR 2021'!L20+'CONTRACTACIO 3r TR 2021'!L20+'CONTRACTACIO 4t TR 2021'!L20</f>
        <v>130</v>
      </c>
      <c r="M20" s="20">
        <f t="shared" si="4"/>
        <v>0.67357512953367871</v>
      </c>
      <c r="N20" s="13">
        <f>'CONTRACTACIO 1r TR 2021'!N20+'CONTRACTACIO 2n TR 2021'!N20+'CONTRACTACIO 3r TR 2021'!N20+'CONTRACTACIO 4t TR 2021'!N20</f>
        <v>540010.61</v>
      </c>
      <c r="O20" s="13">
        <f>'CONTRACTACIO 1r TR 2021'!O20+'CONTRACTACIO 2n TR 2021'!O20+'CONTRACTACIO 3r TR 2021'!O20+'CONTRACTACIO 4t TR 2021'!O20</f>
        <v>637133.42999999993</v>
      </c>
      <c r="P20" s="21">
        <f t="shared" si="5"/>
        <v>0.13186253153943417</v>
      </c>
      <c r="Q20" s="9">
        <f>'CONTRACTACIO 1r TR 2021'!Q20+'CONTRACTACIO 2n TR 2021'!Q20+'CONTRACTACIO 3r TR 2021'!Q20+'CONTRACTACIO 4t TR 2021'!Q20</f>
        <v>0</v>
      </c>
      <c r="R20" s="20" t="str">
        <f t="shared" si="6"/>
        <v/>
      </c>
      <c r="S20" s="13">
        <f>'CONTRACTACIO 1r TR 2021'!S20+'CONTRACTACIO 2n TR 2021'!S20+'CONTRACTACIO 3r TR 2021'!S20+'CONTRACTACIO 4t TR 2021'!S20</f>
        <v>0</v>
      </c>
      <c r="T20" s="13">
        <f>'CONTRACTACIO 1r TR 2021'!T20+'CONTRACTACIO 2n TR 2021'!T20+'CONTRACTACIO 3r TR 2021'!T20+'CONTRACTACIO 4t TR 2021'!T20</f>
        <v>0</v>
      </c>
      <c r="U20" s="21" t="str">
        <f t="shared" si="7"/>
        <v/>
      </c>
      <c r="V20" s="9">
        <f>'CONTRACTACIO 1r TR 2021'!AA20+'CONTRACTACIO 2n TR 2021'!AA20+'CONTRACTACIO 3r TR 2021'!AA20+'CONTRACTACIO 4t TR 2021'!AA20</f>
        <v>0</v>
      </c>
      <c r="W20" s="20" t="str">
        <f t="shared" si="8"/>
        <v/>
      </c>
      <c r="X20" s="13">
        <f>'CONTRACTACIO 1r TR 2021'!AC20+'CONTRACTACIO 2n TR 2021'!AC20+'CONTRACTACIO 3r TR 2021'!AC20+'CONTRACTACIO 4t TR 2021'!AC20</f>
        <v>0</v>
      </c>
      <c r="Y20" s="13">
        <f>'CONTRACTACIO 1r TR 2021'!AD20+'CONTRACTACIO 2n TR 2021'!AD20+'CONTRACTACIO 3r TR 2021'!AD20+'CONTRACTACIO 4t TR 2021'!AD20</f>
        <v>0</v>
      </c>
      <c r="Z20" s="21" t="str">
        <f t="shared" si="9"/>
        <v/>
      </c>
      <c r="AA20" s="9">
        <f>'CONTRACTACIO 1r TR 2021'!V20+'CONTRACTACIO 2n TR 2021'!V20+'CONTRACTACIO 3r TR 2021'!V20+'CONTRACTACIO 4t TR 2021'!V20</f>
        <v>0</v>
      </c>
      <c r="AB20" s="20" t="str">
        <f t="shared" si="10"/>
        <v/>
      </c>
      <c r="AC20" s="13">
        <f>'CONTRACTACIO 1r TR 2021'!X20+'CONTRACTACIO 2n TR 2021'!X20+'CONTRACTACIO 3r TR 2021'!X20+'CONTRACTACIO 4t TR 2021'!X20</f>
        <v>0</v>
      </c>
      <c r="AD20" s="13">
        <f>'CONTRACTACIO 1r TR 2021'!Y20+'CONTRACTACIO 2n TR 2021'!Y20+'CONTRACTACIO 3r TR 2021'!Y20+'CONTRACTACIO 4t TR 2021'!Y20</f>
        <v>0</v>
      </c>
      <c r="AE20" s="21" t="str">
        <f t="shared" si="11"/>
        <v/>
      </c>
    </row>
    <row r="21" spans="1:31" s="42" customFormat="1" ht="39.9" hidden="1" customHeight="1" x14ac:dyDescent="0.3">
      <c r="A21" s="46" t="s">
        <v>35</v>
      </c>
      <c r="B21" s="9">
        <f>'CONTRACTACIO 1r TR 2021'!B21+'CONTRACTACIO 2n TR 2021'!B21+'CONTRACTACIO 3r TR 2021'!B21+'CONTRACTACIO 4t TR 2021'!B21</f>
        <v>0</v>
      </c>
      <c r="C21" s="20" t="str">
        <f t="shared" si="0"/>
        <v/>
      </c>
      <c r="D21" s="13">
        <f>'CONTRACTACIO 1r TR 2021'!D21+'CONTRACTACIO 2n TR 2021'!D21+'CONTRACTACIO 3r TR 2021'!D21+'CONTRACTACIO 4t TR 2021'!D21</f>
        <v>0</v>
      </c>
      <c r="E21" s="13">
        <f>'CONTRACTACIO 1r TR 2021'!E21+'CONTRACTACIO 2n TR 2021'!E21+'CONTRACTACIO 3r TR 2021'!E21+'CONTRACTACIO 4t TR 2021'!E21</f>
        <v>0</v>
      </c>
      <c r="F21" s="21" t="str">
        <f t="shared" si="1"/>
        <v/>
      </c>
      <c r="G21" s="9">
        <f>'CONTRACTACIO 1r TR 2021'!G21+'CONTRACTACIO 2n TR 2021'!G21+'CONTRACTACIO 3r TR 2021'!G21+'CONTRACTACIO 4t TR 2021'!G21</f>
        <v>0</v>
      </c>
      <c r="H21" s="20" t="str">
        <f t="shared" si="2"/>
        <v/>
      </c>
      <c r="I21" s="13">
        <f>'CONTRACTACIO 1r TR 2021'!I21+'CONTRACTACIO 2n TR 2021'!I21+'CONTRACTACIO 3r TR 2021'!I21+'CONTRACTACIO 4t TR 2021'!I21</f>
        <v>0</v>
      </c>
      <c r="J21" s="13">
        <f>'CONTRACTACIO 1r TR 2021'!J21+'CONTRACTACIO 2n TR 2021'!J21+'CONTRACTACIO 3r TR 2021'!J21+'CONTRACTACIO 4t TR 2021'!J21</f>
        <v>0</v>
      </c>
      <c r="K21" s="21" t="str">
        <f t="shared" si="3"/>
        <v/>
      </c>
      <c r="L21" s="9">
        <f>'CONTRACTACIO 1r TR 2021'!L21+'CONTRACTACIO 2n TR 2021'!L21+'CONTRACTACIO 3r TR 2021'!L21+'CONTRACTACIO 4t TR 2021'!L21</f>
        <v>0</v>
      </c>
      <c r="M21" s="20" t="str">
        <f t="shared" si="4"/>
        <v/>
      </c>
      <c r="N21" s="13">
        <f>'CONTRACTACIO 1r TR 2021'!N21+'CONTRACTACIO 2n TR 2021'!N21+'CONTRACTACIO 3r TR 2021'!N21+'CONTRACTACIO 4t TR 2021'!N21</f>
        <v>0</v>
      </c>
      <c r="O21" s="13">
        <f>'CONTRACTACIO 1r TR 2021'!O21+'CONTRACTACIO 2n TR 2021'!O21+'CONTRACTACIO 3r TR 2021'!O21+'CONTRACTACIO 4t TR 2021'!O21</f>
        <v>0</v>
      </c>
      <c r="P21" s="21" t="str">
        <f t="shared" si="5"/>
        <v/>
      </c>
      <c r="Q21" s="9">
        <f>'CONTRACTACIO 1r TR 2021'!Q21+'CONTRACTACIO 2n TR 2021'!Q21+'CONTRACTACIO 3r TR 2021'!Q21+'CONTRACTACIO 4t TR 2021'!Q21</f>
        <v>0</v>
      </c>
      <c r="R21" s="20" t="str">
        <f t="shared" si="6"/>
        <v/>
      </c>
      <c r="S21" s="13">
        <f>'CONTRACTACIO 1r TR 2021'!S21+'CONTRACTACIO 2n TR 2021'!S21+'CONTRACTACIO 3r TR 2021'!S21+'CONTRACTACIO 4t TR 2021'!S21</f>
        <v>0</v>
      </c>
      <c r="T21" s="13">
        <f>'CONTRACTACIO 1r TR 2021'!T21+'CONTRACTACIO 2n TR 2021'!T21+'CONTRACTACIO 3r TR 2021'!T21+'CONTRACTACIO 4t TR 2021'!T21</f>
        <v>0</v>
      </c>
      <c r="U21" s="21" t="str">
        <f t="shared" si="7"/>
        <v/>
      </c>
      <c r="V21" s="9">
        <f>'CONTRACTACIO 1r TR 2021'!AA21+'CONTRACTACIO 2n TR 2021'!AA21+'CONTRACTACIO 3r TR 2021'!AA21+'CONTRACTACIO 4t TR 2021'!AA21</f>
        <v>0</v>
      </c>
      <c r="W21" s="20" t="str">
        <f t="shared" si="8"/>
        <v/>
      </c>
      <c r="X21" s="13">
        <f>'CONTRACTACIO 1r TR 2021'!AC21+'CONTRACTACIO 2n TR 2021'!AC21+'CONTRACTACIO 3r TR 2021'!AC21+'CONTRACTACIO 4t TR 2021'!AC21</f>
        <v>0</v>
      </c>
      <c r="Y21" s="13">
        <f>'CONTRACTACIO 1r TR 2021'!AD21+'CONTRACTACIO 2n TR 2021'!AD21+'CONTRACTACIO 3r TR 2021'!AD21+'CONTRACTACIO 4t TR 2021'!AD21</f>
        <v>0</v>
      </c>
      <c r="Z21" s="21" t="str">
        <f t="shared" si="9"/>
        <v/>
      </c>
      <c r="AA21" s="9">
        <f>'CONTRACTACIO 1r TR 2021'!V21+'CONTRACTACIO 2n TR 2021'!V21+'CONTRACTACIO 3r TR 2021'!V21+'CONTRACTACIO 4t TR 2021'!V21</f>
        <v>0</v>
      </c>
      <c r="AB21" s="20" t="str">
        <f t="shared" si="10"/>
        <v/>
      </c>
      <c r="AC21" s="13">
        <f>'CONTRACTACIO 1r TR 2021'!X21+'CONTRACTACIO 2n TR 2021'!X21+'CONTRACTACIO 3r TR 2021'!X21+'CONTRACTACIO 4t TR 2021'!X21</f>
        <v>0</v>
      </c>
      <c r="AD21" s="13">
        <f>'CONTRACTACIO 1r TR 2021'!Y21+'CONTRACTACIO 2n TR 2021'!Y21+'CONTRACTACIO 3r TR 2021'!Y21+'CONTRACTACIO 4t TR 2021'!Y21</f>
        <v>0</v>
      </c>
      <c r="AE21" s="21" t="str">
        <f t="shared" si="11"/>
        <v/>
      </c>
    </row>
    <row r="22" spans="1:31" s="42" customFormat="1" ht="39.9" customHeight="1" x14ac:dyDescent="0.3">
      <c r="A22" s="92" t="s">
        <v>45</v>
      </c>
      <c r="B22" s="9">
        <f>'CONTRACTACIO 1r TR 2021'!B22+'CONTRACTACIO 2n TR 2021'!B22+'CONTRACTACIO 3r TR 2021'!B22+'CONTRACTACIO 4t TR 2021'!B22</f>
        <v>0</v>
      </c>
      <c r="C22" s="20" t="str">
        <f t="shared" si="0"/>
        <v/>
      </c>
      <c r="D22" s="13">
        <f>'CONTRACTACIO 1r TR 2021'!D22+'CONTRACTACIO 2n TR 2021'!D22+'CONTRACTACIO 3r TR 2021'!D22+'CONTRACTACIO 4t TR 2021'!D22</f>
        <v>0</v>
      </c>
      <c r="E22" s="23">
        <f>'CONTRACTACIO 1r TR 2021'!E22+'CONTRACTACIO 2n TR 2021'!E22+'CONTRACTACIO 3r TR 2021'!E22+'CONTRACTACIO 4t TR 2021'!E22</f>
        <v>0</v>
      </c>
      <c r="F22" s="21" t="str">
        <f t="shared" si="1"/>
        <v/>
      </c>
      <c r="G22" s="9">
        <f>'CONTRACTACIO 1r TR 2021'!G22+'CONTRACTACIO 2n TR 2021'!G22+'CONTRACTACIO 3r TR 2021'!G22+'CONTRACTACIO 4t TR 2021'!G22</f>
        <v>0</v>
      </c>
      <c r="H22" s="20" t="str">
        <f t="shared" si="2"/>
        <v/>
      </c>
      <c r="I22" s="13">
        <f>'CONTRACTACIO 1r TR 2021'!I22+'CONTRACTACIO 2n TR 2021'!I22+'CONTRACTACIO 3r TR 2021'!I22+'CONTRACTACIO 4t TR 2021'!I22</f>
        <v>0</v>
      </c>
      <c r="J22" s="23">
        <f>'CONTRACTACIO 1r TR 2021'!J22+'CONTRACTACIO 2n TR 2021'!J22+'CONTRACTACIO 3r TR 2021'!J22+'CONTRACTACIO 4t TR 2021'!J22</f>
        <v>0</v>
      </c>
      <c r="K22" s="21" t="str">
        <f t="shared" si="3"/>
        <v/>
      </c>
      <c r="L22" s="9">
        <f>'CONTRACTACIO 1r TR 2021'!L22+'CONTRACTACIO 2n TR 2021'!L22+'CONTRACTACIO 3r TR 2021'!L22+'CONTRACTACIO 4t TR 2021'!L22</f>
        <v>0</v>
      </c>
      <c r="M22" s="20" t="str">
        <f t="shared" si="4"/>
        <v/>
      </c>
      <c r="N22" s="13">
        <f>'CONTRACTACIO 1r TR 2021'!N22+'CONTRACTACIO 2n TR 2021'!N22+'CONTRACTACIO 3r TR 2021'!N22+'CONTRACTACIO 4t TR 2021'!N22</f>
        <v>0</v>
      </c>
      <c r="O22" s="23">
        <f>'CONTRACTACIO 1r TR 2021'!O22+'CONTRACTACIO 2n TR 2021'!O22+'CONTRACTACIO 3r TR 2021'!O22+'CONTRACTACIO 4t TR 2021'!O22</f>
        <v>0</v>
      </c>
      <c r="P22" s="21" t="str">
        <f t="shared" si="5"/>
        <v/>
      </c>
      <c r="Q22" s="9">
        <f>'CONTRACTACIO 1r TR 2021'!Q22+'CONTRACTACIO 2n TR 2021'!Q22+'CONTRACTACIO 3r TR 2021'!Q22+'CONTRACTACIO 4t TR 2021'!Q22</f>
        <v>0</v>
      </c>
      <c r="R22" s="20" t="str">
        <f t="shared" si="6"/>
        <v/>
      </c>
      <c r="S22" s="13">
        <f>'CONTRACTACIO 1r TR 2021'!S22+'CONTRACTACIO 2n TR 2021'!S22+'CONTRACTACIO 3r TR 2021'!S22+'CONTRACTACIO 4t TR 2021'!S22</f>
        <v>0</v>
      </c>
      <c r="T22" s="23">
        <f>'CONTRACTACIO 1r TR 2021'!T22+'CONTRACTACIO 2n TR 2021'!T22+'CONTRACTACIO 3r TR 2021'!T22+'CONTRACTACIO 4t TR 2021'!T22</f>
        <v>0</v>
      </c>
      <c r="U22" s="21" t="str">
        <f t="shared" si="7"/>
        <v/>
      </c>
      <c r="V22" s="9">
        <f>'CONTRACTACIO 1r TR 2021'!AA22+'CONTRACTACIO 2n TR 2021'!AA22+'CONTRACTACIO 3r TR 2021'!AA22+'CONTRACTACIO 4t TR 2021'!AA22</f>
        <v>0</v>
      </c>
      <c r="W22" s="20" t="str">
        <f t="shared" si="8"/>
        <v/>
      </c>
      <c r="X22" s="13">
        <f>'CONTRACTACIO 1r TR 2021'!AC22+'CONTRACTACIO 2n TR 2021'!AC22+'CONTRACTACIO 3r TR 2021'!AC22+'CONTRACTACIO 4t TR 2021'!AC22</f>
        <v>0</v>
      </c>
      <c r="Y22" s="23">
        <f>'CONTRACTACIO 1r TR 2021'!AD22+'CONTRACTACIO 2n TR 2021'!AD22+'CONTRACTACIO 3r TR 2021'!AD22+'CONTRACTACIO 4t TR 2021'!AD22</f>
        <v>0</v>
      </c>
      <c r="Z22" s="21" t="str">
        <f t="shared" si="9"/>
        <v/>
      </c>
      <c r="AA22" s="9">
        <f>'CONTRACTACIO 1r TR 2021'!V22+'CONTRACTACIO 2n TR 2021'!V22+'CONTRACTACIO 3r TR 2021'!V22+'CONTRACTACIO 4t TR 2021'!V22</f>
        <v>0</v>
      </c>
      <c r="AB22" s="20" t="str">
        <f t="shared" si="10"/>
        <v/>
      </c>
      <c r="AC22" s="13">
        <f>'CONTRACTACIO 1r TR 2021'!X22+'CONTRACTACIO 2n TR 2021'!X22+'CONTRACTACIO 3r TR 2021'!X22+'CONTRACTACIO 4t TR 2021'!X22</f>
        <v>0</v>
      </c>
      <c r="AD22" s="23">
        <f>'CONTRACTACIO 1r TR 2021'!Y22+'CONTRACTACIO 2n TR 2021'!Y22+'CONTRACTACIO 3r TR 2021'!Y22+'CONTRACTACIO 4t TR 2021'!Y22</f>
        <v>0</v>
      </c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81">
        <f>'CONTRACTACIO 1r TR 2021'!B23+'CONTRACTACIO 2n TR 2021'!B23+'CONTRACTACIO 3r TR 2021'!B23+'CONTRACTACIO 4t TR 2021'!B23</f>
        <v>0</v>
      </c>
      <c r="C23" s="66" t="str">
        <f t="shared" si="0"/>
        <v/>
      </c>
      <c r="D23" s="77">
        <f>'CONTRACTACIO 1r TR 2021'!D23+'CONTRACTACIO 2n TR 2021'!D23+'CONTRACTACIO 3r TR 2021'!D23+'CONTRACTACIO 4t TR 2021'!D23</f>
        <v>0</v>
      </c>
      <c r="E23" s="78">
        <f>'CONTRACTACIO 1r TR 2021'!E23+'CONTRACTACIO 2n TR 2021'!E23+'CONTRACTACIO 3r TR 2021'!E23+'CONTRACTACIO 4t TR 2021'!E23</f>
        <v>0</v>
      </c>
      <c r="F23" s="67" t="str">
        <f t="shared" si="1"/>
        <v/>
      </c>
      <c r="G23" s="81">
        <f>'CONTRACTACIO 1r TR 2021'!G23+'CONTRACTACIO 2n TR 2021'!G23+'CONTRACTACIO 3r TR 2021'!G23+'CONTRACTACIO 4t TR 2021'!G23</f>
        <v>0</v>
      </c>
      <c r="H23" s="66" t="str">
        <f t="shared" si="2"/>
        <v/>
      </c>
      <c r="I23" s="77">
        <f>'CONTRACTACIO 1r TR 2021'!I23+'CONTRACTACIO 2n TR 2021'!I23+'CONTRACTACIO 3r TR 2021'!I23+'CONTRACTACIO 4t TR 2021'!I23</f>
        <v>0</v>
      </c>
      <c r="J23" s="78">
        <f>'CONTRACTACIO 1r TR 2021'!J23+'CONTRACTACIO 2n TR 2021'!J23+'CONTRACTACIO 3r TR 2021'!J23+'CONTRACTACIO 4t TR 2021'!J23</f>
        <v>0</v>
      </c>
      <c r="K23" s="67" t="str">
        <f t="shared" si="3"/>
        <v/>
      </c>
      <c r="L23" s="81">
        <f>'CONTRACTACIO 1r TR 2021'!L23+'CONTRACTACIO 2n TR 2021'!L23+'CONTRACTACIO 3r TR 2021'!L23+'CONTRACTACIO 4t TR 2021'!L23</f>
        <v>0</v>
      </c>
      <c r="M23" s="66" t="str">
        <f t="shared" si="4"/>
        <v/>
      </c>
      <c r="N23" s="77">
        <f>'CONTRACTACIO 1r TR 2021'!N23+'CONTRACTACIO 2n TR 2021'!N23+'CONTRACTACIO 3r TR 2021'!N23+'CONTRACTACIO 4t TR 2021'!N23</f>
        <v>0</v>
      </c>
      <c r="O23" s="78">
        <f>'CONTRACTACIO 1r TR 2021'!O23+'CONTRACTACIO 2n TR 2021'!O23+'CONTRACTACIO 3r TR 2021'!O23+'CONTRACTACIO 4t TR 2021'!O23</f>
        <v>0</v>
      </c>
      <c r="P23" s="67" t="str">
        <f t="shared" si="5"/>
        <v/>
      </c>
      <c r="Q23" s="81">
        <f>'CONTRACTACIO 1r TR 2021'!Q23+'CONTRACTACIO 2n TR 2021'!Q23+'CONTRACTACIO 3r TR 2021'!Q23+'CONTRACTACIO 4t TR 2021'!Q23</f>
        <v>0</v>
      </c>
      <c r="R23" s="66" t="str">
        <f t="shared" si="6"/>
        <v/>
      </c>
      <c r="S23" s="77">
        <f>'CONTRACTACIO 1r TR 2021'!S23+'CONTRACTACIO 2n TR 2021'!S23+'CONTRACTACIO 3r TR 2021'!S23+'CONTRACTACIO 4t TR 2021'!S23</f>
        <v>0</v>
      </c>
      <c r="T23" s="78">
        <f>'CONTRACTACIO 1r TR 2021'!T23+'CONTRACTACIO 2n TR 2021'!T23+'CONTRACTACIO 3r TR 2021'!T23+'CONTRACTACIO 4t TR 2021'!T23</f>
        <v>0</v>
      </c>
      <c r="U23" s="67" t="str">
        <f t="shared" si="7"/>
        <v/>
      </c>
      <c r="V23" s="81">
        <f>'CONTRACTACIO 1r TR 2021'!AA23+'CONTRACTACIO 2n TR 2021'!AA23+'CONTRACTACIO 3r TR 2021'!AA23+'CONTRACTACIO 4t TR 2021'!AA23</f>
        <v>0</v>
      </c>
      <c r="W23" s="66" t="str">
        <f t="shared" si="8"/>
        <v/>
      </c>
      <c r="X23" s="77">
        <f>'CONTRACTACIO 1r TR 2021'!AC23+'CONTRACTACIO 2n TR 2021'!AC23+'CONTRACTACIO 3r TR 2021'!AC23+'CONTRACTACIO 4t TR 2021'!AC23</f>
        <v>0</v>
      </c>
      <c r="Y23" s="78">
        <f>'CONTRACTACIO 1r TR 2021'!AD23+'CONTRACTACIO 2n TR 2021'!AD23+'CONTRACTACIO 3r TR 2021'!AD23+'CONTRACTACIO 4t TR 2021'!AD23</f>
        <v>0</v>
      </c>
      <c r="Z23" s="67" t="str">
        <f t="shared" si="9"/>
        <v/>
      </c>
      <c r="AA23" s="81">
        <f>'CONTRACTACIO 1r TR 2021'!V23+'CONTRACTACIO 2n TR 2021'!V23+'CONTRACTACIO 3r TR 2021'!V23+'CONTRACTACIO 4t TR 2021'!V23</f>
        <v>0</v>
      </c>
      <c r="AB23" s="20" t="str">
        <f t="shared" si="10"/>
        <v/>
      </c>
      <c r="AC23" s="77">
        <f>'CONTRACTACIO 1r TR 2021'!X23+'CONTRACTACIO 2n TR 2021'!X23+'CONTRACTACIO 3r TR 2021'!X23+'CONTRACTACIO 4t TR 2021'!X23</f>
        <v>0</v>
      </c>
      <c r="AD23" s="78">
        <f>'CONTRACTACIO 1r TR 2021'!Y23+'CONTRACTACIO 2n TR 2021'!Y23+'CONTRACTACIO 3r TR 2021'!Y23+'CONTRACTACIO 4t TR 2021'!Y23</f>
        <v>0</v>
      </c>
      <c r="AE23" s="67" t="str">
        <f t="shared" si="11"/>
        <v/>
      </c>
    </row>
    <row r="24" spans="1:31" s="42" customFormat="1" ht="36" customHeight="1" x14ac:dyDescent="0.3">
      <c r="A24" s="97" t="s">
        <v>52</v>
      </c>
      <c r="B24" s="81">
        <f>'CONTRACTACIO 1r TR 2021'!B24+'CONTRACTACIO 2n TR 2021'!B24+'CONTRACTACIO 3r TR 2021'!B24+'CONTRACTACIO 4t TR 2021'!B24</f>
        <v>0</v>
      </c>
      <c r="C24" s="66" t="str">
        <f t="shared" si="0"/>
        <v/>
      </c>
      <c r="D24" s="77">
        <f>'CONTRACTACIO 1r TR 2021'!D24+'CONTRACTACIO 2n TR 2021'!D24+'CONTRACTACIO 3r TR 2021'!D24+'CONTRACTACIO 4t TR 2021'!D24</f>
        <v>0</v>
      </c>
      <c r="E24" s="78">
        <f>'CONTRACTACIO 1r TR 2021'!E24+'CONTRACTACIO 2n TR 2021'!E24+'CONTRACTACIO 3r TR 2021'!E24+'CONTRACTACIO 4t TR 2021'!E24</f>
        <v>0</v>
      </c>
      <c r="F24" s="67" t="str">
        <f t="shared" si="1"/>
        <v/>
      </c>
      <c r="G24" s="81">
        <f>'CONTRACTACIO 1r TR 2021'!G24+'CONTRACTACIO 2n TR 2021'!G24+'CONTRACTACIO 3r TR 2021'!G24+'CONTRACTACIO 4t TR 2021'!G24</f>
        <v>0</v>
      </c>
      <c r="H24" s="66" t="str">
        <f t="shared" si="2"/>
        <v/>
      </c>
      <c r="I24" s="77">
        <f>'CONTRACTACIO 1r TR 2021'!I24+'CONTRACTACIO 2n TR 2021'!I24+'CONTRACTACIO 3r TR 2021'!I24+'CONTRACTACIO 4t TR 2021'!I24</f>
        <v>0</v>
      </c>
      <c r="J24" s="78">
        <f>'CONTRACTACIO 1r TR 2021'!J24+'CONTRACTACIO 2n TR 2021'!J24+'CONTRACTACIO 3r TR 2021'!J24+'CONTRACTACIO 4t TR 2021'!J24</f>
        <v>0</v>
      </c>
      <c r="K24" s="67" t="str">
        <f t="shared" si="3"/>
        <v/>
      </c>
      <c r="L24" s="81">
        <f>'CONTRACTACIO 1r TR 2021'!L24+'CONTRACTACIO 2n TR 2021'!L24+'CONTRACTACIO 3r TR 2021'!L24+'CONTRACTACIO 4t TR 2021'!L24</f>
        <v>0</v>
      </c>
      <c r="M24" s="66" t="str">
        <f t="shared" si="4"/>
        <v/>
      </c>
      <c r="N24" s="77">
        <f>'CONTRACTACIO 1r TR 2021'!N24+'CONTRACTACIO 2n TR 2021'!N24+'CONTRACTACIO 3r TR 2021'!N24+'CONTRACTACIO 4t TR 2021'!N24</f>
        <v>0</v>
      </c>
      <c r="O24" s="78">
        <f>'CONTRACTACIO 1r TR 2021'!O24+'CONTRACTACIO 2n TR 2021'!O24+'CONTRACTACIO 3r TR 2021'!O24+'CONTRACTACIO 4t TR 2021'!O24</f>
        <v>0</v>
      </c>
      <c r="P24" s="67" t="str">
        <f t="shared" si="5"/>
        <v/>
      </c>
      <c r="Q24" s="81">
        <f>'CONTRACTACIO 1r TR 2021'!Q24+'CONTRACTACIO 2n TR 2021'!Q24+'CONTRACTACIO 3r TR 2021'!Q24+'CONTRACTACIO 4t TR 2021'!Q24</f>
        <v>0</v>
      </c>
      <c r="R24" s="66" t="str">
        <f t="shared" si="6"/>
        <v/>
      </c>
      <c r="S24" s="77">
        <f>'CONTRACTACIO 1r TR 2021'!S24+'CONTRACTACIO 2n TR 2021'!S24+'CONTRACTACIO 3r TR 2021'!S24+'CONTRACTACIO 4t TR 2021'!S24</f>
        <v>0</v>
      </c>
      <c r="T24" s="78">
        <f>'CONTRACTACIO 1r TR 2021'!T24+'CONTRACTACIO 2n TR 2021'!T24+'CONTRACTACIO 3r TR 2021'!T24+'CONTRACTACIO 4t TR 2021'!T24</f>
        <v>0</v>
      </c>
      <c r="U24" s="67" t="str">
        <f t="shared" si="7"/>
        <v/>
      </c>
      <c r="V24" s="81">
        <f>'CONTRACTACIO 1r TR 2021'!AA24+'CONTRACTACIO 2n TR 2021'!AA24+'CONTRACTACIO 3r TR 2021'!AA24+'CONTRACTACIO 4t TR 2021'!AA24</f>
        <v>0</v>
      </c>
      <c r="W24" s="66" t="str">
        <f t="shared" si="8"/>
        <v/>
      </c>
      <c r="X24" s="77">
        <f>'CONTRACTACIO 1r TR 2021'!AC24+'CONTRACTACIO 2n TR 2021'!AC24+'CONTRACTACIO 3r TR 2021'!AC24+'CONTRACTACIO 4t TR 2021'!AC24</f>
        <v>0</v>
      </c>
      <c r="Y24" s="78">
        <f>'CONTRACTACIO 1r TR 2021'!AD24+'CONTRACTACIO 2n TR 2021'!AD24+'CONTRACTACIO 3r TR 2021'!AD24+'CONTRACTACIO 4t TR 2021'!AD24</f>
        <v>0</v>
      </c>
      <c r="Z24" s="67" t="str">
        <f t="shared" si="9"/>
        <v/>
      </c>
      <c r="AA24" s="81">
        <f>'CONTRACTACIO 1r TR 2021'!V24+'CONTRACTACIO 2n TR 2021'!V24+'CONTRACTACIO 3r TR 2021'!V24+'CONTRACTACIO 4t TR 2021'!V24</f>
        <v>0</v>
      </c>
      <c r="AB24" s="20" t="str">
        <f t="shared" si="10"/>
        <v/>
      </c>
      <c r="AC24" s="77">
        <f>'CONTRACTACIO 1r TR 2021'!X24+'CONTRACTACIO 2n TR 2021'!X24+'CONTRACTACIO 3r TR 2021'!X24+'CONTRACTACIO 4t TR 2021'!X24</f>
        <v>0</v>
      </c>
      <c r="AD24" s="78">
        <f>'CONTRACTACIO 1r TR 2021'!Y24+'CONTRACTACIO 2n TR 2021'!Y24+'CONTRACTACIO 3r TR 2021'!Y24+'CONTRACTACIO 4t TR 2021'!Y24</f>
        <v>0</v>
      </c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15</v>
      </c>
      <c r="C25" s="17">
        <f t="shared" si="12"/>
        <v>1</v>
      </c>
      <c r="D25" s="18">
        <f t="shared" si="12"/>
        <v>2053044.2200000002</v>
      </c>
      <c r="E25" s="18">
        <f t="shared" si="12"/>
        <v>2484176.4399999995</v>
      </c>
      <c r="F25" s="19">
        <f t="shared" si="12"/>
        <v>1</v>
      </c>
      <c r="G25" s="16">
        <f t="shared" si="12"/>
        <v>320</v>
      </c>
      <c r="H25" s="17">
        <f t="shared" si="12"/>
        <v>1</v>
      </c>
      <c r="I25" s="18">
        <f t="shared" si="12"/>
        <v>7867715.8199999994</v>
      </c>
      <c r="J25" s="18">
        <f t="shared" si="12"/>
        <v>9407091.9699999988</v>
      </c>
      <c r="K25" s="19">
        <f t="shared" si="12"/>
        <v>1</v>
      </c>
      <c r="L25" s="16">
        <f t="shared" si="12"/>
        <v>193</v>
      </c>
      <c r="M25" s="17">
        <f t="shared" si="12"/>
        <v>1</v>
      </c>
      <c r="N25" s="18">
        <f t="shared" si="12"/>
        <v>4009727.1599999992</v>
      </c>
      <c r="O25" s="18">
        <f t="shared" si="12"/>
        <v>4831800.38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35" hidden="1" customHeight="1" x14ac:dyDescent="0.3">
      <c r="A27" s="149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3">
      <c r="A28" s="150" t="str">
        <f>'CONTRACTACIO 1r TR 2021'!A28:Q28</f>
        <v>https://bcnroc.ajuntament.barcelona.cat/jspui/bitstream/11703/120899/5/GM_Pressupost_2021.pdf#page=209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">
      <c r="A31" s="156" t="s">
        <v>10</v>
      </c>
      <c r="B31" s="159" t="s">
        <v>17</v>
      </c>
      <c r="C31" s="160"/>
      <c r="D31" s="160"/>
      <c r="E31" s="160"/>
      <c r="F31" s="161"/>
      <c r="G31" s="25"/>
      <c r="H31" s="54"/>
      <c r="I31" s="54"/>
      <c r="J31" s="165" t="s">
        <v>15</v>
      </c>
      <c r="K31" s="166"/>
      <c r="L31" s="159" t="s">
        <v>16</v>
      </c>
      <c r="M31" s="160"/>
      <c r="N31" s="160"/>
      <c r="O31" s="160"/>
      <c r="P31" s="161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5">
      <c r="A32" s="157"/>
      <c r="B32" s="162"/>
      <c r="C32" s="163"/>
      <c r="D32" s="163"/>
      <c r="E32" s="163"/>
      <c r="F32" s="164"/>
      <c r="G32" s="25"/>
      <c r="J32" s="167"/>
      <c r="K32" s="168"/>
      <c r="L32" s="171"/>
      <c r="M32" s="172"/>
      <c r="N32" s="172"/>
      <c r="O32" s="172"/>
      <c r="P32" s="173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35" customHeight="1" thickBot="1" x14ac:dyDescent="0.35">
      <c r="A33" s="158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9"/>
      <c r="K33" s="170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" customHeight="1" x14ac:dyDescent="0.3">
      <c r="A34" s="41" t="s">
        <v>25</v>
      </c>
      <c r="B34" s="9">
        <f t="shared" ref="B34:B43" si="13">B13+G13+L13+Q13+V13+AA13</f>
        <v>34</v>
      </c>
      <c r="C34" s="8">
        <f t="shared" ref="C34:C40" si="14">IF(B34,B34/$B$46,"")</f>
        <v>6.4393939393939392E-2</v>
      </c>
      <c r="D34" s="10">
        <f t="shared" ref="D34:D43" si="15">D13+I13+N13+S13+X13+AC13</f>
        <v>11250694.219999999</v>
      </c>
      <c r="E34" s="11">
        <f t="shared" ref="E34:E43" si="16">E13+J13+O13+T13+Y13+AD13</f>
        <v>13563902.35</v>
      </c>
      <c r="F34" s="21">
        <f t="shared" ref="F34:F40" si="17">IF(E34,E34/$E$46,"")</f>
        <v>0.81108931143731788</v>
      </c>
      <c r="J34" s="106" t="s">
        <v>3</v>
      </c>
      <c r="K34" s="107"/>
      <c r="L34" s="57">
        <f>B25</f>
        <v>15</v>
      </c>
      <c r="M34" s="8">
        <f t="shared" ref="M34:M39" si="18">IF(L34,L34/$L$40,"")</f>
        <v>2.8409090909090908E-2</v>
      </c>
      <c r="N34" s="58">
        <f>D25</f>
        <v>2053044.2200000002</v>
      </c>
      <c r="O34" s="58">
        <f>E25</f>
        <v>2484176.4399999995</v>
      </c>
      <c r="P34" s="59">
        <f t="shared" ref="P34:P39" si="19">IF(O34,O34/$O$40,"")</f>
        <v>0.14854788144419273</v>
      </c>
    </row>
    <row r="35" spans="1:33" s="25" customFormat="1" ht="30" customHeight="1" x14ac:dyDescent="0.3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2" t="s">
        <v>1</v>
      </c>
      <c r="K35" s="103"/>
      <c r="L35" s="60">
        <f>G25</f>
        <v>320</v>
      </c>
      <c r="M35" s="8">
        <f t="shared" si="18"/>
        <v>0.60606060606060608</v>
      </c>
      <c r="N35" s="61">
        <f>I25</f>
        <v>7867715.8199999994</v>
      </c>
      <c r="O35" s="61">
        <f>J25</f>
        <v>9407091.9699999988</v>
      </c>
      <c r="P35" s="59">
        <f t="shared" si="19"/>
        <v>0.56252187251811214</v>
      </c>
    </row>
    <row r="36" spans="1:33" s="25" customFormat="1" ht="30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02" t="s">
        <v>2</v>
      </c>
      <c r="K36" s="103"/>
      <c r="L36" s="60">
        <f>L25</f>
        <v>193</v>
      </c>
      <c r="M36" s="8">
        <f t="shared" si="18"/>
        <v>0.36553030303030304</v>
      </c>
      <c r="N36" s="61">
        <f>N25</f>
        <v>4009727.1599999992</v>
      </c>
      <c r="O36" s="61">
        <f>O25</f>
        <v>4831800.38</v>
      </c>
      <c r="P36" s="59">
        <f t="shared" si="19"/>
        <v>0.28893024603769513</v>
      </c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02" t="s">
        <v>5</v>
      </c>
      <c r="K38" s="103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7</v>
      </c>
      <c r="C39" s="8">
        <f t="shared" si="14"/>
        <v>1.3257575757575758E-2</v>
      </c>
      <c r="D39" s="13">
        <f t="shared" si="15"/>
        <v>384742.33999999997</v>
      </c>
      <c r="E39" s="22">
        <f t="shared" si="16"/>
        <v>453148.23</v>
      </c>
      <c r="F39" s="21">
        <f t="shared" si="17"/>
        <v>2.7097193445199001E-2</v>
      </c>
      <c r="G39" s="25"/>
      <c r="H39" s="25"/>
      <c r="I39" s="25"/>
      <c r="J39" s="102" t="s">
        <v>4</v>
      </c>
      <c r="K39" s="103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85</v>
      </c>
      <c r="C40" s="8">
        <f t="shared" si="14"/>
        <v>0.16098484848484848</v>
      </c>
      <c r="D40" s="13">
        <f t="shared" si="15"/>
        <v>146022.67000000001</v>
      </c>
      <c r="E40" s="23">
        <f t="shared" si="16"/>
        <v>167858.32</v>
      </c>
      <c r="F40" s="21">
        <f t="shared" si="17"/>
        <v>1.0037530916596798E-2</v>
      </c>
      <c r="G40" s="25"/>
      <c r="H40" s="25"/>
      <c r="I40" s="25"/>
      <c r="J40" s="104" t="s">
        <v>0</v>
      </c>
      <c r="K40" s="105"/>
      <c r="L40" s="83">
        <f>SUM(L34:L39)</f>
        <v>528</v>
      </c>
      <c r="M40" s="17">
        <f>SUM(M34:M39)</f>
        <v>1</v>
      </c>
      <c r="N40" s="84">
        <f>SUM(N34:N39)</f>
        <v>13930487.199999999</v>
      </c>
      <c r="O40" s="85">
        <f>SUM(O34:O39)</f>
        <v>16723068.789999999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402</v>
      </c>
      <c r="C41" s="8">
        <f>IF(B41,B41/$B$46,"")</f>
        <v>0.76136363636363635</v>
      </c>
      <c r="D41" s="13">
        <f t="shared" si="15"/>
        <v>2149027.9699999997</v>
      </c>
      <c r="E41" s="23">
        <f t="shared" si="16"/>
        <v>2538159.8899999997</v>
      </c>
      <c r="F41" s="21">
        <f>IF(E41,E41/$E$46,"")</f>
        <v>0.15177596420088635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hidden="1" customHeight="1" x14ac:dyDescent="0.3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3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5">
      <c r="A46" s="64" t="s">
        <v>0</v>
      </c>
      <c r="B46" s="16">
        <f>SUM(B34:B45)</f>
        <v>528</v>
      </c>
      <c r="C46" s="17">
        <f>SUM(C34:C45)</f>
        <v>1</v>
      </c>
      <c r="D46" s="18">
        <f>SUM(D34:D45)</f>
        <v>13930487.199999999</v>
      </c>
      <c r="E46" s="18">
        <f>SUM(E34:E45)</f>
        <v>16723068.789999999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 xr:uid="{00000000-0004-0000-0400-000000000000}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2021</vt:lpstr>
      <vt:lpstr>CONTRACTACIO 2n TR 2021</vt:lpstr>
      <vt:lpstr>CONTRACTACIO 3r TR 2021</vt:lpstr>
      <vt:lpstr>CONTRACTACIO 4t TR 2021</vt:lpstr>
      <vt:lpstr>2021 - CONTRACTACIÓ ANUAL</vt:lpstr>
      <vt:lpstr>'2021 - CONTRACTACIÓ ANUAL'!Àrea_d'impressió</vt:lpstr>
      <vt:lpstr>'CONTRACTACIO 1r TR 2021'!Àrea_d'impressió</vt:lpstr>
      <vt:lpstr>'CONTRACTACIO 2n TR 2021'!Àrea_d'impressió</vt:lpstr>
      <vt:lpstr>'CONTRACTACIO 3r TR 2021'!Àrea_d'impressió</vt:lpstr>
      <vt:lpstr>'CONTRACTACIO 4t TR 2021'!Àrea_d'impressió</vt:lpstr>
    </vt:vector>
  </TitlesOfParts>
  <Company>IMI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romanos</cp:lastModifiedBy>
  <cp:lastPrinted>2020-02-14T09:12:43Z</cp:lastPrinted>
  <dcterms:created xsi:type="dcterms:W3CDTF">2016-02-03T12:33:15Z</dcterms:created>
  <dcterms:modified xsi:type="dcterms:W3CDTF">2022-03-07T14:08:15Z</dcterms:modified>
</cp:coreProperties>
</file>