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616" yWindow="504" windowWidth="23136" windowHeight="13056" tabRatio="700" firstSheet="1" activeTab="3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H22" i="7" s="1"/>
  <c r="E22" i="7"/>
  <c r="F22" i="7" s="1"/>
  <c r="D22" i="7"/>
  <c r="B22" i="7"/>
  <c r="E43" i="6"/>
  <c r="F43" i="6" s="1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C43" i="5" s="1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M34" i="1" s="1"/>
  <c r="B16" i="7"/>
  <c r="C16" i="7" s="1"/>
  <c r="D16" i="7"/>
  <c r="J24" i="7"/>
  <c r="K24" i="7" s="1"/>
  <c r="E24" i="7"/>
  <c r="F24" i="7" s="1"/>
  <c r="O24" i="7"/>
  <c r="P24" i="7" s="1"/>
  <c r="T24" i="7"/>
  <c r="U24" i="7" s="1"/>
  <c r="Y24" i="7"/>
  <c r="Z24" i="7" s="1"/>
  <c r="AD24" i="7"/>
  <c r="AE24" i="7" s="1"/>
  <c r="E13" i="7"/>
  <c r="J13" i="7"/>
  <c r="O13" i="7"/>
  <c r="P13" i="7" s="1"/>
  <c r="T13" i="7"/>
  <c r="Y13" i="7"/>
  <c r="Z13" i="7" s="1"/>
  <c r="AD13" i="7"/>
  <c r="AE13" i="7" s="1"/>
  <c r="E20" i="7"/>
  <c r="J20" i="7"/>
  <c r="O20" i="7"/>
  <c r="AD20" i="7"/>
  <c r="T20" i="7"/>
  <c r="U20" i="7" s="1"/>
  <c r="Y20" i="7"/>
  <c r="E21" i="7"/>
  <c r="J21" i="7"/>
  <c r="O21" i="7"/>
  <c r="P21" i="7" s="1"/>
  <c r="AD21" i="7"/>
  <c r="AE21" i="7" s="1"/>
  <c r="T21" i="7"/>
  <c r="U21" i="7" s="1"/>
  <c r="Y21" i="7"/>
  <c r="Z21" i="7" s="1"/>
  <c r="J14" i="7"/>
  <c r="K14" i="7" s="1"/>
  <c r="O14" i="7"/>
  <c r="E14" i="7"/>
  <c r="T14" i="7"/>
  <c r="U14" i="7" s="1"/>
  <c r="Y14" i="7"/>
  <c r="AD14" i="7"/>
  <c r="AE14" i="7" s="1"/>
  <c r="J15" i="7"/>
  <c r="O15" i="7"/>
  <c r="P15" i="7" s="1"/>
  <c r="E15" i="7"/>
  <c r="T15" i="7"/>
  <c r="U15" i="7" s="1"/>
  <c r="Y15" i="7"/>
  <c r="Z15" i="7" s="1"/>
  <c r="AD15" i="7"/>
  <c r="AE15" i="7" s="1"/>
  <c r="J16" i="7"/>
  <c r="O16" i="7"/>
  <c r="E16" i="7"/>
  <c r="F16" i="7" s="1"/>
  <c r="T16" i="7"/>
  <c r="U16" i="7" s="1"/>
  <c r="Y16" i="7"/>
  <c r="AD16" i="7"/>
  <c r="AE16" i="7" s="1"/>
  <c r="J17" i="7"/>
  <c r="K17" i="7" s="1"/>
  <c r="O17" i="7"/>
  <c r="P17" i="7" s="1"/>
  <c r="E17" i="7"/>
  <c r="T17" i="7"/>
  <c r="U17" i="7" s="1"/>
  <c r="Y17" i="7"/>
  <c r="Z17" i="7" s="1"/>
  <c r="AD17" i="7"/>
  <c r="J18" i="7"/>
  <c r="O18" i="7"/>
  <c r="P18" i="7" s="1"/>
  <c r="AD18" i="7"/>
  <c r="E18" i="7"/>
  <c r="T18" i="7"/>
  <c r="U18" i="7" s="1"/>
  <c r="Y18" i="7"/>
  <c r="Z18" i="7" s="1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H24" i="7" s="1"/>
  <c r="B24" i="7"/>
  <c r="L24" i="7"/>
  <c r="M24" i="7" s="1"/>
  <c r="Q24" i="7"/>
  <c r="R24" i="7" s="1"/>
  <c r="V24" i="7"/>
  <c r="W24" i="7" s="1"/>
  <c r="AA24" i="7"/>
  <c r="AB24" i="7" s="1"/>
  <c r="G16" i="7"/>
  <c r="H16" i="7" s="1"/>
  <c r="L16" i="7"/>
  <c r="Q16" i="7"/>
  <c r="V16" i="7"/>
  <c r="W16" i="7" s="1"/>
  <c r="AA16" i="7"/>
  <c r="AB16" i="7" s="1"/>
  <c r="B13" i="7"/>
  <c r="C13" i="7" s="1"/>
  <c r="G13" i="7"/>
  <c r="L13" i="7"/>
  <c r="Q13" i="7"/>
  <c r="R13" i="7" s="1"/>
  <c r="V13" i="7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L21" i="7"/>
  <c r="M21" i="7" s="1"/>
  <c r="AA21" i="7"/>
  <c r="AB21" i="7" s="1"/>
  <c r="Q21" i="7"/>
  <c r="R21" i="7" s="1"/>
  <c r="V21" i="7"/>
  <c r="W21" i="7" s="1"/>
  <c r="G14" i="7"/>
  <c r="L14" i="7"/>
  <c r="M14" i="7" s="1"/>
  <c r="B14" i="7"/>
  <c r="Q14" i="7"/>
  <c r="R14" i="7" s="1"/>
  <c r="V14" i="7"/>
  <c r="W14" i="7" s="1"/>
  <c r="AA14" i="7"/>
  <c r="AB14" i="7" s="1"/>
  <c r="G15" i="7"/>
  <c r="L15" i="7"/>
  <c r="M15" i="7" s="1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Q17" i="7"/>
  <c r="V17" i="7"/>
  <c r="W17" i="7" s="1"/>
  <c r="AA17" i="7"/>
  <c r="AB17" i="7" s="1"/>
  <c r="G18" i="7"/>
  <c r="L18" i="7"/>
  <c r="M18" i="7" s="1"/>
  <c r="AA18" i="7"/>
  <c r="AB18" i="7" s="1"/>
  <c r="B18" i="7"/>
  <c r="C18" i="7" s="1"/>
  <c r="Q18" i="7"/>
  <c r="R18" i="7" s="1"/>
  <c r="V18" i="7"/>
  <c r="W18" i="7" s="1"/>
  <c r="G19" i="7"/>
  <c r="L19" i="7"/>
  <c r="M19" i="7" s="1"/>
  <c r="AA19" i="7"/>
  <c r="B19" i="7"/>
  <c r="C19" i="7" s="1"/>
  <c r="Q19" i="7"/>
  <c r="R19" i="7" s="1"/>
  <c r="V19" i="7"/>
  <c r="W19" i="7" s="1"/>
  <c r="J25" i="6"/>
  <c r="O35" i="6" s="1"/>
  <c r="E25" i="6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L35" i="6" s="1"/>
  <c r="H15" i="6"/>
  <c r="B25" i="6"/>
  <c r="L34" i="6" s="1"/>
  <c r="L25" i="6"/>
  <c r="L36" i="6" s="1"/>
  <c r="M36" i="6" s="1"/>
  <c r="V25" i="6"/>
  <c r="L38" i="6" s="1"/>
  <c r="M38" i="6" s="1"/>
  <c r="Q25" i="6"/>
  <c r="L37" i="6" s="1"/>
  <c r="M37" i="6" s="1"/>
  <c r="AA25" i="6"/>
  <c r="L39" i="6" s="1"/>
  <c r="M39" i="6" s="1"/>
  <c r="E45" i="6"/>
  <c r="E34" i="6"/>
  <c r="E35" i="6"/>
  <c r="E36" i="6"/>
  <c r="E37" i="6"/>
  <c r="F37" i="6" s="1"/>
  <c r="E38" i="6"/>
  <c r="F38" i="6" s="1"/>
  <c r="E39" i="6"/>
  <c r="E40" i="6"/>
  <c r="F40" i="6" s="1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C35" i="6" s="1"/>
  <c r="B36" i="6"/>
  <c r="C36" i="6" s="1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8" i="6"/>
  <c r="Z19" i="6"/>
  <c r="Z20" i="6"/>
  <c r="Z21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P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35" i="5" s="1"/>
  <c r="L25" i="5"/>
  <c r="L36" i="5" s="1"/>
  <c r="M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F39" i="5" s="1"/>
  <c r="E40" i="5"/>
  <c r="F40" i="5" s="1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C34" i="5" s="1"/>
  <c r="B35" i="5"/>
  <c r="B36" i="5"/>
  <c r="C36" i="5" s="1"/>
  <c r="B41" i="5"/>
  <c r="B42" i="5"/>
  <c r="C42" i="5" s="1"/>
  <c r="B45" i="5"/>
  <c r="B39" i="5"/>
  <c r="C39" i="5" s="1"/>
  <c r="B40" i="5"/>
  <c r="C40" i="5" s="1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F36" i="4" s="1"/>
  <c r="E37" i="4"/>
  <c r="F37" i="4" s="1"/>
  <c r="E38" i="4"/>
  <c r="F38" i="4" s="1"/>
  <c r="E39" i="4"/>
  <c r="E40" i="4"/>
  <c r="F40" i="4" s="1"/>
  <c r="E41" i="4"/>
  <c r="E42" i="4"/>
  <c r="D45" i="4"/>
  <c r="B45" i="4"/>
  <c r="C45" i="4" s="1"/>
  <c r="B42" i="4"/>
  <c r="C42" i="4" s="1"/>
  <c r="B34" i="4"/>
  <c r="B35" i="4"/>
  <c r="C35" i="4" s="1"/>
  <c r="B36" i="4"/>
  <c r="B37" i="4"/>
  <c r="C37" i="4" s="1"/>
  <c r="B38" i="4"/>
  <c r="C38" i="4" s="1"/>
  <c r="B39" i="4"/>
  <c r="C39" i="4" s="1"/>
  <c r="B40" i="4"/>
  <c r="C40" i="4" s="1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P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36" i="4" s="1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20" i="4" s="1"/>
  <c r="K16" i="4"/>
  <c r="K17" i="4"/>
  <c r="I25" i="4"/>
  <c r="N35" i="4" s="1"/>
  <c r="G25" i="4"/>
  <c r="L35" i="4" s="1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 s="1"/>
  <c r="M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K20" i="1" s="1"/>
  <c r="K22" i="1"/>
  <c r="O25" i="1"/>
  <c r="O36" i="1" s="1"/>
  <c r="E25" i="1"/>
  <c r="O34" i="1" s="1"/>
  <c r="P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22" i="1"/>
  <c r="L25" i="1"/>
  <c r="L36" i="1" s="1"/>
  <c r="M20" i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F45" i="1" s="1"/>
  <c r="E42" i="1"/>
  <c r="F42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C35" i="1" s="1"/>
  <c r="B36" i="1"/>
  <c r="C36" i="1" s="1"/>
  <c r="B37" i="1"/>
  <c r="B38" i="1"/>
  <c r="C38" i="1" s="1"/>
  <c r="B39" i="1"/>
  <c r="C39" i="1" s="1"/>
  <c r="B40" i="1"/>
  <c r="C40" i="1" s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P16" i="1"/>
  <c r="M13" i="1"/>
  <c r="K13" i="1"/>
  <c r="F14" i="1"/>
  <c r="F15" i="1"/>
  <c r="F16" i="1"/>
  <c r="F17" i="1"/>
  <c r="F18" i="1"/>
  <c r="F19" i="1"/>
  <c r="F21" i="1"/>
  <c r="P16" i="5"/>
  <c r="P16" i="4"/>
  <c r="F22" i="1"/>
  <c r="F23" i="1"/>
  <c r="F24" i="1"/>
  <c r="C22" i="1"/>
  <c r="C23" i="1"/>
  <c r="O34" i="6"/>
  <c r="P34" i="6" s="1"/>
  <c r="F22" i="6"/>
  <c r="C22" i="6"/>
  <c r="H19" i="6"/>
  <c r="M18" i="6"/>
  <c r="M13" i="6"/>
  <c r="P19" i="6"/>
  <c r="P14" i="6"/>
  <c r="H22" i="6"/>
  <c r="K22" i="6"/>
  <c r="M13" i="5"/>
  <c r="H22" i="5"/>
  <c r="K22" i="5"/>
  <c r="M14" i="4"/>
  <c r="P21" i="4"/>
  <c r="H19" i="4"/>
  <c r="H22" i="4"/>
  <c r="K13" i="4"/>
  <c r="K22" i="4"/>
  <c r="Z21" i="4"/>
  <c r="F20" i="1"/>
  <c r="F13" i="1"/>
  <c r="C13" i="1"/>
  <c r="K21" i="1"/>
  <c r="H16" i="1"/>
  <c r="H13" i="1"/>
  <c r="H14" i="1"/>
  <c r="H18" i="1"/>
  <c r="H24" i="1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13" i="6"/>
  <c r="K21" i="6"/>
  <c r="K24" i="6"/>
  <c r="F13" i="6"/>
  <c r="W19" i="6"/>
  <c r="W18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K19" i="5"/>
  <c r="K20" i="5"/>
  <c r="C14" i="5"/>
  <c r="C13" i="5"/>
  <c r="F23" i="7"/>
  <c r="F43" i="5"/>
  <c r="AE21" i="5"/>
  <c r="AE20" i="5"/>
  <c r="C20" i="5"/>
  <c r="F21" i="5"/>
  <c r="F20" i="5"/>
  <c r="P21" i="5"/>
  <c r="C43" i="6"/>
  <c r="Z20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4" i="4"/>
  <c r="C14" i="4"/>
  <c r="F14" i="4"/>
  <c r="F20" i="4"/>
  <c r="K21" i="4"/>
  <c r="W17" i="4"/>
  <c r="Z17" i="4"/>
  <c r="C18" i="4"/>
  <c r="C20" i="4"/>
  <c r="H13" i="4"/>
  <c r="M13" i="4"/>
  <c r="W20" i="4"/>
  <c r="M20" i="4"/>
  <c r="P20" i="4"/>
  <c r="K22" i="7"/>
  <c r="Z14" i="7"/>
  <c r="C24" i="7"/>
  <c r="D38" i="7"/>
  <c r="R17" i="7"/>
  <c r="H21" i="7"/>
  <c r="Z16" i="7"/>
  <c r="M16" i="7"/>
  <c r="C22" i="7"/>
  <c r="C37" i="1"/>
  <c r="C36" i="4"/>
  <c r="C43" i="4"/>
  <c r="C15" i="7"/>
  <c r="C39" i="6"/>
  <c r="C37" i="6"/>
  <c r="F35" i="6"/>
  <c r="F42" i="6"/>
  <c r="U13" i="7"/>
  <c r="F45" i="6"/>
  <c r="C34" i="6"/>
  <c r="F34" i="6"/>
  <c r="F39" i="6"/>
  <c r="AB19" i="7"/>
  <c r="C40" i="6"/>
  <c r="C45" i="5"/>
  <c r="F45" i="5"/>
  <c r="AE20" i="7"/>
  <c r="R16" i="7"/>
  <c r="F34" i="5"/>
  <c r="F35" i="5"/>
  <c r="C35" i="5"/>
  <c r="F18" i="7"/>
  <c r="F21" i="7"/>
  <c r="F13" i="7"/>
  <c r="F14" i="7"/>
  <c r="F20" i="7"/>
  <c r="AE18" i="7"/>
  <c r="AE17" i="7"/>
  <c r="F35" i="4"/>
  <c r="F42" i="4"/>
  <c r="K15" i="7"/>
  <c r="K16" i="7"/>
  <c r="K19" i="7"/>
  <c r="AB20" i="7"/>
  <c r="C20" i="7"/>
  <c r="C14" i="7"/>
  <c r="F34" i="4"/>
  <c r="F39" i="4"/>
  <c r="C34" i="4"/>
  <c r="K21" i="7"/>
  <c r="M20" i="7"/>
  <c r="M13" i="7"/>
  <c r="P14" i="7"/>
  <c r="P20" i="7"/>
  <c r="P19" i="7"/>
  <c r="H15" i="7"/>
  <c r="H13" i="7"/>
  <c r="H14" i="7"/>
  <c r="H18" i="7"/>
  <c r="M36" i="1"/>
  <c r="P37" i="6"/>
  <c r="M38" i="4"/>
  <c r="H20" i="6" l="1"/>
  <c r="K20" i="6"/>
  <c r="K25" i="6" s="1"/>
  <c r="H20" i="5"/>
  <c r="AB25" i="5"/>
  <c r="O35" i="1"/>
  <c r="R25" i="6"/>
  <c r="B45" i="7"/>
  <c r="C45" i="7" s="1"/>
  <c r="F25" i="4"/>
  <c r="H25" i="6"/>
  <c r="B40" i="7"/>
  <c r="C40" i="7" s="1"/>
  <c r="M25" i="5"/>
  <c r="AE25" i="5"/>
  <c r="E46" i="5"/>
  <c r="F41" i="5" s="1"/>
  <c r="AB25" i="6"/>
  <c r="E46" i="6"/>
  <c r="F41" i="6" s="1"/>
  <c r="K25" i="5"/>
  <c r="P25" i="5"/>
  <c r="K25" i="1"/>
  <c r="Z25" i="4"/>
  <c r="W25" i="6"/>
  <c r="S25" i="7"/>
  <c r="N37" i="7" s="1"/>
  <c r="D39" i="7"/>
  <c r="D36" i="7"/>
  <c r="D35" i="7"/>
  <c r="D42" i="7"/>
  <c r="D41" i="7"/>
  <c r="D25" i="7"/>
  <c r="N34" i="7" s="1"/>
  <c r="N25" i="7"/>
  <c r="N36" i="7" s="1"/>
  <c r="E39" i="7"/>
  <c r="F39" i="7" s="1"/>
  <c r="W25" i="4"/>
  <c r="H19" i="7"/>
  <c r="F36" i="6"/>
  <c r="E45" i="7"/>
  <c r="F45" i="7" s="1"/>
  <c r="E37" i="7"/>
  <c r="F37" i="7" s="1"/>
  <c r="Q25" i="7"/>
  <c r="L37" i="7" s="1"/>
  <c r="M37" i="7" s="1"/>
  <c r="H20" i="4"/>
  <c r="H25" i="4" s="1"/>
  <c r="B46" i="6"/>
  <c r="C41" i="6" s="1"/>
  <c r="C46" i="6" s="1"/>
  <c r="F25" i="5"/>
  <c r="H25" i="5"/>
  <c r="F25" i="6"/>
  <c r="U25" i="1"/>
  <c r="AB25" i="1"/>
  <c r="N40" i="4"/>
  <c r="U25" i="4"/>
  <c r="C25" i="1"/>
  <c r="AE25" i="1"/>
  <c r="R25" i="4"/>
  <c r="X25" i="7"/>
  <c r="N39" i="7" s="1"/>
  <c r="D44" i="7"/>
  <c r="K18" i="7"/>
  <c r="F36" i="5"/>
  <c r="E40" i="7"/>
  <c r="F40" i="7" s="1"/>
  <c r="J25" i="7"/>
  <c r="O35" i="4"/>
  <c r="O40" i="4" s="1"/>
  <c r="P35" i="4" s="1"/>
  <c r="K25" i="4"/>
  <c r="E42" i="7"/>
  <c r="F42" i="7" s="1"/>
  <c r="T25" i="7"/>
  <c r="O37" i="7" s="1"/>
  <c r="P37" i="7" s="1"/>
  <c r="R25" i="5"/>
  <c r="E44" i="7"/>
  <c r="F44" i="7" s="1"/>
  <c r="B35" i="7"/>
  <c r="C35" i="7" s="1"/>
  <c r="M25" i="6"/>
  <c r="B46" i="4"/>
  <c r="C41" i="4" s="1"/>
  <c r="C46" i="4" s="1"/>
  <c r="B42" i="7"/>
  <c r="C42" i="7" s="1"/>
  <c r="B34" i="7"/>
  <c r="C34" i="7" s="1"/>
  <c r="E25" i="7"/>
  <c r="O34" i="7" s="1"/>
  <c r="P34" i="7" s="1"/>
  <c r="E34" i="7"/>
  <c r="F34" i="7" s="1"/>
  <c r="B44" i="7"/>
  <c r="C44" i="7" s="1"/>
  <c r="U25" i="7"/>
  <c r="M34" i="6"/>
  <c r="L40" i="6"/>
  <c r="M35" i="6" s="1"/>
  <c r="P39" i="4"/>
  <c r="Z25" i="7"/>
  <c r="L40" i="4"/>
  <c r="M35" i="4" s="1"/>
  <c r="M40" i="4" s="1"/>
  <c r="M25" i="7"/>
  <c r="M25" i="4"/>
  <c r="C25" i="4"/>
  <c r="C25" i="6"/>
  <c r="N40" i="1"/>
  <c r="D46" i="4"/>
  <c r="AB25" i="7"/>
  <c r="D37" i="7"/>
  <c r="R25" i="7"/>
  <c r="K13" i="7"/>
  <c r="F15" i="7"/>
  <c r="Z25" i="1"/>
  <c r="E46" i="1"/>
  <c r="F41" i="1" s="1"/>
  <c r="F46" i="1" s="1"/>
  <c r="W25" i="1"/>
  <c r="B38" i="7"/>
  <c r="C38" i="7" s="1"/>
  <c r="B37" i="7"/>
  <c r="C37" i="7" s="1"/>
  <c r="B43" i="7"/>
  <c r="C43" i="7" s="1"/>
  <c r="F25" i="1"/>
  <c r="P25" i="1"/>
  <c r="R25" i="1"/>
  <c r="N40" i="5"/>
  <c r="L25" i="7"/>
  <c r="L36" i="7" s="1"/>
  <c r="M36" i="7" s="1"/>
  <c r="AE25" i="7"/>
  <c r="P36" i="6"/>
  <c r="O40" i="6"/>
  <c r="P35" i="6" s="1"/>
  <c r="P36" i="1"/>
  <c r="O40" i="1"/>
  <c r="P35" i="1" s="1"/>
  <c r="L40" i="5"/>
  <c r="M35" i="5" s="1"/>
  <c r="M34" i="5"/>
  <c r="P34" i="5"/>
  <c r="O40" i="5"/>
  <c r="P35" i="5" s="1"/>
  <c r="N40" i="6"/>
  <c r="B46" i="1"/>
  <c r="C41" i="1" s="1"/>
  <c r="D46" i="1"/>
  <c r="U25" i="6"/>
  <c r="G25" i="7"/>
  <c r="B36" i="7"/>
  <c r="C36" i="7" s="1"/>
  <c r="B41" i="7"/>
  <c r="D43" i="7"/>
  <c r="M25" i="1"/>
  <c r="L35" i="1"/>
  <c r="H20" i="1"/>
  <c r="H25" i="1" s="1"/>
  <c r="B46" i="5"/>
  <c r="C41" i="5" s="1"/>
  <c r="C46" i="5" s="1"/>
  <c r="F17" i="7"/>
  <c r="E38" i="7"/>
  <c r="F38" i="7" s="1"/>
  <c r="O25" i="7"/>
  <c r="O36" i="7" s="1"/>
  <c r="P16" i="7"/>
  <c r="P25" i="7" s="1"/>
  <c r="C34" i="1"/>
  <c r="P25" i="4"/>
  <c r="AE25" i="4"/>
  <c r="D46" i="5"/>
  <c r="Z25" i="6"/>
  <c r="D46" i="6"/>
  <c r="D40" i="7"/>
  <c r="AC25" i="7"/>
  <c r="N38" i="7" s="1"/>
  <c r="I25" i="7"/>
  <c r="N35" i="7" s="1"/>
  <c r="D45" i="7"/>
  <c r="E35" i="7"/>
  <c r="F35" i="7" s="1"/>
  <c r="E41" i="7"/>
  <c r="Y25" i="7"/>
  <c r="O39" i="7" s="1"/>
  <c r="P39" i="7" s="1"/>
  <c r="E43" i="7"/>
  <c r="F43" i="7" s="1"/>
  <c r="AB25" i="4"/>
  <c r="E46" i="4"/>
  <c r="F41" i="4" s="1"/>
  <c r="F46" i="4" s="1"/>
  <c r="C25" i="5"/>
  <c r="U25" i="5"/>
  <c r="W25" i="5"/>
  <c r="Z25" i="5"/>
  <c r="P25" i="6"/>
  <c r="AE25" i="6"/>
  <c r="B39" i="7"/>
  <c r="C39" i="7" s="1"/>
  <c r="AA25" i="7"/>
  <c r="L38" i="7" s="1"/>
  <c r="M38" i="7" s="1"/>
  <c r="C17" i="7"/>
  <c r="C25" i="7" s="1"/>
  <c r="W13" i="7"/>
  <c r="W25" i="7" s="1"/>
  <c r="V25" i="7"/>
  <c r="L39" i="7" s="1"/>
  <c r="M39" i="7" s="1"/>
  <c r="B25" i="7"/>
  <c r="L34" i="7" s="1"/>
  <c r="D34" i="7"/>
  <c r="E36" i="7"/>
  <c r="F36" i="7" s="1"/>
  <c r="AD25" i="7"/>
  <c r="O38" i="7" s="1"/>
  <c r="P38" i="7" s="1"/>
  <c r="F46" i="6" l="1"/>
  <c r="P40" i="6"/>
  <c r="M40" i="6"/>
  <c r="F25" i="7"/>
  <c r="P40" i="4"/>
  <c r="F46" i="5"/>
  <c r="N40" i="7"/>
  <c r="C46" i="1"/>
  <c r="K20" i="7"/>
  <c r="K25" i="7" s="1"/>
  <c r="O35" i="7"/>
  <c r="O40" i="7" s="1"/>
  <c r="P35" i="7" s="1"/>
  <c r="P40" i="1"/>
  <c r="M40" i="5"/>
  <c r="L40" i="1"/>
  <c r="M35" i="1" s="1"/>
  <c r="M40" i="1" s="1"/>
  <c r="D46" i="7"/>
  <c r="P40" i="5"/>
  <c r="M34" i="7"/>
  <c r="H20" i="7"/>
  <c r="H25" i="7" s="1"/>
  <c r="L35" i="7"/>
  <c r="L40" i="7" s="1"/>
  <c r="B46" i="7"/>
  <c r="C41" i="7" s="1"/>
  <c r="C46" i="7" s="1"/>
  <c r="P36" i="7"/>
  <c r="E46" i="7"/>
  <c r="F41" i="7" s="1"/>
  <c r="F46" i="7" s="1"/>
  <c r="P40" i="7" l="1"/>
  <c r="M35" i="7"/>
  <c r="M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<sst xmlns="http://schemas.openxmlformats.org/spreadsheetml/2006/main" count="457" uniqueCount="62">
  <si>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</si>
  <si>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</si>
  <si>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</si>
  <si>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</si>
  <si>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</si>
  <si>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</si>
  <si>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</si>
  <si>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</si>
  <si>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</si>
  <si>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</si>
  <si>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</si>
  <si>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</si>
  <si>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</si>
  <si>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</si>
  <si>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</si>
  <si>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</si>
  <si>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</si>
  <si>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</si>
  <si>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</si>
  <si>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</si>
  <si>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</si>
  <si>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</si>
  <si>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</si>
  <si>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</si>
  <si>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</si>
  <si>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</si>
  <si>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</si>
  <si>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</si>
  <si>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</si>
  <si>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</si>
  <si>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</si>
  <si>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</si>
  <si>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</si>
  <si>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</si>
  <si>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</si>
  <si>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</si>
  <si>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</si>
  <si>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</si>
  <si>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</si>
  <si>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</si>
  <si>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</si>
  <si>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</si>
  <si>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</si>
  <si>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</si>
  <si>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</si>
  <si>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</si>
  <si>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</si>
  <si>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</si>
  <si>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</si>
  <si>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</si>
  <si>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</si>
  <si>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</si>
  <si>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</si>
  <si>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</si>
  <si>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</si>
  <si>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</si>
  <si>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</si>
  <si>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</si>
  <si>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</si>
  <si>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</si>
  <si>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</si>
  <si>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 xml:space="preserve">ASSOCIACIÓ RED DE JUDERÍAS DE ESPAÑA, CAMINOS DE SEFARAD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</si>
</sst>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1"/>
          <c:y val="0.178703853747777"/>
          <c:w val="0.49879503311680901"/>
          <c:h val="0.67523768758075697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695E-2"/>
                  <c:y val="5.0012206875082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28-7646-92E8-E674A4D04074}"/>
                </c:ext>
              </c:extLst>
            </c:dLbl>
            <c:dLbl>
              <c:idx val="1"/>
              <c:layout>
                <c:manualLayout>
                  <c:x val="-0.17900789953929999"/>
                  <c:y val="-4.658468692830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28-7646-92E8-E674A4D04074}"/>
                </c:ext>
              </c:extLst>
            </c:dLbl>
            <c:dLbl>
              <c:idx val="2"/>
              <c:layout>
                <c:manualLayout>
                  <c:x val="-0.119980602100588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28-7646-92E8-E674A4D04074}"/>
                </c:ext>
              </c:extLst>
            </c:dLbl>
            <c:dLbl>
              <c:idx val="3"/>
              <c:layout>
                <c:manualLayout>
                  <c:x val="7.9966138754535801E-2"/>
                  <c:y val="-1.54771448918758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28-7646-92E8-E674A4D0407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28-7646-92E8-E674A4D04074}"/>
                </c:ext>
              </c:extLst>
            </c:dLbl>
            <c:dLbl>
              <c:idx val="5"/>
              <c:layout>
                <c:manualLayout>
                  <c:x val="-4.8777209169761401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28-7646-92E8-E674A4D04074}"/>
                </c:ext>
              </c:extLst>
            </c:dLbl>
            <c:dLbl>
              <c:idx val="6"/>
              <c:layout>
                <c:manualLayout>
                  <c:x val="0.129268112150487"/>
                  <c:y val="-2.29750446697001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28-7646-92E8-E674A4D04074}"/>
                </c:ext>
              </c:extLst>
            </c:dLbl>
            <c:dLbl>
              <c:idx val="7"/>
              <c:layout>
                <c:manualLayout>
                  <c:x val="1.5126958400864501E-2"/>
                  <c:y val="-3.04638825751922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28-7646-92E8-E674A4D04074}"/>
                </c:ext>
              </c:extLst>
            </c:dLbl>
            <c:dLbl>
              <c:idx val="8"/>
              <c:layout>
                <c:manualLayout>
                  <c:x val="-4.3219881145326903E-3"/>
                  <c:y val="3.7233634258568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28-7646-92E8-E674A4D04074}"/>
                </c:ext>
              </c:extLst>
            </c:dLbl>
            <c:dLbl>
              <c:idx val="9"/>
              <c:layout>
                <c:manualLayout>
                  <c:x val="-0.13398214202155001"/>
                  <c:y val="0.10831602693401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28-7646-92E8-E674A4D0407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C28-7646-92E8-E674A4D04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499"/>
          <c:y val="0.11440238239450801"/>
          <c:w val="0.29909961416897402"/>
          <c:h val="0.88559775652401296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7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9"/>
          <c:y val="0.115024454669856"/>
          <c:w val="0.492714339055288"/>
          <c:h val="0.77073108199815898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99"/>
                  <c:y val="-0.1013821388198300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4E-0E4A-82FB-C3BD8BEC8C12}"/>
                </c:ext>
              </c:extLst>
            </c:dLbl>
            <c:dLbl>
              <c:idx val="1"/>
              <c:layout>
                <c:manualLayout>
                  <c:x val="0.141966626105479"/>
                  <c:y val="3.742071146840679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E-0E4A-82FB-C3BD8BEC8C12}"/>
                </c:ext>
              </c:extLst>
            </c:dLbl>
            <c:dLbl>
              <c:idx val="2"/>
              <c:layout>
                <c:manualLayout>
                  <c:x val="0.17163526156183601"/>
                  <c:y val="0.1223618796366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4E-0E4A-82FB-C3BD8BEC8C12}"/>
                </c:ext>
              </c:extLst>
            </c:dLbl>
            <c:dLbl>
              <c:idx val="3"/>
              <c:layout>
                <c:manualLayout>
                  <c:x val="1.5851389205616299E-2"/>
                  <c:y val="5.46480343978714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4E-0E4A-82FB-C3BD8BEC8C12}"/>
                </c:ext>
              </c:extLst>
            </c:dLbl>
            <c:dLbl>
              <c:idx val="4"/>
              <c:layout>
                <c:manualLayout>
                  <c:x val="-8.5148859076556602E-2"/>
                  <c:y val="0.1189238434798159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4E-0E4A-82FB-C3BD8BEC8C12}"/>
                </c:ext>
              </c:extLst>
            </c:dLbl>
            <c:dLbl>
              <c:idx val="5"/>
              <c:layout>
                <c:manualLayout>
                  <c:x val="-3.1535449959938698E-2"/>
                  <c:y val="1.155226841673379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4E-0E4A-82FB-C3BD8BEC8C12}"/>
                </c:ext>
              </c:extLst>
            </c:dLbl>
            <c:dLbl>
              <c:idx val="6"/>
              <c:layout>
                <c:manualLayout>
                  <c:x val="-8.7301722109726199E-2"/>
                  <c:y val="-3.65218715502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4E-0E4A-82FB-C3BD8BEC8C12}"/>
                </c:ext>
              </c:extLst>
            </c:dLbl>
            <c:dLbl>
              <c:idx val="7"/>
              <c:layout>
                <c:manualLayout>
                  <c:x val="-2.00027972402009E-2"/>
                  <c:y val="-2.92367050353871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4E-0E4A-82FB-C3BD8BEC8C12}"/>
                </c:ext>
              </c:extLst>
            </c:dLbl>
            <c:dLbl>
              <c:idx val="8"/>
              <c:layout>
                <c:manualLayout>
                  <c:x val="-1.61401482392746E-2"/>
                  <c:y val="-1.5146036283100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4E-0E4A-82FB-C3BD8BEC8C12}"/>
                </c:ext>
              </c:extLst>
            </c:dLbl>
            <c:dLbl>
              <c:idx val="9"/>
              <c:layout>
                <c:manualLayout>
                  <c:x val="-6.5122570801076796E-3"/>
                  <c:y val="-0.1043898566923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4E-0E4A-82FB-C3BD8BEC8C1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155000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4E-0E4A-82FB-C3BD8BEC8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96"/>
          <c:y val="8.1662312634457904E-2"/>
          <c:w val="0.28748509674511802"/>
          <c:h val="0.918337687365542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105E-2"/>
          <c:y val="0.22619499570436399"/>
          <c:w val="0.526780416745663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E-2"/>
                  <c:y val="-4.24143983092975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11-7F41-85EB-CD4CDBCCF554}"/>
                </c:ext>
              </c:extLst>
            </c:dLbl>
            <c:dLbl>
              <c:idx val="1"/>
              <c:layout>
                <c:manualLayout>
                  <c:x val="8.53052279388999E-2"/>
                  <c:y val="-3.004782599177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11-7F41-85EB-CD4CDBCCF554}"/>
                </c:ext>
              </c:extLst>
            </c:dLbl>
            <c:dLbl>
              <c:idx val="2"/>
              <c:layout>
                <c:manualLayout>
                  <c:x val="-5.6433171885421497E-2"/>
                  <c:y val="1.554892032436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11-7F41-85EB-CD4CDBCCF554}"/>
                </c:ext>
              </c:extLst>
            </c:dLbl>
            <c:dLbl>
              <c:idx val="3"/>
              <c:layout>
                <c:manualLayout>
                  <c:x val="-7.3492188576253101E-2"/>
                  <c:y val="-6.784381505859310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11-7F41-85EB-CD4CDBCCF55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11-7F41-85EB-CD4CDBCCF5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01"/>
          <c:y val="0.16146135043433901"/>
          <c:w val="0.31198854598875098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98"/>
          <c:y val="2.4195392079660601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"/>
          <c:y val="0.17696205022912401"/>
          <c:w val="0.52427431663313495"/>
          <c:h val="0.79345267574276102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506E-2"/>
                  <c:y val="4.019340579845050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0A-E142-841E-63464738B757}"/>
                </c:ext>
              </c:extLst>
            </c:dLbl>
            <c:dLbl>
              <c:idx val="1"/>
              <c:layout>
                <c:manualLayout>
                  <c:x val="3.9697283282457202E-3"/>
                  <c:y val="3.52177660446501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0A-E142-841E-63464738B757}"/>
                </c:ext>
              </c:extLst>
            </c:dLbl>
            <c:dLbl>
              <c:idx val="2"/>
              <c:layout>
                <c:manualLayout>
                  <c:x val="-3.9626587065165197E-2"/>
                  <c:y val="2.8897246733207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0A-E142-841E-63464738B757}"/>
                </c:ext>
              </c:extLst>
            </c:dLbl>
            <c:dLbl>
              <c:idx val="3"/>
              <c:layout>
                <c:manualLayout>
                  <c:x val="-3.8664432848079099E-2"/>
                  <c:y val="-5.892999146269779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0A-E142-841E-63464738B757}"/>
                </c:ext>
              </c:extLst>
            </c:dLbl>
            <c:dLbl>
              <c:idx val="4"/>
              <c:layout>
                <c:manualLayout>
                  <c:x val="0.13632432424647301"/>
                  <c:y val="-0.1053183934978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0A-E142-841E-63464738B757}"/>
                </c:ext>
              </c:extLst>
            </c:dLbl>
            <c:dLbl>
              <c:idx val="5"/>
              <c:layout>
                <c:manualLayout>
                  <c:x val="9.6676924805216002E-2"/>
                  <c:y val="-1.305037008273999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0A-E142-841E-63464738B75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155000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0A-E142-841E-63464738B7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04"/>
          <c:y val="0.15565754806127999"/>
          <c:w val="0.28293289146644601"/>
          <c:h val="0.805766369337435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5" zoomScale="85" zoomScaleNormal="85" zoomScalePageLayoutView="85" workbookViewId="0">
      <selection activeCell="J8" sqref="J8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44385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12</v>
      </c>
      <c r="H20" s="66">
        <f t="shared" si="2"/>
        <v>1</v>
      </c>
      <c r="I20" s="69">
        <v>46250</v>
      </c>
      <c r="J20" s="70">
        <v>56000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2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2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12</v>
      </c>
      <c r="H25" s="17">
        <f t="shared" si="12"/>
        <v>1</v>
      </c>
      <c r="I25" s="18">
        <f t="shared" si="12"/>
        <v>46250</v>
      </c>
      <c r="J25" s="18">
        <f t="shared" si="12"/>
        <v>56000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4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">
        <v>55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">
        <v>54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3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12</v>
      </c>
      <c r="M35" s="8">
        <f t="shared" si="18"/>
        <v>1</v>
      </c>
      <c r="N35" s="61">
        <f>I25</f>
        <v>46250</v>
      </c>
      <c r="O35" s="61">
        <f>J25</f>
        <v>56000</v>
      </c>
      <c r="P35" s="59">
        <f t="shared" si="19"/>
        <v>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45" t="s">
        <v>2</v>
      </c>
      <c r="K36" s="146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45" t="s">
        <v>5</v>
      </c>
      <c r="K38" s="146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45" t="s">
        <v>4</v>
      </c>
      <c r="K39" s="146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47" t="s">
        <v>0</v>
      </c>
      <c r="K40" s="148"/>
      <c r="L40" s="83">
        <f>SUM(L34:L39)</f>
        <v>12</v>
      </c>
      <c r="M40" s="17">
        <f>SUM(M34:M39)</f>
        <v>1</v>
      </c>
      <c r="N40" s="84">
        <f>SUM(N34:N39)</f>
        <v>46250</v>
      </c>
      <c r="O40" s="85">
        <f>SUM(O34:O39)</f>
        <v>56000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12</v>
      </c>
      <c r="C41" s="8">
        <f t="shared" si="14"/>
        <v>1</v>
      </c>
      <c r="D41" s="13">
        <f t="shared" si="15"/>
        <v>46250</v>
      </c>
      <c r="E41" s="23">
        <f t="shared" si="16"/>
        <v>56000</v>
      </c>
      <c r="F41" s="21">
        <f t="shared" si="1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12</v>
      </c>
      <c r="C46" s="17">
        <f>SUM(C34:C45)</f>
        <v>1</v>
      </c>
      <c r="D46" s="18">
        <f>SUM(D34:D45)</f>
        <v>46250</v>
      </c>
      <c r="E46" s="18">
        <f>SUM(E34:E45)</f>
        <v>56000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3" zoomScale="80" zoomScaleNormal="80" zoomScalePageLayoutView="80" workbookViewId="0">
      <selection activeCell="B8" sqref="B8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44485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1</v>
      </c>
      <c r="I20" s="69">
        <v>36350</v>
      </c>
      <c r="J20" s="70">
        <v>44000</v>
      </c>
      <c r="K20" s="21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2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25">
      <c r="A25" s="82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7</v>
      </c>
      <c r="H25" s="17">
        <f t="shared" si="32"/>
        <v>1</v>
      </c>
      <c r="I25" s="18">
        <f t="shared" si="32"/>
        <v>36350</v>
      </c>
      <c r="J25" s="18">
        <f t="shared" si="32"/>
        <v>44000</v>
      </c>
      <c r="K25" s="19">
        <f t="shared" si="32"/>
        <v>1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10"/>
      <c r="C32" s="111"/>
      <c r="D32" s="111"/>
      <c r="E32" s="111"/>
      <c r="F32" s="112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8">IF(L34,L34/$L$40,"")</f>
        <v/>
      </c>
      <c r="N34" s="58">
        <f>D25</f>
        <v>0</v>
      </c>
      <c r="O34" s="58">
        <f>E25</f>
        <v>0</v>
      </c>
      <c r="P34" s="59" t="str">
        <f t="shared" ref="P34:P39" si="39">IF(O34,O34/$O$40,"")</f>
        <v/>
      </c>
    </row>
    <row r="35" spans="1:33" s="25" customFormat="1" ht="30" customHeight="1" x14ac:dyDescent="0.3">
      <c r="A35" s="43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45" t="s">
        <v>1</v>
      </c>
      <c r="K35" s="146"/>
      <c r="L35" s="60">
        <f>G25</f>
        <v>7</v>
      </c>
      <c r="M35" s="8">
        <f t="shared" si="38"/>
        <v>1</v>
      </c>
      <c r="N35" s="61">
        <f>I25</f>
        <v>36350</v>
      </c>
      <c r="O35" s="61">
        <f>J25</f>
        <v>44000</v>
      </c>
      <c r="P35" s="59">
        <f t="shared" si="39"/>
        <v>1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45" t="s">
        <v>2</v>
      </c>
      <c r="K36" s="146"/>
      <c r="L36" s="60">
        <f>L25</f>
        <v>0</v>
      </c>
      <c r="M36" s="8" t="str">
        <f t="shared" si="38"/>
        <v/>
      </c>
      <c r="N36" s="61">
        <f>N25</f>
        <v>0</v>
      </c>
      <c r="O36" s="61">
        <f>O25</f>
        <v>0</v>
      </c>
      <c r="P36" s="59" t="str">
        <f t="shared" si="3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45" t="s">
        <v>34</v>
      </c>
      <c r="K37" s="146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45" t="s">
        <v>5</v>
      </c>
      <c r="K38" s="146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45" t="s">
        <v>4</v>
      </c>
      <c r="K39" s="146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23">
        <f t="shared" si="36"/>
        <v>0</v>
      </c>
      <c r="F40" s="21" t="str">
        <f t="shared" si="37"/>
        <v/>
      </c>
      <c r="G40" s="25"/>
      <c r="J40" s="147" t="s">
        <v>0</v>
      </c>
      <c r="K40" s="148"/>
      <c r="L40" s="83">
        <f>SUM(L34:L39)</f>
        <v>7</v>
      </c>
      <c r="M40" s="17">
        <f>SUM(M34:M39)</f>
        <v>1</v>
      </c>
      <c r="N40" s="84">
        <f>SUM(N34:N39)</f>
        <v>36350</v>
      </c>
      <c r="O40" s="85">
        <f>SUM(O34:O39)</f>
        <v>44000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</v>
      </c>
      <c r="C41" s="8">
        <f t="shared" si="34"/>
        <v>1</v>
      </c>
      <c r="D41" s="13">
        <f t="shared" si="35"/>
        <v>36350</v>
      </c>
      <c r="E41" s="23">
        <f t="shared" si="36"/>
        <v>44000</v>
      </c>
      <c r="F41" s="21">
        <f t="shared" si="3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7</v>
      </c>
      <c r="C46" s="17">
        <f>SUM(C34:C45)</f>
        <v>1</v>
      </c>
      <c r="D46" s="18">
        <f>SUM(D34:D45)</f>
        <v>36350</v>
      </c>
      <c r="E46" s="18">
        <f>SUM(E34:E45)</f>
        <v>44000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8" zoomScale="80" zoomScaleNormal="80" zoomScalePageLayoutView="80" workbookViewId="0">
      <selection activeCell="J7" sqref="J7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44485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2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8</v>
      </c>
      <c r="H20" s="66">
        <f t="shared" si="2"/>
        <v>1</v>
      </c>
      <c r="I20" s="69">
        <v>33950</v>
      </c>
      <c r="J20" s="70">
        <v>39500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40.049999999999997" hidden="1" customHeight="1" x14ac:dyDescent="0.2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25">
      <c r="A25" s="82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8</v>
      </c>
      <c r="H25" s="17">
        <f t="shared" si="22"/>
        <v>1</v>
      </c>
      <c r="I25" s="18">
        <f t="shared" si="22"/>
        <v>33950</v>
      </c>
      <c r="J25" s="18">
        <f t="shared" si="22"/>
        <v>39500</v>
      </c>
      <c r="K25" s="19">
        <f t="shared" si="22"/>
        <v>1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2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">
      <c r="A34" s="41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9" t="s">
        <v>3</v>
      </c>
      <c r="K34" s="150"/>
      <c r="L34" s="57">
        <f>B25</f>
        <v>0</v>
      </c>
      <c r="M34" s="8" t="str">
        <f>IF(L34,L34/$L$40,"")</f>
        <v/>
      </c>
      <c r="N34" s="58">
        <f>D25</f>
        <v>0</v>
      </c>
      <c r="O34" s="58">
        <f>E25</f>
        <v>0</v>
      </c>
      <c r="P34" s="59" t="str">
        <f>IF(O34,O34/$O$40,"")</f>
        <v/>
      </c>
    </row>
    <row r="35" spans="1:33" s="25" customFormat="1" ht="30" customHeight="1" x14ac:dyDescent="0.2">
      <c r="A35" s="43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45" t="s">
        <v>1</v>
      </c>
      <c r="K35" s="146"/>
      <c r="L35" s="60">
        <f>G25</f>
        <v>8</v>
      </c>
      <c r="M35" s="8">
        <f>IF(L35,L35/$L$40,"")</f>
        <v>1</v>
      </c>
      <c r="N35" s="61">
        <f>I25</f>
        <v>33950</v>
      </c>
      <c r="O35" s="61">
        <f>J25</f>
        <v>39500</v>
      </c>
      <c r="P35" s="59">
        <f>IF(O35,O35/$O$40,"")</f>
        <v>1</v>
      </c>
    </row>
    <row r="36" spans="1:33" ht="30" customHeight="1" x14ac:dyDescent="0.2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45" t="s">
        <v>2</v>
      </c>
      <c r="K36" s="146"/>
      <c r="L36" s="60">
        <f>L25</f>
        <v>0</v>
      </c>
      <c r="M36" s="8" t="str">
        <f>IF(L36,L36/$L$40,"")</f>
        <v/>
      </c>
      <c r="N36" s="61">
        <f>N25</f>
        <v>0</v>
      </c>
      <c r="O36" s="61">
        <f>O25</f>
        <v>0</v>
      </c>
      <c r="P36" s="59" t="str">
        <f>IF(O36,O36/$O$40,"")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45" t="s">
        <v>34</v>
      </c>
      <c r="K37" s="146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45" t="s">
        <v>5</v>
      </c>
      <c r="K38" s="146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">
      <c r="A39" s="44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5"/>
      <c r="J39" s="145" t="s">
        <v>4</v>
      </c>
      <c r="K39" s="146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25">
      <c r="A40" s="44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23">
        <f t="shared" si="26"/>
        <v>0</v>
      </c>
      <c r="F40" s="21" t="str">
        <f t="shared" si="27"/>
        <v/>
      </c>
      <c r="G40" s="25"/>
      <c r="J40" s="147" t="s">
        <v>0</v>
      </c>
      <c r="K40" s="148"/>
      <c r="L40" s="83">
        <f>SUM(L34:L39)</f>
        <v>8</v>
      </c>
      <c r="M40" s="17">
        <f>SUM(M34:M39)</f>
        <v>1</v>
      </c>
      <c r="N40" s="84">
        <f>SUM(N34:N39)</f>
        <v>33950</v>
      </c>
      <c r="O40" s="85">
        <f>SUM(O34:O39)</f>
        <v>39500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">
      <c r="A41" s="45" t="s">
        <v>29</v>
      </c>
      <c r="B41" s="12">
        <f t="shared" si="23"/>
        <v>8</v>
      </c>
      <c r="C41" s="8">
        <f t="shared" si="24"/>
        <v>1</v>
      </c>
      <c r="D41" s="13">
        <f t="shared" si="25"/>
        <v>33950</v>
      </c>
      <c r="E41" s="23">
        <f t="shared" si="26"/>
        <v>39500</v>
      </c>
      <c r="F41" s="21">
        <f t="shared" si="27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25">
      <c r="A46" s="64" t="s">
        <v>0</v>
      </c>
      <c r="B46" s="16">
        <f>SUM(B34:B45)</f>
        <v>8</v>
      </c>
      <c r="C46" s="17">
        <f>SUM(C34:C45)</f>
        <v>1</v>
      </c>
      <c r="D46" s="18">
        <f>SUM(D34:D45)</f>
        <v>33950</v>
      </c>
      <c r="E46" s="18">
        <f>SUM(E34:E45)</f>
        <v>39500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zoomScalePageLayoutView="80" workbookViewId="0">
      <selection activeCell="J13" sqref="J13"/>
    </sheetView>
  </sheetViews>
  <sheetFormatPr defaultColWidth="9.109375" defaultRowHeight="14.4" x14ac:dyDescent="0.3"/>
  <cols>
    <col min="1" max="1" width="26.109375" style="27" customWidth="1"/>
    <col min="2" max="2" width="11.4414062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77734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2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44691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27" t="s">
        <v>6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9"/>
    </row>
    <row r="11" spans="1:31" ht="30" customHeight="1" thickBot="1" x14ac:dyDescent="0.35">
      <c r="A11" s="119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42" t="s">
        <v>5</v>
      </c>
      <c r="W11" s="143"/>
      <c r="X11" s="143"/>
      <c r="Y11" s="143"/>
      <c r="Z11" s="144"/>
      <c r="AA11" s="139" t="s">
        <v>4</v>
      </c>
      <c r="AB11" s="140"/>
      <c r="AC11" s="140"/>
      <c r="AD11" s="140"/>
      <c r="AE11" s="141"/>
    </row>
    <row r="12" spans="1:31" ht="39" customHeight="1" thickBot="1" x14ac:dyDescent="0.35">
      <c r="A12" s="120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2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2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1</v>
      </c>
      <c r="I20" s="70">
        <v>12809.92</v>
      </c>
      <c r="J20" s="70">
        <v>15500</v>
      </c>
      <c r="K20" s="67">
        <f t="shared" si="3"/>
        <v>1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40.049999999999997" hidden="1" customHeight="1" x14ac:dyDescent="0.2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40.049999999999997" customHeight="1" x14ac:dyDescent="0.2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40.049999999999997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25">
      <c r="A25" s="82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</v>
      </c>
      <c r="H25" s="17">
        <f t="shared" si="30"/>
        <v>1</v>
      </c>
      <c r="I25" s="18">
        <f t="shared" si="30"/>
        <v>12809.92</v>
      </c>
      <c r="J25" s="18">
        <f t="shared" si="30"/>
        <v>15500</v>
      </c>
      <c r="K25" s="19">
        <f t="shared" si="30"/>
        <v>1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2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02" t="s">
        <v>10</v>
      </c>
      <c r="B31" s="107" t="s">
        <v>17</v>
      </c>
      <c r="C31" s="108"/>
      <c r="D31" s="108"/>
      <c r="E31" s="108"/>
      <c r="F31" s="109"/>
      <c r="G31" s="25"/>
      <c r="J31" s="113" t="s">
        <v>15</v>
      </c>
      <c r="K31" s="114"/>
      <c r="L31" s="107" t="s">
        <v>16</v>
      </c>
      <c r="M31" s="108"/>
      <c r="N31" s="108"/>
      <c r="O31" s="108"/>
      <c r="P31" s="109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03"/>
      <c r="B32" s="122"/>
      <c r="C32" s="123"/>
      <c r="D32" s="123"/>
      <c r="E32" s="123"/>
      <c r="F32" s="124"/>
      <c r="G32" s="25"/>
      <c r="J32" s="115"/>
      <c r="K32" s="116"/>
      <c r="L32" s="110"/>
      <c r="M32" s="111"/>
      <c r="N32" s="111"/>
      <c r="O32" s="111"/>
      <c r="P32" s="112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55" customHeight="1" thickBot="1" x14ac:dyDescent="0.35">
      <c r="A33" s="104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17"/>
      <c r="K33" s="118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2">
      <c r="A34" s="41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36">IF(L34,L34/$L$40,"")</f>
        <v/>
      </c>
      <c r="N34" s="58">
        <f>D25</f>
        <v>0</v>
      </c>
      <c r="O34" s="58">
        <f>E25</f>
        <v>0</v>
      </c>
      <c r="P34" s="59" t="str">
        <f t="shared" ref="P34:P39" si="37">IF(O34,O34/$O$40,"")</f>
        <v/>
      </c>
    </row>
    <row r="35" spans="1:33" s="25" customFormat="1" ht="30" customHeight="1" x14ac:dyDescent="0.2">
      <c r="A35" s="43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45" t="s">
        <v>1</v>
      </c>
      <c r="K35" s="146"/>
      <c r="L35" s="60">
        <f>G25</f>
        <v>3</v>
      </c>
      <c r="M35" s="8">
        <f t="shared" si="36"/>
        <v>1</v>
      </c>
      <c r="N35" s="61">
        <f>I25</f>
        <v>12809.92</v>
      </c>
      <c r="O35" s="61">
        <f>J25</f>
        <v>15500</v>
      </c>
      <c r="P35" s="59">
        <f t="shared" si="37"/>
        <v>1</v>
      </c>
    </row>
    <row r="36" spans="1:33" ht="30" customHeight="1" x14ac:dyDescent="0.2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45" t="s">
        <v>2</v>
      </c>
      <c r="K36" s="146"/>
      <c r="L36" s="60">
        <f>L25</f>
        <v>0</v>
      </c>
      <c r="M36" s="8" t="str">
        <f t="shared" si="36"/>
        <v/>
      </c>
      <c r="N36" s="61">
        <f>N25</f>
        <v>0</v>
      </c>
      <c r="O36" s="61">
        <f>O25</f>
        <v>0</v>
      </c>
      <c r="P36" s="59" t="str">
        <f t="shared" si="3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45" t="s">
        <v>34</v>
      </c>
      <c r="K37" s="146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45" t="s">
        <v>5</v>
      </c>
      <c r="K38" s="146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45" t="s">
        <v>4</v>
      </c>
      <c r="K39" s="146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23">
        <f t="shared" si="34"/>
        <v>0</v>
      </c>
      <c r="F40" s="21" t="str">
        <f t="shared" si="35"/>
        <v/>
      </c>
      <c r="G40" s="25"/>
      <c r="J40" s="147" t="s">
        <v>0</v>
      </c>
      <c r="K40" s="148"/>
      <c r="L40" s="83">
        <f>SUM(L34:L39)</f>
        <v>3</v>
      </c>
      <c r="M40" s="17">
        <f>SUM(M34:M39)</f>
        <v>1</v>
      </c>
      <c r="N40" s="84">
        <f>SUM(N34:N39)</f>
        <v>12809.92</v>
      </c>
      <c r="O40" s="85">
        <f>SUM(O34:O39)</f>
        <v>15500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3</v>
      </c>
      <c r="C41" s="8">
        <f t="shared" si="32"/>
        <v>1</v>
      </c>
      <c r="D41" s="13">
        <f t="shared" si="33"/>
        <v>12809.92</v>
      </c>
      <c r="E41" s="23">
        <f t="shared" si="34"/>
        <v>15500</v>
      </c>
      <c r="F41" s="21">
        <f t="shared" si="35"/>
        <v>1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2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</v>
      </c>
      <c r="C46" s="17">
        <f>SUM(C34:C45)</f>
        <v>1</v>
      </c>
      <c r="D46" s="18">
        <f>SUM(D34:D45)</f>
        <v>12809.92</v>
      </c>
      <c r="E46" s="18">
        <f>SUM(E34:E45)</f>
        <v>15500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2.95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zoomScalePageLayoutView="80" workbookViewId="0">
      <selection activeCell="B46" sqref="B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777343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77734375" style="27" customWidth="1"/>
    <col min="20" max="20" width="19.4414062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77734375" style="27" customWidth="1"/>
    <col min="29" max="29" width="18.109375" style="27" customWidth="1"/>
    <col min="30" max="30" width="18.77734375" style="27" customWidth="1"/>
    <col min="31" max="31" width="10.77734375" style="27" customWidth="1"/>
    <col min="32" max="16384" width="9.109375" style="27"/>
  </cols>
  <sheetData>
    <row r="1" spans="1:31" ht="15" x14ac:dyDescent="0.2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2">
      <c r="A6" s="29"/>
      <c r="B6" s="26"/>
      <c r="H6" s="26"/>
      <c r="N6" s="26"/>
    </row>
    <row r="7" spans="1:31" s="25" customFormat="1" ht="24.75" customHeight="1" x14ac:dyDescent="0.2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">
      <c r="A8" s="30" t="s">
        <v>11</v>
      </c>
      <c r="B8" s="93" t="str">
        <f>'CONTRACTACIO 1r TR 2021'!B8</f>
        <v xml:space="preserve">ASSOCIACIÓ RED DE JUDERÍAS DE ESPAÑA, CAMINOS DE SEFARAD 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2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25">
      <c r="A10" s="25"/>
      <c r="B10" s="169" t="s">
        <v>6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1"/>
    </row>
    <row r="11" spans="1:31" ht="30" customHeight="1" thickBot="1" x14ac:dyDescent="0.35">
      <c r="A11" s="172" t="s">
        <v>10</v>
      </c>
      <c r="B11" s="130" t="s">
        <v>3</v>
      </c>
      <c r="C11" s="131"/>
      <c r="D11" s="131"/>
      <c r="E11" s="131"/>
      <c r="F11" s="132"/>
      <c r="G11" s="133" t="s">
        <v>1</v>
      </c>
      <c r="H11" s="134"/>
      <c r="I11" s="134"/>
      <c r="J11" s="134"/>
      <c r="K11" s="135"/>
      <c r="L11" s="105" t="s">
        <v>2</v>
      </c>
      <c r="M11" s="106"/>
      <c r="N11" s="106"/>
      <c r="O11" s="106"/>
      <c r="P11" s="106"/>
      <c r="Q11" s="136" t="s">
        <v>34</v>
      </c>
      <c r="R11" s="137"/>
      <c r="S11" s="137"/>
      <c r="T11" s="137"/>
      <c r="U11" s="138"/>
      <c r="V11" s="139" t="s">
        <v>4</v>
      </c>
      <c r="W11" s="140"/>
      <c r="X11" s="140"/>
      <c r="Y11" s="140"/>
      <c r="Z11" s="141"/>
      <c r="AA11" s="142" t="s">
        <v>5</v>
      </c>
      <c r="AB11" s="143"/>
      <c r="AC11" s="143"/>
      <c r="AD11" s="143"/>
      <c r="AE11" s="144"/>
    </row>
    <row r="12" spans="1:31" ht="39" customHeight="1" thickBot="1" x14ac:dyDescent="0.35">
      <c r="A12" s="173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2">
      <c r="A13" s="41" t="s">
        <v>25</v>
      </c>
      <c r="B13" s="9">
        <f>'CONTRACTACIO 1r TR 2021'!B13+'CONTRACTACIO 2n TR 2021'!B13+'CONTRACTACIO 3r TR 2021'!B13+'CONTRACTACIO 4t TR 2021'!B13</f>
        <v>0</v>
      </c>
      <c r="C13" s="20" t="str">
        <f t="shared" ref="C13:C24" si="0">IF(B13,B13/$B$25,"")</f>
        <v/>
      </c>
      <c r="D13" s="10">
        <f>'CONTRACTACIO 1r TR 2021'!D13+'CONTRACTACIO 2n TR 2021'!D13+'CONTRACTACIO 3r TR 2021'!D13+'CONTRACTACIO 4t TR 2021'!D13</f>
        <v>0</v>
      </c>
      <c r="E13" s="10">
        <f>'CONTRACTACIO 1r TR 2021'!E13+'CONTRACTACIO 2n TR 2021'!E13+'CONTRACTACIO 3r TR 2021'!E13+'CONTRACTACIO 4t TR 2021'!E13</f>
        <v>0</v>
      </c>
      <c r="F13" s="21" t="str">
        <f t="shared" ref="F13:F24" si="1">IF(E13,E13/$E$25,"")</f>
        <v/>
      </c>
      <c r="G13" s="9">
        <f>'CONTRACTACIO 1r TR 2021'!G13+'CONTRACTACIO 2n TR 2021'!G13+'CONTRACTACIO 3r TR 2021'!G13+'CONTRACTACIO 4t TR 2021'!G13</f>
        <v>0</v>
      </c>
      <c r="H13" s="20" t="str">
        <f t="shared" ref="H13:H24" si="2">IF(G13,G13/$G$25,"")</f>
        <v/>
      </c>
      <c r="I13" s="10">
        <f>'CONTRACTACIO 1r TR 2021'!I13+'CONTRACTACIO 2n TR 2021'!I13+'CONTRACTACIO 3r TR 2021'!I13+'CONTRACTACIO 4t TR 2021'!I13</f>
        <v>0</v>
      </c>
      <c r="J13" s="10">
        <f>'CONTRACTACIO 1r TR 2021'!J13+'CONTRACTACIO 2n TR 2021'!J13+'CONTRACTACIO 3r TR 2021'!J13+'CONTRACTACIO 4t TR 2021'!J13</f>
        <v>0</v>
      </c>
      <c r="K13" s="21" t="str">
        <f t="shared" ref="K13:K24" si="3">IF(J13,J13/$J$25,"")</f>
        <v/>
      </c>
      <c r="L13" s="9">
        <f>'CONTRACTACIO 1r TR 2021'!L13+'CONTRACTACIO 2n TR 2021'!L13+'CONTRACTACIO 3r TR 2021'!L13+'CONTRACTACIO 4t TR 2021'!L13</f>
        <v>0</v>
      </c>
      <c r="M13" s="20" t="str">
        <f t="shared" ref="M13:M24" si="4">IF(L13,L13/$L$25,"")</f>
        <v/>
      </c>
      <c r="N13" s="10">
        <f>'CONTRACTACIO 1r TR 2021'!N13+'CONTRACTACIO 2n TR 2021'!N13+'CONTRACTACIO 3r TR 2021'!N13+'CONTRACTACIO 4t TR 2021'!N13</f>
        <v>0</v>
      </c>
      <c r="O13" s="10">
        <f>'CONTRACTACIO 1r TR 2021'!O13+'CONTRACTACIO 2n TR 2021'!O13+'CONTRACTACIO 3r TR 2021'!O13+'CONTRACTACIO 4t TR 2021'!O13</f>
        <v>0</v>
      </c>
      <c r="P13" s="21" t="str">
        <f t="shared" ref="P13:P24" si="5">IF(O13,O13/$O$25,"")</f>
        <v/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2">
      <c r="A14" s="43" t="s">
        <v>18</v>
      </c>
      <c r="B14" s="9">
        <f>'CONTRACTACIO 1r TR 2021'!B14+'CONTRACTACIO 2n TR 2021'!B14+'CONTRACTACIO 3r TR 2021'!B14+'CONTRACTACIO 4t TR 2021'!B14</f>
        <v>0</v>
      </c>
      <c r="C14" s="20" t="str">
        <f t="shared" si="0"/>
        <v/>
      </c>
      <c r="D14" s="13">
        <f>'CONTRACTACIO 1r TR 2021'!D14+'CONTRACTACIO 2n TR 2021'!D14+'CONTRACTACIO 3r TR 2021'!D14+'CONTRACTACIO 4t TR 2021'!D14</f>
        <v>0</v>
      </c>
      <c r="E14" s="13">
        <f>'CONTRACTACIO 1r TR 2021'!E14+'CONTRACTACIO 2n TR 2021'!E14+'CONTRACTACIO 3r TR 2021'!E14+'CONTRACTACIO 4t TR 2021'!E14</f>
        <v>0</v>
      </c>
      <c r="F14" s="21" t="str">
        <f t="shared" si="1"/>
        <v/>
      </c>
      <c r="G14" s="9">
        <f>'CONTRACTACIO 1r TR 2021'!G14+'CONTRACTACIO 2n TR 2021'!G14+'CONTRACTACIO 3r TR 2021'!G14+'CONTRACTACIO 4t TR 2021'!G14</f>
        <v>0</v>
      </c>
      <c r="H14" s="20" t="str">
        <f t="shared" si="2"/>
        <v/>
      </c>
      <c r="I14" s="13">
        <f>'CONTRACTACIO 1r TR 2021'!I14+'CONTRACTACIO 2n TR 2021'!I14+'CONTRACTACIO 3r TR 2021'!I14+'CONTRACTACIO 4t TR 2021'!I14</f>
        <v>0</v>
      </c>
      <c r="J14" s="13">
        <f>'CONTRACTACIO 1r TR 2021'!J14+'CONTRACTACIO 2n TR 2021'!J14+'CONTRACTACIO 3r TR 2021'!J14+'CONTRACTACIO 4t TR 2021'!J14</f>
        <v>0</v>
      </c>
      <c r="K14" s="21" t="str">
        <f t="shared" si="3"/>
        <v/>
      </c>
      <c r="L14" s="9">
        <f>'CONTRACTACIO 1r TR 2021'!L14+'CONTRACTACIO 2n TR 2021'!L14+'CONTRACTACIO 3r TR 2021'!L14+'CONTRACTACIO 4t TR 2021'!L14</f>
        <v>0</v>
      </c>
      <c r="M14" s="20" t="str">
        <f t="shared" si="4"/>
        <v/>
      </c>
      <c r="N14" s="13">
        <f>'CONTRACTACIO 1r TR 2021'!N14+'CONTRACTACIO 2n TR 2021'!N14+'CONTRACTACIO 3r TR 2021'!N14+'CONTRACTACIO 4t TR 2021'!N14</f>
        <v>0</v>
      </c>
      <c r="O14" s="13">
        <f>'CONTRACTACIO 1r TR 2021'!O14+'CONTRACTACIO 2n TR 2021'!O14+'CONTRACTACIO 3r TR 2021'!O14+'CONTRACTACIO 4t TR 2021'!O14</f>
        <v>0</v>
      </c>
      <c r="P14" s="21" t="str">
        <f t="shared" si="5"/>
        <v/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2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0</v>
      </c>
      <c r="M15" s="20" t="str">
        <f t="shared" si="4"/>
        <v/>
      </c>
      <c r="N15" s="13">
        <f>'CONTRACTACIO 1r TR 2021'!N15+'CONTRACTACIO 2n TR 2021'!N15+'CONTRACTACIO 3r TR 2021'!N15+'CONTRACTACIO 4t TR 2021'!N15</f>
        <v>0</v>
      </c>
      <c r="O15" s="13">
        <f>'CONTRACTACIO 1r TR 2021'!O15+'CONTRACTACIO 2n TR 2021'!O15+'CONTRACTACIO 3r TR 2021'!O15+'CONTRACTACIO 4t TR 2021'!O15</f>
        <v>0</v>
      </c>
      <c r="P15" s="21" t="str">
        <f t="shared" si="5"/>
        <v/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2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2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0</v>
      </c>
      <c r="H18" s="20" t="str">
        <f t="shared" si="2"/>
        <v/>
      </c>
      <c r="I18" s="13">
        <f>'CONTRACTACIO 1r TR 2021'!I18+'CONTRACTACIO 2n TR 2021'!I18+'CONTRACTACIO 3r TR 2021'!I18+'CONTRACTACIO 4t TR 2021'!I18</f>
        <v>0</v>
      </c>
      <c r="J18" s="13">
        <f>'CONTRACTACIO 1r TR 2021'!J18+'CONTRACTACIO 2n TR 2021'!J18+'CONTRACTACIO 3r TR 2021'!J18+'CONTRACTACIO 4t TR 2021'!J18</f>
        <v>0</v>
      </c>
      <c r="K18" s="21" t="str">
        <f t="shared" si="3"/>
        <v/>
      </c>
      <c r="L18" s="9">
        <f>'CONTRACTACIO 1r TR 2021'!L18+'CONTRACTACIO 2n TR 2021'!L18+'CONTRACTACIO 3r TR 2021'!L18+'CONTRACTACIO 4t TR 2021'!L18</f>
        <v>0</v>
      </c>
      <c r="M18" s="20" t="str">
        <f t="shared" si="4"/>
        <v/>
      </c>
      <c r="N18" s="13">
        <f>'CONTRACTACIO 1r TR 2021'!N18+'CONTRACTACIO 2n TR 2021'!N18+'CONTRACTACIO 3r TR 2021'!N18+'CONTRACTACIO 4t TR 2021'!N18</f>
        <v>0</v>
      </c>
      <c r="O18" s="13">
        <f>'CONTRACTACIO 1r TR 2021'!O18+'CONTRACTACIO 2n TR 2021'!O18+'CONTRACTACIO 3r TR 2021'!O18+'CONTRACTACIO 4t TR 2021'!O18</f>
        <v>0</v>
      </c>
      <c r="P18" s="21" t="str">
        <f t="shared" si="5"/>
        <v/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2">
      <c r="A19" s="44" t="s">
        <v>28</v>
      </c>
      <c r="B19" s="9">
        <f>'CONTRACTACIO 1r TR 2021'!B19+'CONTRACTACIO 2n TR 2021'!B19+'CONTRACTACIO 3r TR 2021'!B19+'CONTRACTACIO 4t TR 2021'!B19</f>
        <v>0</v>
      </c>
      <c r="C19" s="20" t="str">
        <f t="shared" si="0"/>
        <v/>
      </c>
      <c r="D19" s="13">
        <f>'CONTRACTACIO 1r TR 2021'!D19+'CONTRACTACIO 2n TR 2021'!D19+'CONTRACTACIO 3r TR 2021'!D19+'CONTRACTACIO 4t TR 2021'!D19</f>
        <v>0</v>
      </c>
      <c r="E19" s="13">
        <f>'CONTRACTACIO 1r TR 2021'!E19+'CONTRACTACIO 2n TR 2021'!E19+'CONTRACTACIO 3r TR 2021'!E19+'CONTRACTACIO 4t TR 2021'!E19</f>
        <v>0</v>
      </c>
      <c r="F19" s="21" t="str">
        <f t="shared" si="1"/>
        <v/>
      </c>
      <c r="G19" s="9">
        <f>'CONTRACTACIO 1r TR 2021'!G19+'CONTRACTACIO 2n TR 2021'!G19+'CONTRACTACIO 3r TR 2021'!G19+'CONTRACTACIO 4t TR 2021'!G19</f>
        <v>0</v>
      </c>
      <c r="H19" s="20" t="str">
        <f t="shared" si="2"/>
        <v/>
      </c>
      <c r="I19" s="13">
        <f>'CONTRACTACIO 1r TR 2021'!I19+'CONTRACTACIO 2n TR 2021'!I19+'CONTRACTACIO 3r TR 2021'!I19+'CONTRACTACIO 4t TR 2021'!I19</f>
        <v>0</v>
      </c>
      <c r="J19" s="13">
        <f>'CONTRACTACIO 1r TR 2021'!J19+'CONTRACTACIO 2n TR 2021'!J19+'CONTRACTACIO 3r TR 2021'!J19+'CONTRACTACIO 4t TR 2021'!J19</f>
        <v>0</v>
      </c>
      <c r="K19" s="21" t="str">
        <f t="shared" si="3"/>
        <v/>
      </c>
      <c r="L19" s="9">
        <f>'CONTRACTACIO 1r TR 2021'!L19+'CONTRACTACIO 2n TR 2021'!L19+'CONTRACTACIO 3r TR 2021'!L19+'CONTRACTACIO 4t TR 2021'!L19</f>
        <v>0</v>
      </c>
      <c r="M19" s="20" t="str">
        <f t="shared" si="4"/>
        <v/>
      </c>
      <c r="N19" s="13">
        <f>'CONTRACTACIO 1r TR 2021'!N19+'CONTRACTACIO 2n TR 2021'!N19+'CONTRACTACIO 3r TR 2021'!N19+'CONTRACTACIO 4t TR 2021'!N19</f>
        <v>0</v>
      </c>
      <c r="O19" s="13">
        <f>'CONTRACTACIO 1r TR 2021'!O19+'CONTRACTACIO 2n TR 2021'!O19+'CONTRACTACIO 3r TR 2021'!O19+'CONTRACTACIO 4t TR 2021'!O19</f>
        <v>0</v>
      </c>
      <c r="P19" s="21" t="str">
        <f t="shared" si="5"/>
        <v/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2">
      <c r="A20" s="45" t="s">
        <v>29</v>
      </c>
      <c r="B20" s="9">
        <f>'CONTRACTACIO 1r TR 2021'!B20+'CONTRACTACIO 2n TR 2021'!B20+'CONTRACTACIO 3r TR 2021'!B20+'CONTRACTACIO 4t TR 2021'!B20</f>
        <v>0</v>
      </c>
      <c r="C20" s="20" t="str">
        <f t="shared" si="0"/>
        <v/>
      </c>
      <c r="D20" s="13">
        <f>'CONTRACTACIO 1r TR 2021'!D20+'CONTRACTACIO 2n TR 2021'!D20+'CONTRACTACIO 3r TR 2021'!D20+'CONTRACTACIO 4t TR 2021'!D20</f>
        <v>0</v>
      </c>
      <c r="E20" s="13">
        <f>'CONTRACTACIO 1r TR 2021'!E20+'CONTRACTACIO 2n TR 2021'!E20+'CONTRACTACIO 3r TR 2021'!E20+'CONTRACTACIO 4t TR 2021'!E20</f>
        <v>0</v>
      </c>
      <c r="F20" s="21" t="str">
        <f t="shared" si="1"/>
        <v/>
      </c>
      <c r="G20" s="9">
        <f>'CONTRACTACIO 1r TR 2021'!G20+'CONTRACTACIO 2n TR 2021'!G20+'CONTRACTACIO 3r TR 2021'!G20+'CONTRACTACIO 4t TR 2021'!G20</f>
        <v>30</v>
      </c>
      <c r="H20" s="20">
        <f t="shared" si="2"/>
        <v>1</v>
      </c>
      <c r="I20" s="13">
        <f>'CONTRACTACIO 1r TR 2021'!I20+'CONTRACTACIO 2n TR 2021'!I20+'CONTRACTACIO 3r TR 2021'!I20+'CONTRACTACIO 4t TR 2021'!I20</f>
        <v>129359.92</v>
      </c>
      <c r="J20" s="13">
        <f>'CONTRACTACIO 1r TR 2021'!J20+'CONTRACTACIO 2n TR 2021'!J20+'CONTRACTACIO 3r TR 2021'!J20+'CONTRACTACIO 4t TR 2021'!J20</f>
        <v>155000</v>
      </c>
      <c r="K20" s="21">
        <f t="shared" si="3"/>
        <v>1</v>
      </c>
      <c r="L20" s="9">
        <f>'CONTRACTACIO 1r TR 2021'!L20+'CONTRACTACIO 2n TR 2021'!L20+'CONTRACTACIO 3r TR 2021'!L20+'CONTRACTACIO 4t TR 2021'!L20</f>
        <v>0</v>
      </c>
      <c r="M20" s="20" t="str">
        <f t="shared" si="4"/>
        <v/>
      </c>
      <c r="N20" s="13">
        <f>'CONTRACTACIO 1r TR 2021'!N20+'CONTRACTACIO 2n TR 2021'!N20+'CONTRACTACIO 3r TR 2021'!N20+'CONTRACTACIO 4t TR 2021'!N20</f>
        <v>0</v>
      </c>
      <c r="O20" s="13">
        <f>'CONTRACTACIO 1r TR 2021'!O20+'CONTRACTACIO 2n TR 2021'!O20+'CONTRACTACIO 3r TR 2021'!O20+'CONTRACTACIO 4t TR 2021'!O20</f>
        <v>0</v>
      </c>
      <c r="P20" s="21" t="str">
        <f t="shared" si="5"/>
        <v/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40.049999999999997" hidden="1" customHeight="1" x14ac:dyDescent="0.2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40.049999999999997" customHeight="1" x14ac:dyDescent="0.2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40.049999999999997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25">
      <c r="A25" s="82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30</v>
      </c>
      <c r="H25" s="17">
        <f t="shared" si="12"/>
        <v>1</v>
      </c>
      <c r="I25" s="18">
        <f t="shared" si="12"/>
        <v>129359.92</v>
      </c>
      <c r="J25" s="18">
        <f t="shared" si="12"/>
        <v>155000</v>
      </c>
      <c r="K25" s="19">
        <f t="shared" si="12"/>
        <v>1</v>
      </c>
      <c r="L25" s="16">
        <f t="shared" si="12"/>
        <v>0</v>
      </c>
      <c r="M25" s="17">
        <f t="shared" si="12"/>
        <v>0</v>
      </c>
      <c r="N25" s="18">
        <f t="shared" si="12"/>
        <v>0</v>
      </c>
      <c r="O25" s="18">
        <f t="shared" si="12"/>
        <v>0</v>
      </c>
      <c r="P25" s="19">
        <f t="shared" si="12"/>
        <v>0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45" customHeight="1" x14ac:dyDescent="0.2">
      <c r="B26" s="26"/>
      <c r="H26" s="26"/>
      <c r="N26" s="26"/>
    </row>
    <row r="27" spans="1:31" s="49" customFormat="1" ht="34.200000000000003" hidden="1" customHeight="1" x14ac:dyDescent="0.2">
      <c r="A27" s="125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2">
      <c r="A28" s="126" t="str">
        <f>'CONTRACTACIO 1r TR 2021'!A28:Q28</f>
        <v>https://bcnroc.ajuntament.barcelona.cat/jspui/bitstream/11703/120899/5/GM_Pressupost_2021.pdf#page=209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21" t="s">
        <v>36</v>
      </c>
      <c r="B29" s="121"/>
      <c r="C29" s="121"/>
      <c r="D29" s="121"/>
      <c r="E29" s="121"/>
      <c r="F29" s="121"/>
      <c r="G29" s="121"/>
      <c r="H29" s="121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45" customHeight="1" thickBot="1" x14ac:dyDescent="0.2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1" t="s">
        <v>10</v>
      </c>
      <c r="B31" s="154" t="s">
        <v>17</v>
      </c>
      <c r="C31" s="155"/>
      <c r="D31" s="155"/>
      <c r="E31" s="155"/>
      <c r="F31" s="156"/>
      <c r="G31" s="25"/>
      <c r="H31" s="54"/>
      <c r="I31" s="54"/>
      <c r="J31" s="160" t="s">
        <v>15</v>
      </c>
      <c r="K31" s="161"/>
      <c r="L31" s="154" t="s">
        <v>16</v>
      </c>
      <c r="M31" s="155"/>
      <c r="N31" s="155"/>
      <c r="O31" s="155"/>
      <c r="P31" s="156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2"/>
      <c r="B32" s="157"/>
      <c r="C32" s="158"/>
      <c r="D32" s="158"/>
      <c r="E32" s="158"/>
      <c r="F32" s="159"/>
      <c r="G32" s="25"/>
      <c r="J32" s="162"/>
      <c r="K32" s="163"/>
      <c r="L32" s="166"/>
      <c r="M32" s="167"/>
      <c r="N32" s="167"/>
      <c r="O32" s="167"/>
      <c r="P32" s="168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3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4"/>
      <c r="K33" s="165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55" customHeight="1" x14ac:dyDescent="0.2">
      <c r="A34" s="41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49" t="s">
        <v>3</v>
      </c>
      <c r="K34" s="150"/>
      <c r="L34" s="57">
        <f>B25</f>
        <v>0</v>
      </c>
      <c r="M34" s="8" t="str">
        <f t="shared" ref="M34:M39" si="18">IF(L34,L34/$L$40,"")</f>
        <v/>
      </c>
      <c r="N34" s="58">
        <f>D25</f>
        <v>0</v>
      </c>
      <c r="O34" s="58">
        <f>E25</f>
        <v>0</v>
      </c>
      <c r="P34" s="59" t="str">
        <f t="shared" ref="P34:P39" si="19">IF(O34,O34/$O$40,"")</f>
        <v/>
      </c>
    </row>
    <row r="35" spans="1:33" s="25" customFormat="1" ht="30" customHeight="1" x14ac:dyDescent="0.2">
      <c r="A35" s="43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45" t="s">
        <v>1</v>
      </c>
      <c r="K35" s="146"/>
      <c r="L35" s="60">
        <f>G25</f>
        <v>30</v>
      </c>
      <c r="M35" s="8">
        <f t="shared" si="18"/>
        <v>1</v>
      </c>
      <c r="N35" s="61">
        <f>I25</f>
        <v>129359.92</v>
      </c>
      <c r="O35" s="61">
        <f>J25</f>
        <v>155000</v>
      </c>
      <c r="P35" s="59">
        <f t="shared" si="19"/>
        <v>1</v>
      </c>
    </row>
    <row r="36" spans="1:33" s="25" customFormat="1" ht="30" customHeight="1" x14ac:dyDescent="0.2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45" t="s">
        <v>2</v>
      </c>
      <c r="K36" s="146"/>
      <c r="L36" s="60">
        <f>L25</f>
        <v>0</v>
      </c>
      <c r="M36" s="8" t="str">
        <f t="shared" si="18"/>
        <v/>
      </c>
      <c r="N36" s="61">
        <f>N25</f>
        <v>0</v>
      </c>
      <c r="O36" s="61">
        <f>O25</f>
        <v>0</v>
      </c>
      <c r="P36" s="59" t="str">
        <f t="shared" si="19"/>
        <v/>
      </c>
    </row>
    <row r="37" spans="1:33" ht="30" customHeight="1" x14ac:dyDescent="0.2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45" t="s">
        <v>34</v>
      </c>
      <c r="K37" s="146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45" t="s">
        <v>5</v>
      </c>
      <c r="K38" s="146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H39" s="25"/>
      <c r="I39" s="25"/>
      <c r="J39" s="145" t="s">
        <v>4</v>
      </c>
      <c r="K39" s="146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2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H40" s="25"/>
      <c r="I40" s="25"/>
      <c r="J40" s="147" t="s">
        <v>0</v>
      </c>
      <c r="K40" s="148"/>
      <c r="L40" s="83">
        <f>SUM(L34:L39)</f>
        <v>30</v>
      </c>
      <c r="M40" s="17">
        <f>SUM(M34:M39)</f>
        <v>1</v>
      </c>
      <c r="N40" s="84">
        <f>SUM(N34:N39)</f>
        <v>129359.92</v>
      </c>
      <c r="O40" s="85">
        <f>SUM(O34:O39)</f>
        <v>155000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">
      <c r="A41" s="45" t="s">
        <v>29</v>
      </c>
      <c r="B41" s="12">
        <f t="shared" si="13"/>
        <v>30</v>
      </c>
      <c r="C41" s="8">
        <f>IF(B41,B41/$B$46,"")</f>
        <v>1</v>
      </c>
      <c r="D41" s="13">
        <f t="shared" si="15"/>
        <v>129359.92</v>
      </c>
      <c r="E41" s="23">
        <f t="shared" si="16"/>
        <v>155000</v>
      </c>
      <c r="F41" s="21">
        <f>IF(E41,E41/$E$46,"")</f>
        <v>1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2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30</v>
      </c>
      <c r="C46" s="17">
        <f>SUM(C34:C45)</f>
        <v>1</v>
      </c>
      <c r="D46" s="18">
        <f>SUM(D34:D45)</f>
        <v>129359.92</v>
      </c>
      <c r="E46" s="18">
        <f>SUM(E34:E45)</f>
        <v>155000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2.95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2022-05-10T11:47:25Z</dcterms:modified>
</cp:coreProperties>
</file>