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8" yWindow="-108" windowWidth="23136" windowHeight="12576" tabRatio="839" activeTab="3"/>
  </bookViews>
  <sheets>
    <sheet name="CONTRACTACIO 1r TR 2021" sheetId="1" r:id="rId1"/>
    <sheet name="CONTRACTACIO 2n TR 2021" sheetId="4" r:id="rId2"/>
    <sheet name="CONTRACTACIO 3r TR 2021" sheetId="5" r:id="rId3"/>
    <sheet name="CONTRACTACIO 4t TR 2021" sheetId="6" r:id="rId4"/>
    <sheet name="2021 - CONTRACTACIÓ ANUAL" sheetId="7" r:id="rId5"/>
  </sheets>
  <definedNames>
    <definedName name="_xlnm.Print_Area" localSheetId="4">'2021 - CONTRACTACIÓ ANUAL'!$A$1:$AE$49</definedName>
    <definedName name="_xlnm.Print_Area" localSheetId="0">'CONTRACTACIO 1r TR 2021'!$A$1:$AE$46</definedName>
    <definedName name="_xlnm.Print_Area" localSheetId="1">'CONTRACTACIO 2n TR 2021'!$A$1:$AE$46</definedName>
    <definedName name="_xlnm.Print_Area" localSheetId="2">'CONTRACTACIO 3r TR 2021'!$A$1:$AE$46</definedName>
    <definedName name="_xlnm.Print_Area" localSheetId="3">'CONTRACTACIO 4t TR 2021'!$A$1:$AE$46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/>
  <c r="E44" i="5"/>
  <c r="F44" i="5" s="1"/>
  <c r="D44" i="5"/>
  <c r="B44" i="5"/>
  <c r="C44" i="5" s="1"/>
  <c r="E44" i="4"/>
  <c r="F44" i="4" s="1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/>
  <c r="Y23" i="7"/>
  <c r="Z23" i="7"/>
  <c r="X23" i="7"/>
  <c r="V23" i="7"/>
  <c r="W23" i="7" s="1"/>
  <c r="T23" i="7"/>
  <c r="U23" i="7" s="1"/>
  <c r="S23" i="7"/>
  <c r="D44" i="7" s="1"/>
  <c r="Q23" i="7"/>
  <c r="R23" i="7"/>
  <c r="O23" i="7"/>
  <c r="P23" i="7"/>
  <c r="N23" i="7"/>
  <c r="L23" i="7"/>
  <c r="M23" i="7" s="1"/>
  <c r="J23" i="7"/>
  <c r="K23" i="7" s="1"/>
  <c r="I23" i="7"/>
  <c r="G23" i="7"/>
  <c r="H23" i="7"/>
  <c r="E23" i="7"/>
  <c r="D23" i="7"/>
  <c r="B23" i="7"/>
  <c r="E44" i="7"/>
  <c r="F44" i="7" s="1"/>
  <c r="B8" i="7"/>
  <c r="B8" i="6"/>
  <c r="B8" i="5"/>
  <c r="B8" i="4"/>
  <c r="AD22" i="7"/>
  <c r="AE22" i="7"/>
  <c r="AC22" i="7"/>
  <c r="AA22" i="7"/>
  <c r="AB22" i="7" s="1"/>
  <c r="Y22" i="7"/>
  <c r="Z22" i="7" s="1"/>
  <c r="X22" i="7"/>
  <c r="V22" i="7"/>
  <c r="W22" i="7"/>
  <c r="T22" i="7"/>
  <c r="U22" i="7"/>
  <c r="S22" i="7"/>
  <c r="Q22" i="7"/>
  <c r="R22" i="7" s="1"/>
  <c r="O22" i="7"/>
  <c r="P22" i="7" s="1"/>
  <c r="N22" i="7"/>
  <c r="L22" i="7"/>
  <c r="M22" i="7"/>
  <c r="J22" i="7"/>
  <c r="I22" i="7"/>
  <c r="D43" i="7" s="1"/>
  <c r="G22" i="7"/>
  <c r="E22" i="7"/>
  <c r="E43" i="7" s="1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B43" i="7"/>
  <c r="C13" i="4"/>
  <c r="B25" i="1"/>
  <c r="L34" i="1" s="1"/>
  <c r="B16" i="7"/>
  <c r="D16" i="7"/>
  <c r="J24" i="7"/>
  <c r="E24" i="7"/>
  <c r="O24" i="7"/>
  <c r="P24" i="7" s="1"/>
  <c r="T24" i="7"/>
  <c r="U24" i="7" s="1"/>
  <c r="Y24" i="7"/>
  <c r="Z24" i="7" s="1"/>
  <c r="AD24" i="7"/>
  <c r="AE24" i="7" s="1"/>
  <c r="E13" i="7"/>
  <c r="J13" i="7"/>
  <c r="O13" i="7"/>
  <c r="T13" i="7"/>
  <c r="Y13" i="7"/>
  <c r="Z13" i="7" s="1"/>
  <c r="AD13" i="7"/>
  <c r="AE13" i="7" s="1"/>
  <c r="E20" i="7"/>
  <c r="J20" i="7"/>
  <c r="O20" i="7"/>
  <c r="AD20" i="7"/>
  <c r="T20" i="7"/>
  <c r="U20" i="7" s="1"/>
  <c r="Y20" i="7"/>
  <c r="Z20" i="7" s="1"/>
  <c r="E21" i="7"/>
  <c r="J21" i="7"/>
  <c r="O21" i="7"/>
  <c r="AD21" i="7"/>
  <c r="E42" i="7" s="1"/>
  <c r="T21" i="7"/>
  <c r="U21" i="7" s="1"/>
  <c r="Y21" i="7"/>
  <c r="J14" i="7"/>
  <c r="O14" i="7"/>
  <c r="E35" i="7" s="1"/>
  <c r="E14" i="7"/>
  <c r="T14" i="7"/>
  <c r="U14" i="7" s="1"/>
  <c r="Y14" i="7"/>
  <c r="AD14" i="7"/>
  <c r="AE14" i="7"/>
  <c r="J15" i="7"/>
  <c r="O15" i="7"/>
  <c r="E15" i="7"/>
  <c r="T15" i="7"/>
  <c r="U15" i="7" s="1"/>
  <c r="Y15" i="7"/>
  <c r="Z15" i="7" s="1"/>
  <c r="AD15" i="7"/>
  <c r="AE15" i="7" s="1"/>
  <c r="J16" i="7"/>
  <c r="O16" i="7"/>
  <c r="E16" i="7"/>
  <c r="T16" i="7"/>
  <c r="Y16" i="7"/>
  <c r="AD16" i="7"/>
  <c r="J17" i="7"/>
  <c r="K17" i="7"/>
  <c r="O17" i="7"/>
  <c r="E17" i="7"/>
  <c r="F17" i="7" s="1"/>
  <c r="T17" i="7"/>
  <c r="Y17" i="7"/>
  <c r="Z17" i="7" s="1"/>
  <c r="AD17" i="7"/>
  <c r="J18" i="7"/>
  <c r="O18" i="7"/>
  <c r="AD18" i="7"/>
  <c r="E18" i="7"/>
  <c r="T18" i="7"/>
  <c r="Y18" i="7"/>
  <c r="Z18" i="7" s="1"/>
  <c r="J19" i="7"/>
  <c r="O19" i="7"/>
  <c r="AD19" i="7"/>
  <c r="AE19" i="7" s="1"/>
  <c r="E19" i="7"/>
  <c r="F19" i="7" s="1"/>
  <c r="T19" i="7"/>
  <c r="U19" i="7" s="1"/>
  <c r="Y19" i="7"/>
  <c r="Z19" i="7" s="1"/>
  <c r="I24" i="7"/>
  <c r="D24" i="7"/>
  <c r="N24" i="7"/>
  <c r="D45" i="7" s="1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D25" i="7" s="1"/>
  <c r="N34" i="7" s="1"/>
  <c r="I20" i="7"/>
  <c r="N20" i="7"/>
  <c r="AC20" i="7"/>
  <c r="AC25" i="7" s="1"/>
  <c r="N38" i="7" s="1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D40" i="7" s="1"/>
  <c r="N19" i="7"/>
  <c r="AC19" i="7"/>
  <c r="D19" i="7"/>
  <c r="S19" i="7"/>
  <c r="X19" i="7"/>
  <c r="X25" i="7" s="1"/>
  <c r="N39" i="7" s="1"/>
  <c r="G24" i="7"/>
  <c r="B24" i="7"/>
  <c r="L24" i="7"/>
  <c r="M24" i="7"/>
  <c r="Q24" i="7"/>
  <c r="R24" i="7"/>
  <c r="V24" i="7"/>
  <c r="W24" i="7"/>
  <c r="AA24" i="7"/>
  <c r="AB24" i="7"/>
  <c r="G16" i="7"/>
  <c r="L16" i="7"/>
  <c r="Q16" i="7"/>
  <c r="V16" i="7"/>
  <c r="W16" i="7" s="1"/>
  <c r="AA16" i="7"/>
  <c r="AB16" i="7" s="1"/>
  <c r="B13" i="7"/>
  <c r="G13" i="7"/>
  <c r="L13" i="7"/>
  <c r="B34" i="7" s="1"/>
  <c r="Q13" i="7"/>
  <c r="V13" i="7"/>
  <c r="W13" i="7" s="1"/>
  <c r="AA13" i="7"/>
  <c r="AB13" i="7" s="1"/>
  <c r="B20" i="7"/>
  <c r="G20" i="7"/>
  <c r="L20" i="7"/>
  <c r="AA20" i="7"/>
  <c r="Q20" i="7"/>
  <c r="R20" i="7" s="1"/>
  <c r="V20" i="7"/>
  <c r="B21" i="7"/>
  <c r="C21" i="7" s="1"/>
  <c r="G21" i="7"/>
  <c r="L21" i="7"/>
  <c r="M21" i="7" s="1"/>
  <c r="AA21" i="7"/>
  <c r="AB21" i="7" s="1"/>
  <c r="Q21" i="7"/>
  <c r="R21" i="7" s="1"/>
  <c r="V21" i="7"/>
  <c r="W21" i="7" s="1"/>
  <c r="G14" i="7"/>
  <c r="B35" i="7" s="1"/>
  <c r="L14" i="7"/>
  <c r="M14" i="7" s="1"/>
  <c r="B14" i="7"/>
  <c r="Q14" i="7"/>
  <c r="R14" i="7" s="1"/>
  <c r="V14" i="7"/>
  <c r="W14" i="7" s="1"/>
  <c r="AA14" i="7"/>
  <c r="AB14" i="7" s="1"/>
  <c r="G15" i="7"/>
  <c r="L15" i="7"/>
  <c r="B15" i="7"/>
  <c r="Q15" i="7"/>
  <c r="V15" i="7"/>
  <c r="W15" i="7" s="1"/>
  <c r="AA15" i="7"/>
  <c r="AB15" i="7" s="1"/>
  <c r="G17" i="7"/>
  <c r="H17" i="7" s="1"/>
  <c r="L17" i="7"/>
  <c r="M17" i="7" s="1"/>
  <c r="B17" i="7"/>
  <c r="C17" i="7" s="1"/>
  <c r="Q17" i="7"/>
  <c r="V17" i="7"/>
  <c r="W17" i="7"/>
  <c r="AA17" i="7"/>
  <c r="G18" i="7"/>
  <c r="L18" i="7"/>
  <c r="AA18" i="7"/>
  <c r="B18" i="7"/>
  <c r="Q18" i="7"/>
  <c r="R18" i="7" s="1"/>
  <c r="V18" i="7"/>
  <c r="W18" i="7" s="1"/>
  <c r="G19" i="7"/>
  <c r="B40" i="7" s="1"/>
  <c r="L19" i="7"/>
  <c r="AA19" i="7"/>
  <c r="B19" i="7"/>
  <c r="C19" i="7"/>
  <c r="Q19" i="7"/>
  <c r="R19" i="7"/>
  <c r="V19" i="7"/>
  <c r="W19" i="7"/>
  <c r="U18" i="7"/>
  <c r="R15" i="7"/>
  <c r="J25" i="6"/>
  <c r="K19" i="6" s="1"/>
  <c r="K20" i="6"/>
  <c r="E25" i="6"/>
  <c r="O25" i="6"/>
  <c r="O36" i="6" s="1"/>
  <c r="Y25" i="6"/>
  <c r="O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L35" i="6" s="1"/>
  <c r="H15" i="6"/>
  <c r="B25" i="6"/>
  <c r="L34" i="6" s="1"/>
  <c r="L25" i="6"/>
  <c r="L36" i="6" s="1"/>
  <c r="V25" i="6"/>
  <c r="L38" i="6" s="1"/>
  <c r="Q25" i="6"/>
  <c r="L37" i="6" s="1"/>
  <c r="AA25" i="6"/>
  <c r="L39" i="6" s="1"/>
  <c r="M39" i="6" s="1"/>
  <c r="E45" i="6"/>
  <c r="E34" i="6"/>
  <c r="E35" i="6"/>
  <c r="E36" i="6"/>
  <c r="E37" i="6"/>
  <c r="E38" i="6"/>
  <c r="F38" i="6"/>
  <c r="E39" i="6"/>
  <c r="E40" i="6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C36" i="6" s="1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O35" i="5" s="1"/>
  <c r="O25" i="5"/>
  <c r="O36" i="5" s="1"/>
  <c r="T25" i="5"/>
  <c r="O37" i="5" s="1"/>
  <c r="P37" i="5" s="1"/>
  <c r="Y25" i="5"/>
  <c r="O38" i="5" s="1"/>
  <c r="Z18" i="5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H18" i="5" s="1"/>
  <c r="L25" i="5"/>
  <c r="L36" i="5" s="1"/>
  <c r="Q25" i="5"/>
  <c r="L37" i="5" s="1"/>
  <c r="M37" i="5" s="1"/>
  <c r="V25" i="5"/>
  <c r="L38" i="5" s="1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1" i="5"/>
  <c r="W13" i="5"/>
  <c r="W14" i="5"/>
  <c r="W15" i="5"/>
  <c r="W16" i="5"/>
  <c r="W17" i="5"/>
  <c r="W19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1" i="5"/>
  <c r="K16" i="5"/>
  <c r="K17" i="5"/>
  <c r="H16" i="5"/>
  <c r="H17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 s="1"/>
  <c r="B34" i="4"/>
  <c r="B35" i="4"/>
  <c r="B36" i="4"/>
  <c r="B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O38" i="4" s="1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R13" i="4"/>
  <c r="R14" i="4"/>
  <c r="R15" i="4"/>
  <c r="R16" i="4"/>
  <c r="R17" i="4"/>
  <c r="R18" i="4"/>
  <c r="R19" i="4"/>
  <c r="R20" i="4"/>
  <c r="R21" i="4"/>
  <c r="R24" i="4"/>
  <c r="O25" i="4"/>
  <c r="O36" i="4" s="1"/>
  <c r="P17" i="4"/>
  <c r="P24" i="4"/>
  <c r="N25" i="4"/>
  <c r="N36" i="4" s="1"/>
  <c r="L25" i="4"/>
  <c r="M20" i="4" s="1"/>
  <c r="M15" i="4"/>
  <c r="M16" i="4"/>
  <c r="M17" i="4"/>
  <c r="M18" i="4"/>
  <c r="M21" i="4"/>
  <c r="M24" i="4"/>
  <c r="J25" i="4"/>
  <c r="O35" i="4" s="1"/>
  <c r="K17" i="4"/>
  <c r="I25" i="4"/>
  <c r="N35" i="4" s="1"/>
  <c r="G25" i="4"/>
  <c r="H19" i="4" s="1"/>
  <c r="H17" i="4"/>
  <c r="H21" i="4"/>
  <c r="E25" i="4"/>
  <c r="O34" i="4" s="1"/>
  <c r="F18" i="4"/>
  <c r="F13" i="4"/>
  <c r="F17" i="4"/>
  <c r="F19" i="4"/>
  <c r="F21" i="4"/>
  <c r="F24" i="4"/>
  <c r="D25" i="4"/>
  <c r="N34" i="4" s="1"/>
  <c r="B25" i="4"/>
  <c r="L34" i="4" s="1"/>
  <c r="C17" i="4"/>
  <c r="C19" i="4"/>
  <c r="C21" i="4"/>
  <c r="C24" i="4"/>
  <c r="O37" i="4"/>
  <c r="P37" i="4" s="1"/>
  <c r="L39" i="4"/>
  <c r="M39" i="4" s="1"/>
  <c r="D34" i="4"/>
  <c r="D35" i="4"/>
  <c r="D36" i="4"/>
  <c r="D37" i="4"/>
  <c r="D38" i="4"/>
  <c r="D39" i="4"/>
  <c r="D40" i="4"/>
  <c r="D41" i="4"/>
  <c r="D42" i="4"/>
  <c r="J25" i="1"/>
  <c r="O35" i="1" s="1"/>
  <c r="K22" i="1"/>
  <c r="O25" i="1"/>
  <c r="O36" i="1" s="1"/>
  <c r="E25" i="1"/>
  <c r="O34" i="1" s="1"/>
  <c r="Y25" i="1"/>
  <c r="O38" i="1" s="1"/>
  <c r="I25" i="1"/>
  <c r="N35" i="1" s="1"/>
  <c r="N25" i="1"/>
  <c r="N36" i="1" s="1"/>
  <c r="D25" i="1"/>
  <c r="N34" i="1" s="1"/>
  <c r="X25" i="1"/>
  <c r="N38" i="1" s="1"/>
  <c r="G25" i="1"/>
  <c r="L35" i="1" s="1"/>
  <c r="H22" i="1"/>
  <c r="L25" i="1"/>
  <c r="M20" i="1" s="1"/>
  <c r="V25" i="1"/>
  <c r="L38" i="1" s="1"/>
  <c r="Q25" i="1"/>
  <c r="L37" i="1" s="1"/>
  <c r="M37" i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19" i="1"/>
  <c r="Z18" i="1"/>
  <c r="Z17" i="1"/>
  <c r="Z16" i="1"/>
  <c r="Z15" i="1"/>
  <c r="Z14" i="1"/>
  <c r="W24" i="1"/>
  <c r="W21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8" i="1"/>
  <c r="K17" i="1"/>
  <c r="K16" i="1"/>
  <c r="K15" i="1"/>
  <c r="K14" i="1"/>
  <c r="H21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C42" i="1" s="1"/>
  <c r="B34" i="1"/>
  <c r="B41" i="1"/>
  <c r="B35" i="1"/>
  <c r="B36" i="1"/>
  <c r="B37" i="1"/>
  <c r="B38" i="1"/>
  <c r="C38" i="1" s="1"/>
  <c r="B39" i="1"/>
  <c r="C39" i="1" s="1"/>
  <c r="B40" i="1"/>
  <c r="AE13" i="1"/>
  <c r="AD25" i="1"/>
  <c r="AE16" i="1"/>
  <c r="AC25" i="1"/>
  <c r="N39" i="1" s="1"/>
  <c r="AB13" i="1"/>
  <c r="AA25" i="1"/>
  <c r="L39" i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S25" i="1"/>
  <c r="N37" i="1" s="1"/>
  <c r="R13" i="1"/>
  <c r="P13" i="1"/>
  <c r="M13" i="1"/>
  <c r="F14" i="1"/>
  <c r="F15" i="1"/>
  <c r="F16" i="1"/>
  <c r="F17" i="1"/>
  <c r="F18" i="1"/>
  <c r="F19" i="1"/>
  <c r="F21" i="1"/>
  <c r="P16" i="1"/>
  <c r="P16" i="5"/>
  <c r="P16" i="4"/>
  <c r="O39" i="1"/>
  <c r="P39" i="1" s="1"/>
  <c r="AE16" i="7"/>
  <c r="L37" i="4"/>
  <c r="F22" i="1"/>
  <c r="F23" i="1"/>
  <c r="F24" i="1"/>
  <c r="C22" i="1"/>
  <c r="C23" i="1"/>
  <c r="L36" i="1"/>
  <c r="AB25" i="1"/>
  <c r="O34" i="6"/>
  <c r="F22" i="6"/>
  <c r="C22" i="6"/>
  <c r="F45" i="1"/>
  <c r="H19" i="6"/>
  <c r="M18" i="6"/>
  <c r="M13" i="6"/>
  <c r="P19" i="6"/>
  <c r="P14" i="6"/>
  <c r="Z21" i="6"/>
  <c r="H22" i="6"/>
  <c r="K22" i="6"/>
  <c r="L35" i="5"/>
  <c r="H22" i="5"/>
  <c r="K22" i="5"/>
  <c r="M14" i="4"/>
  <c r="P21" i="4"/>
  <c r="AE25" i="4"/>
  <c r="H22" i="4"/>
  <c r="K22" i="4"/>
  <c r="Z21" i="4"/>
  <c r="F20" i="1"/>
  <c r="F13" i="1"/>
  <c r="C13" i="1"/>
  <c r="K21" i="1"/>
  <c r="H16" i="1"/>
  <c r="H14" i="1"/>
  <c r="H18" i="1"/>
  <c r="H24" i="1"/>
  <c r="Z18" i="6"/>
  <c r="C20" i="6"/>
  <c r="C13" i="6"/>
  <c r="F14" i="6"/>
  <c r="K15" i="6"/>
  <c r="R16" i="6"/>
  <c r="U16" i="6"/>
  <c r="U13" i="6"/>
  <c r="U25" i="6"/>
  <c r="H18" i="6"/>
  <c r="H24" i="6"/>
  <c r="H14" i="6"/>
  <c r="K14" i="6"/>
  <c r="K18" i="6"/>
  <c r="K21" i="6"/>
  <c r="F13" i="6"/>
  <c r="W19" i="6"/>
  <c r="W18" i="6"/>
  <c r="K24" i="6"/>
  <c r="F43" i="6"/>
  <c r="H14" i="5"/>
  <c r="H24" i="5"/>
  <c r="K15" i="5"/>
  <c r="K14" i="5"/>
  <c r="K21" i="5"/>
  <c r="P15" i="5"/>
  <c r="P18" i="5"/>
  <c r="P13" i="5"/>
  <c r="P19" i="5"/>
  <c r="P14" i="5"/>
  <c r="H15" i="5"/>
  <c r="K13" i="5"/>
  <c r="W18" i="5"/>
  <c r="R16" i="5"/>
  <c r="H13" i="5"/>
  <c r="H20" i="5"/>
  <c r="K19" i="5"/>
  <c r="C14" i="5"/>
  <c r="C25" i="5" s="1"/>
  <c r="C13" i="5"/>
  <c r="F23" i="7"/>
  <c r="F43" i="5"/>
  <c r="AE21" i="5"/>
  <c r="AE20" i="5"/>
  <c r="C20" i="5"/>
  <c r="F21" i="5"/>
  <c r="F20" i="5"/>
  <c r="P21" i="5"/>
  <c r="C43" i="6"/>
  <c r="V25" i="7"/>
  <c r="L39" i="7" s="1"/>
  <c r="M39" i="7" s="1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24" i="4"/>
  <c r="C14" i="4"/>
  <c r="F14" i="4"/>
  <c r="K21" i="4"/>
  <c r="D42" i="7"/>
  <c r="W17" i="4"/>
  <c r="Z17" i="4"/>
  <c r="C18" i="4"/>
  <c r="M13" i="4"/>
  <c r="W20" i="4"/>
  <c r="K22" i="7"/>
  <c r="Z14" i="7"/>
  <c r="Q25" i="7"/>
  <c r="L37" i="7" s="1"/>
  <c r="B25" i="7"/>
  <c r="C20" i="7" s="1"/>
  <c r="C24" i="7"/>
  <c r="B39" i="7"/>
  <c r="M15" i="7"/>
  <c r="D38" i="7"/>
  <c r="B42" i="7"/>
  <c r="C42" i="7" s="1"/>
  <c r="E45" i="7"/>
  <c r="F45" i="7" s="1"/>
  <c r="AA25" i="7"/>
  <c r="AB20" i="7" s="1"/>
  <c r="B45" i="7"/>
  <c r="D36" i="7"/>
  <c r="E36" i="7"/>
  <c r="C36" i="1"/>
  <c r="B38" i="7"/>
  <c r="R17" i="7"/>
  <c r="H22" i="7"/>
  <c r="H21" i="7"/>
  <c r="F38" i="1"/>
  <c r="P17" i="7"/>
  <c r="P16" i="7"/>
  <c r="Z16" i="7"/>
  <c r="F37" i="1"/>
  <c r="M16" i="7"/>
  <c r="F43" i="1"/>
  <c r="F44" i="1"/>
  <c r="F24" i="7"/>
  <c r="C23" i="7"/>
  <c r="C44" i="1"/>
  <c r="F15" i="7"/>
  <c r="F36" i="1"/>
  <c r="F39" i="1"/>
  <c r="C43" i="5"/>
  <c r="AE25" i="5"/>
  <c r="C36" i="4"/>
  <c r="C45" i="1"/>
  <c r="C37" i="1"/>
  <c r="C15" i="7"/>
  <c r="K24" i="7"/>
  <c r="W25" i="6"/>
  <c r="F37" i="6"/>
  <c r="C37" i="6"/>
  <c r="F36" i="6"/>
  <c r="C35" i="6"/>
  <c r="F35" i="6"/>
  <c r="U13" i="7"/>
  <c r="U16" i="7"/>
  <c r="F45" i="6"/>
  <c r="AB18" i="7"/>
  <c r="AB19" i="7"/>
  <c r="C45" i="6"/>
  <c r="C45" i="5"/>
  <c r="F45" i="5"/>
  <c r="R16" i="7"/>
  <c r="C36" i="5"/>
  <c r="C37" i="5"/>
  <c r="F36" i="5"/>
  <c r="F37" i="5"/>
  <c r="C35" i="5"/>
  <c r="F35" i="5"/>
  <c r="F21" i="7"/>
  <c r="F13" i="7"/>
  <c r="F14" i="7"/>
  <c r="F42" i="5"/>
  <c r="W20" i="7"/>
  <c r="Z21" i="7"/>
  <c r="AE18" i="7"/>
  <c r="AE21" i="7"/>
  <c r="AE17" i="7"/>
  <c r="F35" i="4"/>
  <c r="F36" i="4"/>
  <c r="C38" i="4"/>
  <c r="C35" i="4"/>
  <c r="F38" i="4"/>
  <c r="F42" i="4"/>
  <c r="P21" i="7"/>
  <c r="F45" i="4"/>
  <c r="C45" i="4"/>
  <c r="K15" i="7"/>
  <c r="AB17" i="7"/>
  <c r="C14" i="7"/>
  <c r="C39" i="4"/>
  <c r="C13" i="7"/>
  <c r="F39" i="4"/>
  <c r="R13" i="7"/>
  <c r="K21" i="7"/>
  <c r="P15" i="7"/>
  <c r="P14" i="7"/>
  <c r="H24" i="7"/>
  <c r="P37" i="1"/>
  <c r="C38" i="7"/>
  <c r="M37" i="4"/>
  <c r="F42" i="7"/>
  <c r="C45" i="7"/>
  <c r="O35" i="6" l="1"/>
  <c r="K13" i="6"/>
  <c r="E40" i="7"/>
  <c r="H20" i="6"/>
  <c r="C22" i="7"/>
  <c r="D34" i="7"/>
  <c r="N25" i="7"/>
  <c r="N36" i="7" s="1"/>
  <c r="M20" i="6"/>
  <c r="M25" i="6" s="1"/>
  <c r="E46" i="6"/>
  <c r="F40" i="6" s="1"/>
  <c r="H13" i="6"/>
  <c r="B46" i="6"/>
  <c r="D39" i="7"/>
  <c r="C18" i="7"/>
  <c r="H25" i="6"/>
  <c r="F25" i="6"/>
  <c r="M20" i="5"/>
  <c r="Z20" i="4"/>
  <c r="W25" i="4"/>
  <c r="P19" i="4"/>
  <c r="L35" i="4"/>
  <c r="H13" i="4"/>
  <c r="P20" i="1"/>
  <c r="P19" i="1"/>
  <c r="Z20" i="5"/>
  <c r="W20" i="5"/>
  <c r="W25" i="5" s="1"/>
  <c r="M13" i="5"/>
  <c r="K18" i="5"/>
  <c r="K20" i="5"/>
  <c r="K25" i="5" s="1"/>
  <c r="H19" i="5"/>
  <c r="E39" i="7"/>
  <c r="B46" i="5"/>
  <c r="C41" i="5" s="1"/>
  <c r="E34" i="7"/>
  <c r="L25" i="7"/>
  <c r="F22" i="4"/>
  <c r="F20" i="4"/>
  <c r="C22" i="4"/>
  <c r="C16" i="7"/>
  <c r="C25" i="7" s="1"/>
  <c r="K13" i="4"/>
  <c r="H16" i="4"/>
  <c r="H25" i="4" s="1"/>
  <c r="K16" i="4"/>
  <c r="D46" i="4"/>
  <c r="F16" i="4"/>
  <c r="C20" i="4"/>
  <c r="C16" i="4"/>
  <c r="B37" i="7"/>
  <c r="O25" i="7"/>
  <c r="L36" i="4"/>
  <c r="L40" i="4" s="1"/>
  <c r="M38" i="4" s="1"/>
  <c r="M19" i="4"/>
  <c r="M25" i="4" s="1"/>
  <c r="K20" i="4"/>
  <c r="K19" i="4"/>
  <c r="I25" i="7"/>
  <c r="N35" i="7" s="1"/>
  <c r="H20" i="4"/>
  <c r="AD25" i="7"/>
  <c r="O38" i="7" s="1"/>
  <c r="Z25" i="4"/>
  <c r="P25" i="4"/>
  <c r="E41" i="7"/>
  <c r="P20" i="4"/>
  <c r="O40" i="4"/>
  <c r="P35" i="4" s="1"/>
  <c r="L34" i="7"/>
  <c r="H13" i="1"/>
  <c r="K19" i="1"/>
  <c r="K13" i="1"/>
  <c r="G25" i="7"/>
  <c r="H14" i="7" s="1"/>
  <c r="H19" i="1"/>
  <c r="H20" i="1"/>
  <c r="W20" i="1"/>
  <c r="W25" i="1" s="1"/>
  <c r="L38" i="7"/>
  <c r="Z20" i="1"/>
  <c r="D41" i="7"/>
  <c r="B46" i="1"/>
  <c r="C34" i="1" s="1"/>
  <c r="K20" i="1"/>
  <c r="C25" i="1"/>
  <c r="F25" i="1"/>
  <c r="D46" i="1"/>
  <c r="P25" i="5"/>
  <c r="R25" i="1"/>
  <c r="U17" i="7"/>
  <c r="E38" i="7"/>
  <c r="F38" i="7" s="1"/>
  <c r="F36" i="7"/>
  <c r="H25" i="5"/>
  <c r="E46" i="1"/>
  <c r="F34" i="1" s="1"/>
  <c r="U25" i="4"/>
  <c r="D46" i="6"/>
  <c r="E46" i="4"/>
  <c r="B46" i="4"/>
  <c r="R25" i="5"/>
  <c r="K25" i="6"/>
  <c r="AE25" i="1"/>
  <c r="O40" i="1"/>
  <c r="E25" i="7"/>
  <c r="F16" i="7" s="1"/>
  <c r="F18" i="7"/>
  <c r="J25" i="7"/>
  <c r="E37" i="7"/>
  <c r="F25" i="5"/>
  <c r="U25" i="5"/>
  <c r="Z25" i="5"/>
  <c r="AB25" i="5"/>
  <c r="D46" i="5"/>
  <c r="E46" i="5"/>
  <c r="F41" i="5" s="1"/>
  <c r="AE25" i="6"/>
  <c r="B36" i="7"/>
  <c r="H15" i="7"/>
  <c r="B41" i="7"/>
  <c r="D35" i="7"/>
  <c r="S25" i="7"/>
  <c r="N37" i="7" s="1"/>
  <c r="D37" i="7"/>
  <c r="T25" i="7"/>
  <c r="O37" i="7" s="1"/>
  <c r="P37" i="7" s="1"/>
  <c r="Y25" i="7"/>
  <c r="O39" i="7" s="1"/>
  <c r="P39" i="7" s="1"/>
  <c r="U25" i="1"/>
  <c r="R25" i="4"/>
  <c r="B44" i="7"/>
  <c r="C44" i="7" s="1"/>
  <c r="C25" i="6"/>
  <c r="M25" i="5"/>
  <c r="M25" i="1"/>
  <c r="R25" i="6"/>
  <c r="P25" i="6"/>
  <c r="P25" i="1"/>
  <c r="Z25" i="1"/>
  <c r="AB25" i="4"/>
  <c r="Z25" i="6"/>
  <c r="AB25" i="6"/>
  <c r="Z25" i="7"/>
  <c r="O40" i="6"/>
  <c r="P34" i="6" s="1"/>
  <c r="P37" i="6"/>
  <c r="N40" i="6"/>
  <c r="L40" i="6"/>
  <c r="M36" i="6" s="1"/>
  <c r="M37" i="6"/>
  <c r="W25" i="7"/>
  <c r="O40" i="5"/>
  <c r="P34" i="5" s="1"/>
  <c r="N40" i="5"/>
  <c r="L40" i="5"/>
  <c r="M36" i="5" s="1"/>
  <c r="AB25" i="7"/>
  <c r="N40" i="4"/>
  <c r="U25" i="7"/>
  <c r="N40" i="1"/>
  <c r="M37" i="7"/>
  <c r="R25" i="7"/>
  <c r="L40" i="1"/>
  <c r="M35" i="1" s="1"/>
  <c r="F42" i="1"/>
  <c r="C39" i="6" l="1"/>
  <c r="C40" i="6"/>
  <c r="M20" i="7"/>
  <c r="M18" i="7"/>
  <c r="P13" i="7"/>
  <c r="P18" i="7"/>
  <c r="N40" i="7"/>
  <c r="F41" i="6"/>
  <c r="F39" i="6"/>
  <c r="F34" i="6"/>
  <c r="C41" i="6"/>
  <c r="C34" i="6"/>
  <c r="M34" i="5"/>
  <c r="K18" i="7"/>
  <c r="K14" i="7"/>
  <c r="K25" i="1"/>
  <c r="F35" i="1"/>
  <c r="C35" i="1"/>
  <c r="P38" i="6"/>
  <c r="M38" i="6"/>
  <c r="P36" i="6"/>
  <c r="P35" i="6"/>
  <c r="M34" i="6"/>
  <c r="M35" i="6"/>
  <c r="O36" i="7"/>
  <c r="H25" i="1"/>
  <c r="P35" i="5"/>
  <c r="P38" i="5"/>
  <c r="F40" i="5"/>
  <c r="M38" i="5"/>
  <c r="C34" i="5"/>
  <c r="C40" i="5"/>
  <c r="F34" i="5"/>
  <c r="F39" i="5"/>
  <c r="P36" i="5"/>
  <c r="H16" i="7"/>
  <c r="H18" i="7"/>
  <c r="M35" i="5"/>
  <c r="M40" i="5" s="1"/>
  <c r="C39" i="5"/>
  <c r="P20" i="7"/>
  <c r="P19" i="7"/>
  <c r="L36" i="7"/>
  <c r="M19" i="7"/>
  <c r="M13" i="7"/>
  <c r="F25" i="4"/>
  <c r="F37" i="4"/>
  <c r="F43" i="4"/>
  <c r="F22" i="7"/>
  <c r="C37" i="4"/>
  <c r="C43" i="4"/>
  <c r="C25" i="4"/>
  <c r="K25" i="4"/>
  <c r="F34" i="4"/>
  <c r="C41" i="4"/>
  <c r="C34" i="4"/>
  <c r="K19" i="7"/>
  <c r="K16" i="7"/>
  <c r="P38" i="4"/>
  <c r="F41" i="4"/>
  <c r="F40" i="4"/>
  <c r="C40" i="4"/>
  <c r="AE20" i="7"/>
  <c r="AE25" i="7" s="1"/>
  <c r="P34" i="4"/>
  <c r="P36" i="4"/>
  <c r="M34" i="4"/>
  <c r="M36" i="4"/>
  <c r="M35" i="4"/>
  <c r="D46" i="7"/>
  <c r="L35" i="7"/>
  <c r="H13" i="7"/>
  <c r="K13" i="7"/>
  <c r="H20" i="7"/>
  <c r="H19" i="7"/>
  <c r="C41" i="1"/>
  <c r="C40" i="1"/>
  <c r="F41" i="1"/>
  <c r="F40" i="1"/>
  <c r="M38" i="1"/>
  <c r="P34" i="1"/>
  <c r="P38" i="1"/>
  <c r="M34" i="1"/>
  <c r="M36" i="1"/>
  <c r="P36" i="1"/>
  <c r="P35" i="1"/>
  <c r="O35" i="7"/>
  <c r="K20" i="7"/>
  <c r="O34" i="7"/>
  <c r="F20" i="7"/>
  <c r="F25" i="7" s="1"/>
  <c r="B46" i="7"/>
  <c r="C36" i="7"/>
  <c r="E46" i="7"/>
  <c r="F46" i="6" l="1"/>
  <c r="C46" i="6"/>
  <c r="P40" i="6"/>
  <c r="F39" i="7"/>
  <c r="F35" i="7"/>
  <c r="C39" i="7"/>
  <c r="C35" i="7"/>
  <c r="M40" i="6"/>
  <c r="M25" i="7"/>
  <c r="F46" i="1"/>
  <c r="P25" i="7"/>
  <c r="P40" i="5"/>
  <c r="L40" i="7"/>
  <c r="M34" i="7" s="1"/>
  <c r="C46" i="5"/>
  <c r="F46" i="5"/>
  <c r="F34" i="7"/>
  <c r="F43" i="7"/>
  <c r="C34" i="7"/>
  <c r="C43" i="7"/>
  <c r="C46" i="4"/>
  <c r="F37" i="7"/>
  <c r="C37" i="7"/>
  <c r="K25" i="7"/>
  <c r="F46" i="4"/>
  <c r="P40" i="4"/>
  <c r="M40" i="4"/>
  <c r="M40" i="1"/>
  <c r="H25" i="7"/>
  <c r="C46" i="1"/>
  <c r="C41" i="7"/>
  <c r="C40" i="7"/>
  <c r="F41" i="7"/>
  <c r="F40" i="7"/>
  <c r="P40" i="1"/>
  <c r="O40" i="7"/>
  <c r="P38" i="7" s="1"/>
  <c r="M38" i="7" l="1"/>
  <c r="M35" i="7"/>
  <c r="M36" i="7"/>
  <c r="C46" i="7"/>
  <c r="F46" i="7"/>
  <c r="P35" i="7"/>
  <c r="P36" i="7"/>
  <c r="P34" i="7"/>
  <c r="M40" i="7" l="1"/>
  <c r="P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<sst xmlns="http://schemas.openxmlformats.org/spreadsheetml/2006/main" count="457" uniqueCount="62">
  <si>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</si>
  <si>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</si>
  <si>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</si>
  <si>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</si>
  <si>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</si>
  <si>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</si>
  <si>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</si>
  <si>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</si>
  <si>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</si>
  <si>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</si>
  <si>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</si>
  <si>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</si>
  <si>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</si>
  <si>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</si>
  <si>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</si>
  <si>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</si>
  <si>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</si>
  <si>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</si>
  <si>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</si>
  <si>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</si>
  <si>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</si>
  <si>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</si>
  <si>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</si>
  <si>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</si>
  <si>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</si>
  <si>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</si>
  <si>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</si>
  <si>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</si>
  <si>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</si>
  <si>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</si>
  <si>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</si>
  <si>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</si>
  <si>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</si>
  <si>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</si>
  <si>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</si>
  <si>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</si>
  <si>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</si>
  <si>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</si>
  <si>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</si>
  <si>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</si>
  <si>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</si>
  <si>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</si>
  <si>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</si>
  <si>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</si>
  <si>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</si>
  <si>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</si>
  <si>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</si>
  <si>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</si>
  <si>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</si>
  <si>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</si>
  <si>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</si>
  <si>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</si>
  <si>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</si>
  <si>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2021</t>
  </si>
  <si>
    <t>https://bcnroc.ajuntament.barcelona.cat/jspui/bitstream/11703/120899/5/GM_Pressupost_2021.pdf#page=209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</si>
  <si>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t>
  </si>
  <si>
    <t>1 de gener a 31 de desembre de 2021</t>
  </si>
  <si>
    <t>1 d'octubre a 31 de desembre de 2021</t>
  </si>
  <si>
    <t>1 de juliol a 30 de setembre de 2021</t>
  </si>
  <si>
    <t>1 d'abril a 30 de juny de 2021</t>
  </si>
  <si>
    <t>ANY 2021</t>
  </si>
  <si>
    <t>CONSORCI MUSEU D'ART CONTEMPORANI DE BARCELONA (MACBA)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</si>
</sst>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'2021 -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D8-4E18-B16F-563C2B92CA2D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D8-4E18-B16F-563C2B92CA2D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D8-4E18-B16F-563C2B92CA2D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D8-4E18-B16F-563C2B92CA2D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1D8-4E18-B16F-563C2B92CA2D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D8-4E18-B16F-563C2B92CA2D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1D8-4E18-B16F-563C2B92CA2D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1D8-4E18-B16F-563C2B92CA2D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1D8-4E18-B16F-563C2B92CA2D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1D8-4E18-B16F-563C2B92CA2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'2021 - CONTRACTACIÓ ANUAL'!$B$34:$B$45</c:f>
              <c:numCache>
                <c:formatCode>#,##0</c:formatCode>
                <c:ptCount val="11"/>
                <c:pt idx="0">
                  <c:v>7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82</c:v>
                </c:pt>
                <c:pt idx="7">
                  <c:v>2116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1D8-4E18-B16F-563C2B92C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'2021 -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71-4742-993C-9B6BB5665BC6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71-4742-993C-9B6BB5665BC6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71-4742-993C-9B6BB5665BC6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71-4742-993C-9B6BB5665BC6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71-4742-993C-9B6BB5665BC6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71-4742-993C-9B6BB5665BC6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271-4742-993C-9B6BB5665BC6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71-4742-993C-9B6BB5665BC6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271-4742-993C-9B6BB5665BC6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271-4742-993C-9B6BB5665BC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'2021 - CONTRACTACIÓ ANUAL'!$E$34:$E$45</c:f>
              <c:numCache>
                <c:formatCode>#,##0.00\ "€"</c:formatCode>
                <c:ptCount val="11"/>
                <c:pt idx="0">
                  <c:v>731877.53</c:v>
                </c:pt>
                <c:pt idx="1">
                  <c:v>40656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521334.48</c:v>
                </c:pt>
                <c:pt idx="6">
                  <c:v>673295.88</c:v>
                </c:pt>
                <c:pt idx="7">
                  <c:v>3679888.5548</c:v>
                </c:pt>
                <c:pt idx="8">
                  <c:v>100908.51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271-4742-993C-9B6BB5665B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'2021 -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DC-471E-BF1D-C5E31C4CC24E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DC-471E-BF1D-C5E31C4CC24E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DC-471E-BF1D-C5E31C4CC24E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DC-471E-BF1D-C5E31C4CC24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ANUAL'!$L$34:$L$39</c:f>
              <c:numCache>
                <c:formatCode>#,##0</c:formatCode>
                <c:ptCount val="6"/>
                <c:pt idx="0">
                  <c:v>11</c:v>
                </c:pt>
                <c:pt idx="1">
                  <c:v>1531</c:v>
                </c:pt>
                <c:pt idx="2">
                  <c:v>246</c:v>
                </c:pt>
                <c:pt idx="3">
                  <c:v>0</c:v>
                </c:pt>
                <c:pt idx="4">
                  <c:v>424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7DC-471E-BF1D-C5E31C4CC2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'2021 -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40-4E3C-A1C0-E2A006EAD557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40-4E3C-A1C0-E2A006EAD557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40-4E3C-A1C0-E2A006EAD557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40-4E3C-A1C0-E2A006EAD557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940-4E3C-A1C0-E2A006EAD557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40-4E3C-A1C0-E2A006EAD55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ANUAL'!$O$34:$O$39</c:f>
              <c:numCache>
                <c:formatCode>#,##0.00\ "€"</c:formatCode>
                <c:ptCount val="6"/>
                <c:pt idx="0">
                  <c:v>637776.19999999995</c:v>
                </c:pt>
                <c:pt idx="1">
                  <c:v>3049943.9647999997</c:v>
                </c:pt>
                <c:pt idx="2">
                  <c:v>1040005.92</c:v>
                </c:pt>
                <c:pt idx="3">
                  <c:v>0</c:v>
                </c:pt>
                <c:pt idx="4">
                  <c:v>1020234.87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940-4E3C-A1C0-E2A006EAD55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0899/5/GM_Pressupost_20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5" zoomScaleNormal="85" workbookViewId="0">
      <selection activeCell="J19" sqref="J19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44592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4" si="2">IF(G13,G13/$G$25,"")</f>
        <v>3.2573289902280132E-3</v>
      </c>
      <c r="I13" s="4">
        <v>116532</v>
      </c>
      <c r="J13" s="5">
        <v>121719.42</v>
      </c>
      <c r="K13" s="21">
        <f t="shared" ref="K13:K24" si="3">IF(J13,J13/$J$25,"")</f>
        <v>0.16775222299980705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1</v>
      </c>
      <c r="H14" s="20">
        <f t="shared" si="2"/>
        <v>3.2573289902280132E-3</v>
      </c>
      <c r="I14" s="6">
        <v>33600</v>
      </c>
      <c r="J14" s="7">
        <v>40656</v>
      </c>
      <c r="K14" s="21">
        <f t="shared" si="3"/>
        <v>5.6031604309979097E-2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13</v>
      </c>
      <c r="H19" s="20">
        <f t="shared" si="2"/>
        <v>4.2345276872964167E-2</v>
      </c>
      <c r="I19" s="6">
        <v>2573.7999999999997</v>
      </c>
      <c r="J19" s="7">
        <v>2858.4900000000002</v>
      </c>
      <c r="K19" s="21">
        <f t="shared" si="3"/>
        <v>3.9395361226887094E-3</v>
      </c>
      <c r="L19" s="2">
        <v>2</v>
      </c>
      <c r="M19" s="20">
        <f t="shared" si="4"/>
        <v>4.0816326530612242E-2</v>
      </c>
      <c r="N19" s="6">
        <v>118897.26</v>
      </c>
      <c r="O19" s="7">
        <v>143865.68</v>
      </c>
      <c r="P19" s="21">
        <f t="shared" si="5"/>
        <v>0.77152913547100566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>
        <v>2</v>
      </c>
      <c r="C20" s="66">
        <f t="shared" si="0"/>
        <v>1</v>
      </c>
      <c r="D20" s="69">
        <v>3888.56</v>
      </c>
      <c r="E20" s="70">
        <v>4705.16</v>
      </c>
      <c r="F20" s="21">
        <f t="shared" si="1"/>
        <v>1</v>
      </c>
      <c r="G20" s="68">
        <v>292</v>
      </c>
      <c r="H20" s="66">
        <f t="shared" si="2"/>
        <v>0.95114006514657978</v>
      </c>
      <c r="I20" s="69">
        <v>464068.91730105825</v>
      </c>
      <c r="J20" s="70">
        <v>560356.59380000026</v>
      </c>
      <c r="K20" s="67">
        <f t="shared" si="3"/>
        <v>0.7722766365675251</v>
      </c>
      <c r="L20" s="68">
        <v>47</v>
      </c>
      <c r="M20" s="66">
        <f t="shared" si="4"/>
        <v>0.95918367346938771</v>
      </c>
      <c r="N20" s="69">
        <v>34958.14</v>
      </c>
      <c r="O20" s="70">
        <v>42602.559999999983</v>
      </c>
      <c r="P20" s="67">
        <f t="shared" si="5"/>
        <v>0.22847086452899423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>
        <v>60</v>
      </c>
      <c r="W20" s="66">
        <f t="shared" si="8"/>
        <v>1</v>
      </c>
      <c r="X20" s="69">
        <v>51558.258383021115</v>
      </c>
      <c r="Y20" s="70">
        <v>57755.81</v>
      </c>
      <c r="Z20" s="67">
        <f t="shared" si="9"/>
        <v>1</v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2</v>
      </c>
      <c r="C25" s="17">
        <f t="shared" si="12"/>
        <v>1</v>
      </c>
      <c r="D25" s="18">
        <f t="shared" si="12"/>
        <v>3888.56</v>
      </c>
      <c r="E25" s="18">
        <f t="shared" si="12"/>
        <v>4705.16</v>
      </c>
      <c r="F25" s="19">
        <f t="shared" si="12"/>
        <v>1</v>
      </c>
      <c r="G25" s="16">
        <f t="shared" si="12"/>
        <v>307</v>
      </c>
      <c r="H25" s="17">
        <f t="shared" si="12"/>
        <v>1</v>
      </c>
      <c r="I25" s="18">
        <f t="shared" si="12"/>
        <v>616774.71730105823</v>
      </c>
      <c r="J25" s="18">
        <f t="shared" si="12"/>
        <v>725590.5038000003</v>
      </c>
      <c r="K25" s="19">
        <f t="shared" si="12"/>
        <v>1</v>
      </c>
      <c r="L25" s="16">
        <f t="shared" si="12"/>
        <v>49</v>
      </c>
      <c r="M25" s="17">
        <f t="shared" si="12"/>
        <v>1</v>
      </c>
      <c r="N25" s="18">
        <f t="shared" si="12"/>
        <v>153855.4</v>
      </c>
      <c r="O25" s="18">
        <f t="shared" si="12"/>
        <v>186468.24</v>
      </c>
      <c r="P25" s="19">
        <f t="shared" si="12"/>
        <v>0.99999999999999989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60</v>
      </c>
      <c r="W25" s="17">
        <f t="shared" si="12"/>
        <v>1</v>
      </c>
      <c r="X25" s="18">
        <f t="shared" si="12"/>
        <v>51558.258383021115</v>
      </c>
      <c r="Y25" s="18">
        <f t="shared" si="12"/>
        <v>57755.81</v>
      </c>
      <c r="Z25" s="19">
        <f t="shared" si="12"/>
        <v>1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25" t="s">
        <v>55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26" t="s">
        <v>54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13">B13+G13+L13+Q13+AA13+V13</f>
        <v>1</v>
      </c>
      <c r="C34" s="8">
        <f t="shared" ref="C34:C43" si="14">IF(B34,B34/$B$46,"")</f>
        <v>2.3923444976076554E-3</v>
      </c>
      <c r="D34" s="10">
        <f t="shared" ref="D34:D45" si="15">D13+I13+N13+S13+AC13+X13</f>
        <v>116532</v>
      </c>
      <c r="E34" s="11">
        <f t="shared" ref="E34:E45" si="16">E13+J13+O13+T13+AD13+Y13</f>
        <v>121719.42</v>
      </c>
      <c r="F34" s="21">
        <f t="shared" ref="F34:F43" si="17">IF(E34,E34/$E$46,"")</f>
        <v>0.12490195762728344</v>
      </c>
      <c r="J34" s="149" t="s">
        <v>3</v>
      </c>
      <c r="K34" s="150"/>
      <c r="L34" s="57">
        <f>B25</f>
        <v>2</v>
      </c>
      <c r="M34" s="8">
        <f t="shared" ref="M34:M39" si="18">IF(L34,L34/$L$40,"")</f>
        <v>4.7846889952153108E-3</v>
      </c>
      <c r="N34" s="58">
        <f>D25</f>
        <v>3888.56</v>
      </c>
      <c r="O34" s="58">
        <f>E25</f>
        <v>4705.16</v>
      </c>
      <c r="P34" s="59">
        <f t="shared" ref="P34:P39" si="19">IF(O34,O34/$O$40,"")</f>
        <v>4.8281834973382953E-3</v>
      </c>
    </row>
    <row r="35" spans="1:33" s="25" customFormat="1" ht="30" customHeight="1" x14ac:dyDescent="0.3">
      <c r="A35" s="43" t="s">
        <v>18</v>
      </c>
      <c r="B35" s="12">
        <f t="shared" si="13"/>
        <v>1</v>
      </c>
      <c r="C35" s="8">
        <f t="shared" si="14"/>
        <v>2.3923444976076554E-3</v>
      </c>
      <c r="D35" s="13">
        <f t="shared" si="15"/>
        <v>33600</v>
      </c>
      <c r="E35" s="14">
        <f t="shared" si="16"/>
        <v>40656</v>
      </c>
      <c r="F35" s="21">
        <f t="shared" si="17"/>
        <v>4.1719012375304086E-2</v>
      </c>
      <c r="J35" s="145" t="s">
        <v>1</v>
      </c>
      <c r="K35" s="146"/>
      <c r="L35" s="60">
        <f>G25</f>
        <v>307</v>
      </c>
      <c r="M35" s="8">
        <f t="shared" si="18"/>
        <v>0.73444976076555024</v>
      </c>
      <c r="N35" s="61">
        <f>I25</f>
        <v>616774.71730105823</v>
      </c>
      <c r="O35" s="61">
        <f>J25</f>
        <v>725590.5038000003</v>
      </c>
      <c r="P35" s="59">
        <f t="shared" si="19"/>
        <v>0.74456216074959003</v>
      </c>
    </row>
    <row r="36" spans="1:33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45" t="s">
        <v>2</v>
      </c>
      <c r="K36" s="146"/>
      <c r="L36" s="60">
        <f>L25</f>
        <v>49</v>
      </c>
      <c r="M36" s="8">
        <f t="shared" si="18"/>
        <v>0.11722488038277512</v>
      </c>
      <c r="N36" s="61">
        <f>N25</f>
        <v>153855.4</v>
      </c>
      <c r="O36" s="61">
        <f>O25</f>
        <v>186468.24</v>
      </c>
      <c r="P36" s="59">
        <f t="shared" si="19"/>
        <v>0.19134373308149277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5" t="s">
        <v>5</v>
      </c>
      <c r="K38" s="146"/>
      <c r="L38" s="60">
        <f>V25</f>
        <v>60</v>
      </c>
      <c r="M38" s="8">
        <f t="shared" si="18"/>
        <v>0.14354066985645933</v>
      </c>
      <c r="N38" s="61">
        <f>X25</f>
        <v>51558.258383021115</v>
      </c>
      <c r="O38" s="61">
        <f>Y25</f>
        <v>57755.81</v>
      </c>
      <c r="P38" s="59">
        <f t="shared" si="19"/>
        <v>5.9265922671578881E-2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45" t="s">
        <v>4</v>
      </c>
      <c r="K39" s="146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15</v>
      </c>
      <c r="C40" s="8">
        <f t="shared" si="14"/>
        <v>3.5885167464114832E-2</v>
      </c>
      <c r="D40" s="13">
        <f t="shared" si="15"/>
        <v>121471.06</v>
      </c>
      <c r="E40" s="23">
        <f t="shared" si="16"/>
        <v>146724.16999999998</v>
      </c>
      <c r="F40" s="21">
        <f t="shared" si="17"/>
        <v>0.15056049449001918</v>
      </c>
      <c r="G40" s="25"/>
      <c r="J40" s="147" t="s">
        <v>0</v>
      </c>
      <c r="K40" s="148"/>
      <c r="L40" s="83">
        <f>SUM(L34:L39)</f>
        <v>418</v>
      </c>
      <c r="M40" s="17">
        <f>SUM(M34:M39)</f>
        <v>1</v>
      </c>
      <c r="N40" s="84">
        <f>SUM(N34:N39)</f>
        <v>826076.93568407942</v>
      </c>
      <c r="O40" s="85">
        <f>SUM(O34:O39)</f>
        <v>974519.71380000026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401</v>
      </c>
      <c r="C41" s="8">
        <f t="shared" si="14"/>
        <v>0.95933014354066981</v>
      </c>
      <c r="D41" s="13">
        <f t="shared" si="15"/>
        <v>554473.87568407936</v>
      </c>
      <c r="E41" s="23">
        <f t="shared" si="16"/>
        <v>665420.12380000018</v>
      </c>
      <c r="F41" s="21">
        <f t="shared" si="17"/>
        <v>0.68281853550739335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418</v>
      </c>
      <c r="C46" s="17">
        <f>SUM(C34:C45)</f>
        <v>1</v>
      </c>
      <c r="D46" s="18">
        <f>SUM(D34:D45)</f>
        <v>826076.9356840793</v>
      </c>
      <c r="E46" s="18">
        <f>SUM(E34:E45)</f>
        <v>974519.71380000014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0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8" sqref="J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>
        <v>44592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CONSORCI MUSEU D'ART CONTEMPORANI DE BARCELONA (MACBA)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3</v>
      </c>
      <c r="H13" s="20">
        <f t="shared" ref="H13:H21" si="2">IF(G13,G13/$G$25,"")</f>
        <v>7.4999999999999997E-3</v>
      </c>
      <c r="I13" s="4">
        <v>257848.3</v>
      </c>
      <c r="J13" s="5">
        <v>300802.52</v>
      </c>
      <c r="K13" s="21">
        <f t="shared" ref="K13:K21" si="3">IF(J13,J13/$J$25,"")</f>
        <v>0.37955176926675965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41</v>
      </c>
      <c r="H19" s="20">
        <f t="shared" si="2"/>
        <v>0.10249999999999999</v>
      </c>
      <c r="I19" s="6">
        <v>22453.71</v>
      </c>
      <c r="J19" s="7">
        <v>25894.33</v>
      </c>
      <c r="K19" s="21">
        <f t="shared" si="3"/>
        <v>3.2673392382076227E-2</v>
      </c>
      <c r="L19" s="2">
        <v>2</v>
      </c>
      <c r="M19" s="20">
        <f t="shared" si="4"/>
        <v>3.3898305084745763E-2</v>
      </c>
      <c r="N19" s="6">
        <v>228418.74</v>
      </c>
      <c r="O19" s="7">
        <v>276386.67</v>
      </c>
      <c r="P19" s="21">
        <f t="shared" si="5"/>
        <v>0.89350757528269453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>
        <v>2</v>
      </c>
      <c r="C20" s="66">
        <f t="shared" si="0"/>
        <v>0.66666666666666663</v>
      </c>
      <c r="D20" s="69">
        <v>30333.99</v>
      </c>
      <c r="E20" s="70">
        <v>36769.49</v>
      </c>
      <c r="F20" s="21">
        <f t="shared" si="1"/>
        <v>0.26706874010372028</v>
      </c>
      <c r="G20" s="68">
        <v>356</v>
      </c>
      <c r="H20" s="66">
        <f t="shared" si="2"/>
        <v>0.89</v>
      </c>
      <c r="I20" s="69">
        <v>386503.06000000006</v>
      </c>
      <c r="J20" s="70">
        <v>465823.54999999993</v>
      </c>
      <c r="K20" s="21">
        <f t="shared" si="3"/>
        <v>0.58777483835116417</v>
      </c>
      <c r="L20" s="68">
        <v>57</v>
      </c>
      <c r="M20" s="66">
        <f t="shared" si="4"/>
        <v>0.96610169491525422</v>
      </c>
      <c r="N20" s="69">
        <v>27059.940000000002</v>
      </c>
      <c r="O20" s="70">
        <v>32941.05999999999</v>
      </c>
      <c r="P20" s="67">
        <f t="shared" si="5"/>
        <v>0.10649242471730547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>
        <v>115</v>
      </c>
      <c r="W20" s="66">
        <f t="shared" si="8"/>
        <v>1</v>
      </c>
      <c r="X20" s="69">
        <v>87394.479759185939</v>
      </c>
      <c r="Y20" s="70">
        <v>100575.13000000002</v>
      </c>
      <c r="Z20" s="67">
        <f t="shared" si="9"/>
        <v>1</v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>
        <v>1</v>
      </c>
      <c r="C22" s="20">
        <f t="shared" ref="C22:C23" si="12">IF(B22,B22/$B$25,"")</f>
        <v>0.33333333333333331</v>
      </c>
      <c r="D22" s="6">
        <v>83395.460000000006</v>
      </c>
      <c r="E22" s="7">
        <v>100908.51</v>
      </c>
      <c r="F22" s="21">
        <f t="shared" si="1"/>
        <v>0.73293125989627972</v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2">SUM(B13:B24)</f>
        <v>3</v>
      </c>
      <c r="C25" s="17">
        <f t="shared" si="32"/>
        <v>1</v>
      </c>
      <c r="D25" s="18">
        <f t="shared" si="32"/>
        <v>113729.45000000001</v>
      </c>
      <c r="E25" s="18">
        <f t="shared" si="32"/>
        <v>137678</v>
      </c>
      <c r="F25" s="19">
        <f t="shared" si="32"/>
        <v>1</v>
      </c>
      <c r="G25" s="16">
        <f t="shared" si="32"/>
        <v>400</v>
      </c>
      <c r="H25" s="17">
        <f t="shared" si="32"/>
        <v>1</v>
      </c>
      <c r="I25" s="18">
        <f t="shared" si="32"/>
        <v>666805.07000000007</v>
      </c>
      <c r="J25" s="18">
        <f t="shared" si="32"/>
        <v>792520.39999999991</v>
      </c>
      <c r="K25" s="19">
        <f t="shared" si="32"/>
        <v>1</v>
      </c>
      <c r="L25" s="16">
        <f t="shared" si="32"/>
        <v>59</v>
      </c>
      <c r="M25" s="17">
        <f t="shared" si="32"/>
        <v>1</v>
      </c>
      <c r="N25" s="18">
        <f t="shared" si="32"/>
        <v>255478.68</v>
      </c>
      <c r="O25" s="18">
        <f t="shared" si="32"/>
        <v>309327.73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115</v>
      </c>
      <c r="W25" s="17">
        <f t="shared" si="32"/>
        <v>1</v>
      </c>
      <c r="X25" s="18">
        <f t="shared" si="32"/>
        <v>87394.479759185939</v>
      </c>
      <c r="Y25" s="18">
        <f t="shared" si="32"/>
        <v>100575.13000000002</v>
      </c>
      <c r="Z25" s="19">
        <f t="shared" si="32"/>
        <v>1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10"/>
      <c r="C32" s="111"/>
      <c r="D32" s="111"/>
      <c r="E32" s="111"/>
      <c r="F32" s="112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33">B13+G13+L13+Q13+AA13+V13</f>
        <v>3</v>
      </c>
      <c r="C34" s="8">
        <f t="shared" ref="C34:C45" si="34">IF(B34,B34/$B$46,"")</f>
        <v>5.1993067590987872E-3</v>
      </c>
      <c r="D34" s="10">
        <f t="shared" ref="D34:D45" si="35">D13+I13+N13+S13+AC13+X13</f>
        <v>257848.3</v>
      </c>
      <c r="E34" s="11">
        <f t="shared" ref="E34:E45" si="36">E13+J13+O13+T13+AD13+Y13</f>
        <v>300802.52</v>
      </c>
      <c r="F34" s="21">
        <f t="shared" ref="F34:F42" si="37">IF(E34,E34/$E$46,"")</f>
        <v>0.22446253054041604</v>
      </c>
      <c r="J34" s="149" t="s">
        <v>3</v>
      </c>
      <c r="K34" s="150"/>
      <c r="L34" s="57">
        <f>B25</f>
        <v>3</v>
      </c>
      <c r="M34" s="8">
        <f t="shared" ref="M34:M39" si="38">IF(L34,L34/$L$40,"")</f>
        <v>5.1993067590987872E-3</v>
      </c>
      <c r="N34" s="58">
        <f>D25</f>
        <v>113729.45000000001</v>
      </c>
      <c r="O34" s="58">
        <f>E25</f>
        <v>137678</v>
      </c>
      <c r="P34" s="59">
        <f t="shared" ref="P34:P39" si="39">IF(O34,O34/$O$40,"")</f>
        <v>0.10273701257470648</v>
      </c>
    </row>
    <row r="35" spans="1:33" s="25" customFormat="1" ht="30" customHeight="1" x14ac:dyDescent="0.3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45" t="s">
        <v>1</v>
      </c>
      <c r="K35" s="146"/>
      <c r="L35" s="60">
        <f>G25</f>
        <v>400</v>
      </c>
      <c r="M35" s="8">
        <f t="shared" si="38"/>
        <v>0.69324090121317161</v>
      </c>
      <c r="N35" s="61">
        <f>I25</f>
        <v>666805.07000000007</v>
      </c>
      <c r="O35" s="61">
        <f>J25</f>
        <v>792520.39999999991</v>
      </c>
      <c r="P35" s="59">
        <f t="shared" si="39"/>
        <v>0.59138844478065777</v>
      </c>
    </row>
    <row r="36" spans="1:33" ht="30" customHeight="1" x14ac:dyDescent="0.3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45" t="s">
        <v>2</v>
      </c>
      <c r="K36" s="146"/>
      <c r="L36" s="60">
        <f>L25</f>
        <v>59</v>
      </c>
      <c r="M36" s="8">
        <f t="shared" si="38"/>
        <v>0.10225303292894281</v>
      </c>
      <c r="N36" s="61">
        <f>N25</f>
        <v>255478.68</v>
      </c>
      <c r="O36" s="61">
        <f>O25</f>
        <v>309327.73</v>
      </c>
      <c r="P36" s="59">
        <f t="shared" si="39"/>
        <v>0.23082414682603908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5" t="s">
        <v>34</v>
      </c>
      <c r="K37" s="146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5" t="s">
        <v>5</v>
      </c>
      <c r="K38" s="146"/>
      <c r="L38" s="60">
        <f>V25</f>
        <v>115</v>
      </c>
      <c r="M38" s="8">
        <f t="shared" si="38"/>
        <v>0.19930675909878684</v>
      </c>
      <c r="N38" s="61">
        <f>X25</f>
        <v>87394.479759185939</v>
      </c>
      <c r="O38" s="61">
        <f>Y25</f>
        <v>100575.13000000002</v>
      </c>
      <c r="P38" s="59">
        <f t="shared" si="39"/>
        <v>7.5050395818596585E-2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45" t="s">
        <v>4</v>
      </c>
      <c r="K39" s="146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43</v>
      </c>
      <c r="C40" s="8">
        <f t="shared" si="34"/>
        <v>7.452339688041594E-2</v>
      </c>
      <c r="D40" s="13">
        <f t="shared" si="35"/>
        <v>250872.44999999998</v>
      </c>
      <c r="E40" s="23">
        <f t="shared" si="36"/>
        <v>302281</v>
      </c>
      <c r="F40" s="21">
        <f t="shared" si="37"/>
        <v>0.22556579045377512</v>
      </c>
      <c r="G40" s="25"/>
      <c r="J40" s="147" t="s">
        <v>0</v>
      </c>
      <c r="K40" s="148"/>
      <c r="L40" s="83">
        <f>SUM(L34:L39)</f>
        <v>577</v>
      </c>
      <c r="M40" s="17">
        <f>SUM(M34:M39)</f>
        <v>1</v>
      </c>
      <c r="N40" s="84">
        <f>SUM(N34:N39)</f>
        <v>1123407.679759186</v>
      </c>
      <c r="O40" s="85">
        <f>SUM(O34:O39)</f>
        <v>1340101.26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530</v>
      </c>
      <c r="C41" s="8">
        <f t="shared" si="34"/>
        <v>0.91854419410745236</v>
      </c>
      <c r="D41" s="13">
        <f t="shared" si="35"/>
        <v>531291.46975918603</v>
      </c>
      <c r="E41" s="23">
        <f t="shared" si="36"/>
        <v>636109.22999999986</v>
      </c>
      <c r="F41" s="21">
        <f t="shared" si="37"/>
        <v>0.47467251094144919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1</v>
      </c>
      <c r="C43" s="8">
        <f t="shared" si="34"/>
        <v>1.7331022530329288E-3</v>
      </c>
      <c r="D43" s="13">
        <f t="shared" si="35"/>
        <v>83395.460000000006</v>
      </c>
      <c r="E43" s="14">
        <f t="shared" si="36"/>
        <v>100908.51</v>
      </c>
      <c r="F43" s="21">
        <f t="shared" ref="F43" si="40">IF(E43,E43/$E$46,"")</f>
        <v>7.5299168064359545E-2</v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577</v>
      </c>
      <c r="C46" s="17">
        <f>SUM(C34:C45)</f>
        <v>1</v>
      </c>
      <c r="D46" s="18">
        <f>SUM(D34:D45)</f>
        <v>1123407.679759186</v>
      </c>
      <c r="E46" s="18">
        <f>SUM(E34:E45)</f>
        <v>1340101.26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8" sqref="J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44592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CONSORCI MUSEU D'ART CONTEMPORANI DE BARCELONA (MACBA)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9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>
        <v>1</v>
      </c>
      <c r="M13" s="20">
        <f t="shared" ref="M13:M23" si="4">IF(L13,L13/$L$25,"")</f>
        <v>2.3809523809523808E-2</v>
      </c>
      <c r="N13" s="4">
        <v>70295.78</v>
      </c>
      <c r="O13" s="5">
        <v>85057.89</v>
      </c>
      <c r="P13" s="21">
        <f t="shared" ref="P13:P23" si="5">IF(O13,O13/$O$25,"")</f>
        <v>0.68209655025081661</v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>
        <v>1</v>
      </c>
      <c r="C18" s="66">
        <f t="shared" si="0"/>
        <v>1</v>
      </c>
      <c r="D18" s="69">
        <v>214398.73</v>
      </c>
      <c r="E18" s="70">
        <v>259422.46</v>
      </c>
      <c r="F18" s="67">
        <f t="shared" si="1"/>
        <v>1</v>
      </c>
      <c r="G18" s="71">
        <v>1</v>
      </c>
      <c r="H18" s="66">
        <f t="shared" si="2"/>
        <v>4.807692307692308E-3</v>
      </c>
      <c r="I18" s="69">
        <v>20074.39</v>
      </c>
      <c r="J18" s="70">
        <v>24290.01</v>
      </c>
      <c r="K18" s="67">
        <f t="shared" si="3"/>
        <v>5.7761500461009821E-2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4.807692307692308E-3</v>
      </c>
      <c r="I19" s="6">
        <v>137698.21</v>
      </c>
      <c r="J19" s="7">
        <v>166614.82999999999</v>
      </c>
      <c r="K19" s="21">
        <f t="shared" si="3"/>
        <v>0.3962090826580999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206</v>
      </c>
      <c r="H20" s="66">
        <f t="shared" si="2"/>
        <v>0.99038461538461542</v>
      </c>
      <c r="I20" s="69">
        <v>189417.34575964825</v>
      </c>
      <c r="J20" s="70">
        <v>229617.65000000002</v>
      </c>
      <c r="K20" s="67">
        <f t="shared" si="3"/>
        <v>0.54602941688089035</v>
      </c>
      <c r="L20" s="68">
        <v>41</v>
      </c>
      <c r="M20" s="66">
        <f t="shared" si="4"/>
        <v>0.97619047619047616</v>
      </c>
      <c r="N20" s="69">
        <v>32754.86</v>
      </c>
      <c r="O20" s="70">
        <v>39642.769999999997</v>
      </c>
      <c r="P20" s="67">
        <f t="shared" si="5"/>
        <v>0.31790344974918333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>
        <v>63</v>
      </c>
      <c r="W20" s="66">
        <f t="shared" si="8"/>
        <v>1</v>
      </c>
      <c r="X20" s="69">
        <v>84982.242743388299</v>
      </c>
      <c r="Y20" s="70">
        <v>98942.580000000016</v>
      </c>
      <c r="Z20" s="67">
        <f t="shared" si="9"/>
        <v>1</v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22">SUM(B13:B24)</f>
        <v>1</v>
      </c>
      <c r="C25" s="17">
        <f t="shared" si="22"/>
        <v>1</v>
      </c>
      <c r="D25" s="18">
        <f t="shared" si="22"/>
        <v>214398.73</v>
      </c>
      <c r="E25" s="18">
        <f t="shared" si="22"/>
        <v>259422.46</v>
      </c>
      <c r="F25" s="19">
        <f t="shared" si="22"/>
        <v>1</v>
      </c>
      <c r="G25" s="16">
        <f t="shared" si="22"/>
        <v>208</v>
      </c>
      <c r="H25" s="17">
        <f t="shared" si="22"/>
        <v>1</v>
      </c>
      <c r="I25" s="18">
        <f t="shared" si="22"/>
        <v>347189.94575964822</v>
      </c>
      <c r="J25" s="18">
        <f t="shared" si="22"/>
        <v>420522.49</v>
      </c>
      <c r="K25" s="19">
        <f t="shared" si="22"/>
        <v>1</v>
      </c>
      <c r="L25" s="16">
        <f t="shared" si="22"/>
        <v>42</v>
      </c>
      <c r="M25" s="17">
        <f t="shared" si="22"/>
        <v>1</v>
      </c>
      <c r="N25" s="18">
        <f t="shared" si="22"/>
        <v>103050.64</v>
      </c>
      <c r="O25" s="18">
        <f t="shared" si="22"/>
        <v>124700.66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63</v>
      </c>
      <c r="W25" s="17">
        <f t="shared" si="22"/>
        <v>1</v>
      </c>
      <c r="X25" s="18">
        <f t="shared" si="22"/>
        <v>84982.242743388299</v>
      </c>
      <c r="Y25" s="18">
        <f t="shared" si="22"/>
        <v>98942.580000000016</v>
      </c>
      <c r="Z25" s="19">
        <f t="shared" si="22"/>
        <v>1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1</v>
      </c>
      <c r="C34" s="8">
        <f t="shared" ref="C34:C42" si="24">IF(B34,B34/$B$46,"")</f>
        <v>3.1847133757961785E-3</v>
      </c>
      <c r="D34" s="10">
        <f t="shared" ref="D34:D45" si="25">D13+I13+N13+S13+AC13+X13</f>
        <v>70295.78</v>
      </c>
      <c r="E34" s="11">
        <f t="shared" ref="E34:E45" si="26">E13+J13+O13+T13+AD13+Y13</f>
        <v>85057.89</v>
      </c>
      <c r="F34" s="21">
        <f t="shared" ref="F34:F43" si="27">IF(E34,E34/$E$46,"")</f>
        <v>9.4133468034813525E-2</v>
      </c>
      <c r="J34" s="149" t="s">
        <v>3</v>
      </c>
      <c r="K34" s="150"/>
      <c r="L34" s="57">
        <f>B25</f>
        <v>1</v>
      </c>
      <c r="M34" s="8">
        <f>IF(L34,L34/$L$40,"")</f>
        <v>3.1847133757961785E-3</v>
      </c>
      <c r="N34" s="58">
        <f>D25</f>
        <v>214398.73</v>
      </c>
      <c r="O34" s="58">
        <f>E25</f>
        <v>259422.46</v>
      </c>
      <c r="P34" s="59">
        <f>IF(O34,O34/$O$40,"")</f>
        <v>0.28710253506080019</v>
      </c>
    </row>
    <row r="35" spans="1:33" s="25" customFormat="1" ht="30" customHeight="1" x14ac:dyDescent="0.3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45" t="s">
        <v>1</v>
      </c>
      <c r="K35" s="146"/>
      <c r="L35" s="60">
        <f>G25</f>
        <v>208</v>
      </c>
      <c r="M35" s="8">
        <f>IF(L35,L35/$L$40,"")</f>
        <v>0.66242038216560506</v>
      </c>
      <c r="N35" s="61">
        <f>I25</f>
        <v>347189.94575964822</v>
      </c>
      <c r="O35" s="61">
        <f>J25</f>
        <v>420522.49</v>
      </c>
      <c r="P35" s="59">
        <f>IF(O35,O35/$O$40,"")</f>
        <v>0.46539175108076614</v>
      </c>
    </row>
    <row r="36" spans="1:33" ht="30" customHeight="1" x14ac:dyDescent="0.3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45" t="s">
        <v>2</v>
      </c>
      <c r="K36" s="146"/>
      <c r="L36" s="60">
        <f>L25</f>
        <v>42</v>
      </c>
      <c r="M36" s="8">
        <f>IF(L36,L36/$L$40,"")</f>
        <v>0.13375796178343949</v>
      </c>
      <c r="N36" s="61">
        <f>N25</f>
        <v>103050.64</v>
      </c>
      <c r="O36" s="61">
        <f>O25</f>
        <v>124700.66</v>
      </c>
      <c r="P36" s="59">
        <f>IF(O36,O36/$O$40,"")</f>
        <v>0.13800607553314748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5" t="s">
        <v>34</v>
      </c>
      <c r="K37" s="146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5" t="s">
        <v>5</v>
      </c>
      <c r="K38" s="146"/>
      <c r="L38" s="60">
        <f>V25</f>
        <v>63</v>
      </c>
      <c r="M38" s="8">
        <f>IF(L38,L38/$L$40,"")</f>
        <v>0.20063694267515925</v>
      </c>
      <c r="N38" s="61">
        <f>X25</f>
        <v>84982.242743388299</v>
      </c>
      <c r="O38" s="61">
        <f>Y25</f>
        <v>98942.580000000016</v>
      </c>
      <c r="P38" s="59">
        <f>IF(O38,O38/$O$40,"")</f>
        <v>0.10949963832528624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2</v>
      </c>
      <c r="C39" s="8">
        <f t="shared" si="24"/>
        <v>6.369426751592357E-3</v>
      </c>
      <c r="D39" s="13">
        <f t="shared" si="25"/>
        <v>234473.12</v>
      </c>
      <c r="E39" s="22">
        <f t="shared" si="26"/>
        <v>283712.46999999997</v>
      </c>
      <c r="F39" s="21">
        <f t="shared" si="27"/>
        <v>0.31398426090540205</v>
      </c>
      <c r="G39" s="25"/>
      <c r="J39" s="145" t="s">
        <v>4</v>
      </c>
      <c r="K39" s="146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1</v>
      </c>
      <c r="C40" s="8">
        <f t="shared" si="24"/>
        <v>3.1847133757961785E-3</v>
      </c>
      <c r="D40" s="13">
        <f t="shared" si="25"/>
        <v>137698.21</v>
      </c>
      <c r="E40" s="23">
        <f t="shared" si="26"/>
        <v>166614.82999999999</v>
      </c>
      <c r="F40" s="21">
        <f t="shared" si="27"/>
        <v>0.18439243877235711</v>
      </c>
      <c r="G40" s="25"/>
      <c r="J40" s="147" t="s">
        <v>0</v>
      </c>
      <c r="K40" s="148"/>
      <c r="L40" s="83">
        <f>SUM(L34:L39)</f>
        <v>314</v>
      </c>
      <c r="M40" s="17">
        <f>SUM(M34:M39)</f>
        <v>1</v>
      </c>
      <c r="N40" s="84">
        <f>SUM(N34:N39)</f>
        <v>749621.5585030365</v>
      </c>
      <c r="O40" s="85">
        <f>SUM(O34:O39)</f>
        <v>903588.19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310</v>
      </c>
      <c r="C41" s="8">
        <f t="shared" si="24"/>
        <v>0.98726114649681529</v>
      </c>
      <c r="D41" s="13">
        <f t="shared" si="25"/>
        <v>307154.44850303652</v>
      </c>
      <c r="E41" s="23">
        <f t="shared" si="26"/>
        <v>368203.00000000006</v>
      </c>
      <c r="F41" s="21">
        <f t="shared" si="27"/>
        <v>0.40748983228742741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314</v>
      </c>
      <c r="C46" s="17">
        <f>SUM(C34:C45)</f>
        <v>1</v>
      </c>
      <c r="D46" s="18">
        <f>SUM(D34:D45)</f>
        <v>749621.5585030365</v>
      </c>
      <c r="E46" s="18">
        <f>SUM(E34:E45)</f>
        <v>903588.19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topLeftCell="A14" zoomScale="80" zoomScaleNormal="80" workbookViewId="0">
      <selection activeCell="J19" sqref="J19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44592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CONSORCI MUSEU D'ART CONTEMPORANI DE BARCELONA (MACBA)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1" si="2">IF(G13,G13/$G$25,"")</f>
        <v>1.6233766233766235E-3</v>
      </c>
      <c r="I13" s="4">
        <v>74410</v>
      </c>
      <c r="J13" s="5">
        <v>90036.099999999991</v>
      </c>
      <c r="K13" s="21">
        <f t="shared" ref="K13:K21" si="3">IF(J13,J13/$J$25,"")</f>
        <v>8.1017946152516188E-2</v>
      </c>
      <c r="L13" s="1">
        <v>1</v>
      </c>
      <c r="M13" s="20">
        <f>IF(L13,L13/$L$25,"")</f>
        <v>1.0416666666666666E-2</v>
      </c>
      <c r="N13" s="4">
        <v>110960</v>
      </c>
      <c r="O13" s="5">
        <v>134261.6</v>
      </c>
      <c r="P13" s="21">
        <f>IF(O13,O13/$O$25,"")</f>
        <v>0.32004440235399789</v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">
      <c r="A18" s="76" t="s">
        <v>33</v>
      </c>
      <c r="B18" s="71">
        <v>1</v>
      </c>
      <c r="C18" s="66">
        <f t="shared" si="0"/>
        <v>0.2</v>
      </c>
      <c r="D18" s="69">
        <v>166790.92000000001</v>
      </c>
      <c r="E18" s="70">
        <v>201817.01</v>
      </c>
      <c r="F18" s="67">
        <f t="shared" si="1"/>
        <v>0.8552634400440936</v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>
        <v>2</v>
      </c>
      <c r="M18" s="66">
        <f>IF(L18,L18/$L$25,"")</f>
        <v>2.0833333333333332E-2</v>
      </c>
      <c r="N18" s="69">
        <v>32550</v>
      </c>
      <c r="O18" s="70">
        <v>35805</v>
      </c>
      <c r="P18" s="67">
        <f>IF(O18,O18/$O$25,"")</f>
        <v>8.534971895378049E-2</v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18</v>
      </c>
      <c r="H19" s="20">
        <f t="shared" si="2"/>
        <v>2.922077922077922E-2</v>
      </c>
      <c r="I19" s="6">
        <v>3569.329999999999</v>
      </c>
      <c r="J19" s="7">
        <v>4319.18</v>
      </c>
      <c r="K19" s="21">
        <f t="shared" si="3"/>
        <v>3.8865643076835279E-3</v>
      </c>
      <c r="L19" s="2">
        <v>5</v>
      </c>
      <c r="M19" s="20">
        <f>IF(L19,L19/$L$25,"")</f>
        <v>5.2083333333333336E-2</v>
      </c>
      <c r="N19" s="6">
        <v>44096.45</v>
      </c>
      <c r="O19" s="7">
        <v>53356.7</v>
      </c>
      <c r="P19" s="21">
        <f>IF(O19,O19/$O$25,"")</f>
        <v>0.12718836333755562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">
      <c r="A20" s="80" t="s">
        <v>29</v>
      </c>
      <c r="B20" s="68">
        <v>4</v>
      </c>
      <c r="C20" s="66">
        <f t="shared" si="0"/>
        <v>0.8</v>
      </c>
      <c r="D20" s="69">
        <v>28226.089999999997</v>
      </c>
      <c r="E20" s="70">
        <v>34153.57</v>
      </c>
      <c r="F20" s="21">
        <f t="shared" si="1"/>
        <v>0.14473655995590637</v>
      </c>
      <c r="G20" s="68">
        <v>597</v>
      </c>
      <c r="H20" s="66">
        <f t="shared" si="2"/>
        <v>0.9691558441558441</v>
      </c>
      <c r="I20" s="69">
        <v>845559.47974287544</v>
      </c>
      <c r="J20" s="70">
        <v>1016955.2909999997</v>
      </c>
      <c r="K20" s="67">
        <f t="shared" si="3"/>
        <v>0.91509548953980024</v>
      </c>
      <c r="L20" s="68">
        <v>88</v>
      </c>
      <c r="M20" s="66">
        <f>IF(L20,L20/$L$25,"")</f>
        <v>0.91666666666666663</v>
      </c>
      <c r="N20" s="69">
        <v>161933.05000000002</v>
      </c>
      <c r="O20" s="70">
        <v>196085.99000000008</v>
      </c>
      <c r="P20" s="67">
        <f>IF(O20,O20/$O$25,"")</f>
        <v>0.46741751535466608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>
        <v>186</v>
      </c>
      <c r="W20" s="66">
        <f t="shared" si="6"/>
        <v>1</v>
      </c>
      <c r="X20" s="69">
        <v>664470.27719501068</v>
      </c>
      <c r="Y20" s="70">
        <v>762961.35</v>
      </c>
      <c r="Z20" s="67">
        <f t="shared" si="7"/>
        <v>1</v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0">SUM(B13:B24)</f>
        <v>5</v>
      </c>
      <c r="C25" s="17">
        <f t="shared" si="30"/>
        <v>1</v>
      </c>
      <c r="D25" s="18">
        <f t="shared" si="30"/>
        <v>195017.01</v>
      </c>
      <c r="E25" s="18">
        <f t="shared" si="30"/>
        <v>235970.58000000002</v>
      </c>
      <c r="F25" s="19">
        <f t="shared" si="30"/>
        <v>1</v>
      </c>
      <c r="G25" s="16">
        <f t="shared" si="30"/>
        <v>616</v>
      </c>
      <c r="H25" s="17">
        <f t="shared" si="30"/>
        <v>1</v>
      </c>
      <c r="I25" s="18">
        <f t="shared" si="30"/>
        <v>923538.8097428754</v>
      </c>
      <c r="J25" s="18">
        <f t="shared" si="30"/>
        <v>1111310.5709999998</v>
      </c>
      <c r="K25" s="19">
        <f t="shared" si="30"/>
        <v>1</v>
      </c>
      <c r="L25" s="16">
        <f t="shared" si="30"/>
        <v>96</v>
      </c>
      <c r="M25" s="17">
        <f t="shared" si="30"/>
        <v>1</v>
      </c>
      <c r="N25" s="18">
        <f t="shared" si="30"/>
        <v>349539.5</v>
      </c>
      <c r="O25" s="18">
        <f t="shared" si="30"/>
        <v>419509.29000000004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186</v>
      </c>
      <c r="W25" s="17">
        <f t="shared" si="30"/>
        <v>1</v>
      </c>
      <c r="X25" s="18">
        <f t="shared" si="30"/>
        <v>664470.27719501068</v>
      </c>
      <c r="Y25" s="18">
        <f t="shared" si="30"/>
        <v>762961.35</v>
      </c>
      <c r="Z25" s="19">
        <f t="shared" si="30"/>
        <v>1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2</v>
      </c>
      <c r="C34" s="8">
        <f t="shared" ref="C34:C45" si="32">IF(B34,B34/$B$46,"")</f>
        <v>2.2148394241417496E-3</v>
      </c>
      <c r="D34" s="10">
        <f t="shared" ref="D34:D42" si="33">D13+I13+N13+S13+AC13+X13</f>
        <v>185370</v>
      </c>
      <c r="E34" s="11">
        <f t="shared" ref="E34:E42" si="34">E13+J13+O13+T13+AD13+Y13</f>
        <v>224297.7</v>
      </c>
      <c r="F34" s="21">
        <f t="shared" ref="F34:F42" si="35">IF(E34,E34/$E$46,"")</f>
        <v>8.8663915882172817E-2</v>
      </c>
      <c r="J34" s="149" t="s">
        <v>3</v>
      </c>
      <c r="K34" s="150"/>
      <c r="L34" s="57">
        <f>B25</f>
        <v>5</v>
      </c>
      <c r="M34" s="8">
        <f t="shared" ref="M34:M39" si="36">IF(L34,L34/$L$40,"")</f>
        <v>5.5370985603543747E-3</v>
      </c>
      <c r="N34" s="58">
        <f>D25</f>
        <v>195017.01</v>
      </c>
      <c r="O34" s="58">
        <f>E25</f>
        <v>235970.58000000002</v>
      </c>
      <c r="P34" s="59">
        <f t="shared" ref="P34:P39" si="37">IF(O34,O34/$O$40,"")</f>
        <v>9.3278155129488768E-2</v>
      </c>
    </row>
    <row r="35" spans="1:33" s="25" customFormat="1" ht="30" customHeight="1" x14ac:dyDescent="0.3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45" t="s">
        <v>1</v>
      </c>
      <c r="K35" s="146"/>
      <c r="L35" s="60">
        <f>G25</f>
        <v>616</v>
      </c>
      <c r="M35" s="8">
        <f t="shared" si="36"/>
        <v>0.68217054263565891</v>
      </c>
      <c r="N35" s="61">
        <f>I25</f>
        <v>923538.8097428754</v>
      </c>
      <c r="O35" s="61">
        <f>J25</f>
        <v>1111310.5709999998</v>
      </c>
      <c r="P35" s="59">
        <f t="shared" si="37"/>
        <v>0.43929628786257469</v>
      </c>
    </row>
    <row r="36" spans="1:33" ht="30" customHeight="1" x14ac:dyDescent="0.3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45" t="s">
        <v>2</v>
      </c>
      <c r="K36" s="146"/>
      <c r="L36" s="60">
        <f>L25</f>
        <v>96</v>
      </c>
      <c r="M36" s="8">
        <f t="shared" si="36"/>
        <v>0.10631229235880399</v>
      </c>
      <c r="N36" s="61">
        <f>N25</f>
        <v>349539.5</v>
      </c>
      <c r="O36" s="61">
        <f>O25</f>
        <v>419509.29000000004</v>
      </c>
      <c r="P36" s="59">
        <f t="shared" si="37"/>
        <v>0.16583021760967698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5" t="s">
        <v>34</v>
      </c>
      <c r="K37" s="146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5" t="s">
        <v>5</v>
      </c>
      <c r="K38" s="146"/>
      <c r="L38" s="60">
        <f>V25</f>
        <v>186</v>
      </c>
      <c r="M38" s="8">
        <f t="shared" si="36"/>
        <v>0.20598006644518271</v>
      </c>
      <c r="N38" s="61">
        <f>X25</f>
        <v>664470.27719501068</v>
      </c>
      <c r="O38" s="61">
        <f>Y25</f>
        <v>762961.35</v>
      </c>
      <c r="P38" s="59">
        <f t="shared" si="37"/>
        <v>0.30159533939825961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3</v>
      </c>
      <c r="C39" s="8">
        <f t="shared" si="32"/>
        <v>3.3222591362126247E-3</v>
      </c>
      <c r="D39" s="13">
        <f t="shared" si="33"/>
        <v>199340.92</v>
      </c>
      <c r="E39" s="22">
        <f t="shared" si="34"/>
        <v>237622.01</v>
      </c>
      <c r="F39" s="21">
        <f t="shared" si="35"/>
        <v>9.3930958304043369E-2</v>
      </c>
      <c r="G39" s="25"/>
      <c r="J39" s="145" t="s">
        <v>4</v>
      </c>
      <c r="K39" s="146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23</v>
      </c>
      <c r="C40" s="8">
        <f t="shared" si="32"/>
        <v>2.5470653377630121E-2</v>
      </c>
      <c r="D40" s="13">
        <f t="shared" si="33"/>
        <v>47665.78</v>
      </c>
      <c r="E40" s="23">
        <f t="shared" si="34"/>
        <v>57675.88</v>
      </c>
      <c r="F40" s="21">
        <f t="shared" si="35"/>
        <v>2.2799027242590062E-2</v>
      </c>
      <c r="G40" s="25"/>
      <c r="J40" s="147" t="s">
        <v>0</v>
      </c>
      <c r="K40" s="148"/>
      <c r="L40" s="83">
        <f>SUM(L34:L39)</f>
        <v>903</v>
      </c>
      <c r="M40" s="17">
        <f>SUM(M34:M39)</f>
        <v>1</v>
      </c>
      <c r="N40" s="84">
        <f>SUM(N34:N39)</f>
        <v>2132565.596937886</v>
      </c>
      <c r="O40" s="85">
        <f>SUM(O34:O39)</f>
        <v>2529751.7909999997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875</v>
      </c>
      <c r="C41" s="8">
        <f t="shared" si="32"/>
        <v>0.96899224806201545</v>
      </c>
      <c r="D41" s="13">
        <f t="shared" si="33"/>
        <v>1700188.8969378863</v>
      </c>
      <c r="E41" s="23">
        <f t="shared" si="34"/>
        <v>2010156.2009999999</v>
      </c>
      <c r="F41" s="21">
        <f t="shared" si="35"/>
        <v>0.7946060985711938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903</v>
      </c>
      <c r="C46" s="17">
        <f>SUM(C34:C45)</f>
        <v>1</v>
      </c>
      <c r="D46" s="18">
        <f>SUM(D34:D45)</f>
        <v>2132565.5969378864</v>
      </c>
      <c r="E46" s="18">
        <f>SUM(E34:E45)</f>
        <v>2529751.7909999997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10" zoomScale="80" zoomScaleNormal="80" workbookViewId="0">
      <selection activeCell="I19" sqref="I19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3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60</v>
      </c>
      <c r="B7" s="31" t="s">
        <v>56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CONSORCI MUSEU D'ART CONTEMPORANI DE BARCELONA (MACBA)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69" t="s">
        <v>6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1"/>
    </row>
    <row r="11" spans="1:31" ht="30" customHeight="1" thickBot="1" x14ac:dyDescent="0.35">
      <c r="A11" s="172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39" t="s">
        <v>4</v>
      </c>
      <c r="W11" s="140"/>
      <c r="X11" s="140"/>
      <c r="Y11" s="140"/>
      <c r="Z11" s="141"/>
      <c r="AA11" s="142" t="s">
        <v>5</v>
      </c>
      <c r="AB11" s="143"/>
      <c r="AC11" s="143"/>
      <c r="AD11" s="143"/>
      <c r="AE11" s="144"/>
    </row>
    <row r="12" spans="1:31" ht="39" customHeight="1" thickBot="1" x14ac:dyDescent="0.35">
      <c r="A12" s="173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">
      <c r="A13" s="41" t="s">
        <v>25</v>
      </c>
      <c r="B13" s="9">
        <f>'CONTRACTACIO 1r TR 2021'!B13+'CONTRACTACIO 2n TR 2021'!B13+'CONTRACTACIO 3r TR 2021'!B13+'CONTRACTACIO 4t TR 2021'!B13</f>
        <v>0</v>
      </c>
      <c r="C13" s="20" t="str">
        <f t="shared" ref="C13:C24" si="0">IF(B13,B13/$B$25,"")</f>
        <v/>
      </c>
      <c r="D13" s="10">
        <f>'CONTRACTACIO 1r TR 2021'!D13+'CONTRACTACIO 2n TR 2021'!D13+'CONTRACTACIO 3r TR 2021'!D13+'CONTRACTACIO 4t TR 2021'!D13</f>
        <v>0</v>
      </c>
      <c r="E13" s="10">
        <f>'CONTRACTACIO 1r TR 2021'!E13+'CONTRACTACIO 2n TR 2021'!E13+'CONTRACTACIO 3r TR 2021'!E13+'CONTRACTACIO 4t TR 2021'!E13</f>
        <v>0</v>
      </c>
      <c r="F13" s="21" t="str">
        <f t="shared" ref="F13:F24" si="1">IF(E13,E13/$E$25,"")</f>
        <v/>
      </c>
      <c r="G13" s="9">
        <f>'CONTRACTACIO 1r TR 2021'!G13+'CONTRACTACIO 2n TR 2021'!G13+'CONTRACTACIO 3r TR 2021'!G13+'CONTRACTACIO 4t TR 2021'!G13</f>
        <v>5</v>
      </c>
      <c r="H13" s="20">
        <f t="shared" ref="H13:H24" si="2">IF(G13,G13/$G$25,"")</f>
        <v>3.2658393207054214E-3</v>
      </c>
      <c r="I13" s="10">
        <f>'CONTRACTACIO 1r TR 2021'!I13+'CONTRACTACIO 2n TR 2021'!I13+'CONTRACTACIO 3r TR 2021'!I13+'CONTRACTACIO 4t TR 2021'!I13</f>
        <v>448790.3</v>
      </c>
      <c r="J13" s="10">
        <f>'CONTRACTACIO 1r TR 2021'!J13+'CONTRACTACIO 2n TR 2021'!J13+'CONTRACTACIO 3r TR 2021'!J13+'CONTRACTACIO 4t TR 2021'!J13</f>
        <v>512558.04</v>
      </c>
      <c r="K13" s="21">
        <f t="shared" ref="K13:K24" si="3">IF(J13,J13/$J$25,"")</f>
        <v>0.16805490393119762</v>
      </c>
      <c r="L13" s="9">
        <f>'CONTRACTACIO 1r TR 2021'!L13+'CONTRACTACIO 2n TR 2021'!L13+'CONTRACTACIO 3r TR 2021'!L13+'CONTRACTACIO 4t TR 2021'!L13</f>
        <v>2</v>
      </c>
      <c r="M13" s="20">
        <f t="shared" ref="M13:M24" si="4">IF(L13,L13/$L$25,"")</f>
        <v>8.130081300813009E-3</v>
      </c>
      <c r="N13" s="10">
        <f>'CONTRACTACIO 1r TR 2021'!N13+'CONTRACTACIO 2n TR 2021'!N13+'CONTRACTACIO 3r TR 2021'!N13+'CONTRACTACIO 4t TR 2021'!N13</f>
        <v>181255.78</v>
      </c>
      <c r="O13" s="10">
        <f>'CONTRACTACIO 1r TR 2021'!O13+'CONTRACTACIO 2n TR 2021'!O13+'CONTRACTACIO 3r TR 2021'!O13+'CONTRACTACIO 4t TR 2021'!O13</f>
        <v>219319.49</v>
      </c>
      <c r="P13" s="21">
        <f t="shared" ref="P13:P24" si="5">IF(O13,O13/$O$25,"")</f>
        <v>0.21088292458950617</v>
      </c>
      <c r="Q13" s="9">
        <f>'CONTRACTACIO 1r TR 2021'!Q13+'CONTRACTACIO 2n TR 2021'!Q13+'CONTRACTACIO 3r TR 2021'!Q13+'CONTRACTACIO 4t TR 2021'!Q13</f>
        <v>0</v>
      </c>
      <c r="R13" s="20" t="str">
        <f t="shared" ref="R13:R24" si="6">IF(Q13,Q13/$Q$25,"")</f>
        <v/>
      </c>
      <c r="S13" s="10">
        <f>'CONTRACTACIO 1r TR 2021'!S13+'CONTRACTACIO 2n TR 2021'!S13+'CONTRACTACIO 3r TR 2021'!S13+'CONTRACTACIO 4t TR 2021'!S13</f>
        <v>0</v>
      </c>
      <c r="T13" s="10">
        <f>'CONTRACTACIO 1r TR 2021'!T13+'CONTRACTACIO 2n TR 2021'!T13+'CONTRACTACIO 3r TR 2021'!T13+'CONTRACTACIO 4t TR 2021'!T13</f>
        <v>0</v>
      </c>
      <c r="U13" s="21" t="str">
        <f t="shared" ref="U13:U24" si="7">IF(T13,T13/$T$25,"")</f>
        <v/>
      </c>
      <c r="V13" s="9">
        <f>'CONTRACTACIO 1r TR 2021'!AA13+'CONTRACTACIO 2n TR 2021'!AA13+'CONTRACTACIO 3r TR 2021'!AA13+'CONTRACTACIO 4t TR 2021'!AA13</f>
        <v>0</v>
      </c>
      <c r="W13" s="20" t="str">
        <f t="shared" ref="W13:W24" si="8">IF(V13,V13/$V$25,"")</f>
        <v/>
      </c>
      <c r="X13" s="10">
        <f>'CONTRACTACIO 1r TR 2021'!AC13+'CONTRACTACIO 2n TR 2021'!AC13+'CONTRACTACIO 3r TR 2021'!AC13+'CONTRACTACIO 4t TR 2021'!AC13</f>
        <v>0</v>
      </c>
      <c r="Y13" s="10">
        <f>'CONTRACTACIO 1r TR 2021'!AD13+'CONTRACTACIO 2n TR 2021'!AD13+'CONTRACTACIO 3r TR 2021'!AD13+'CONTRACTACIO 4t TR 2021'!AD13</f>
        <v>0</v>
      </c>
      <c r="Z13" s="21" t="str">
        <f t="shared" ref="Z13:Z24" si="9">IF(Y13,Y13/$Y$25,"")</f>
        <v/>
      </c>
      <c r="AA13" s="9">
        <f>'CONTRACTACIO 1r TR 2021'!V13+'CONTRACTACIO 2n TR 2021'!V13+'CONTRACTACIO 3r TR 2021'!V13+'CONTRACTACIO 4t TR 2021'!V13</f>
        <v>0</v>
      </c>
      <c r="AB13" s="20" t="str">
        <f t="shared" ref="AB13:AB24" si="10">IF(AA13,AA13/$AA$25,"")</f>
        <v/>
      </c>
      <c r="AC13" s="10">
        <f>'CONTRACTACIO 1r TR 2021'!X13+'CONTRACTACIO 2n TR 2021'!X13+'CONTRACTACIO 3r TR 2021'!X13+'CONTRACTACIO 4t TR 2021'!X13</f>
        <v>0</v>
      </c>
      <c r="AD13" s="10">
        <f>'CONTRACTACIO 1r TR 2021'!Y13+'CONTRACTACIO 2n TR 2021'!Y13+'CONTRACTACIO 3r TR 2021'!Y13+'CONTRACTACIO 4t TR 2021'!Y13</f>
        <v>0</v>
      </c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9">
        <f>'CONTRACTACIO 1r TR 2021'!B14+'CONTRACTACIO 2n TR 2021'!B14+'CONTRACTACIO 3r TR 2021'!B14+'CONTRACTACIO 4t TR 2021'!B14</f>
        <v>0</v>
      </c>
      <c r="C14" s="20" t="str">
        <f t="shared" si="0"/>
        <v/>
      </c>
      <c r="D14" s="13">
        <f>'CONTRACTACIO 1r TR 2021'!D14+'CONTRACTACIO 2n TR 2021'!D14+'CONTRACTACIO 3r TR 2021'!D14+'CONTRACTACIO 4t TR 2021'!D14</f>
        <v>0</v>
      </c>
      <c r="E14" s="13">
        <f>'CONTRACTACIO 1r TR 2021'!E14+'CONTRACTACIO 2n TR 2021'!E14+'CONTRACTACIO 3r TR 2021'!E14+'CONTRACTACIO 4t TR 2021'!E14</f>
        <v>0</v>
      </c>
      <c r="F14" s="21" t="str">
        <f t="shared" si="1"/>
        <v/>
      </c>
      <c r="G14" s="9">
        <f>'CONTRACTACIO 1r TR 2021'!G14+'CONTRACTACIO 2n TR 2021'!G14+'CONTRACTACIO 3r TR 2021'!G14+'CONTRACTACIO 4t TR 2021'!G14</f>
        <v>1</v>
      </c>
      <c r="H14" s="20">
        <f t="shared" si="2"/>
        <v>6.5316786414108428E-4</v>
      </c>
      <c r="I14" s="13">
        <f>'CONTRACTACIO 1r TR 2021'!I14+'CONTRACTACIO 2n TR 2021'!I14+'CONTRACTACIO 3r TR 2021'!I14+'CONTRACTACIO 4t TR 2021'!I14</f>
        <v>33600</v>
      </c>
      <c r="J14" s="13">
        <f>'CONTRACTACIO 1r TR 2021'!J14+'CONTRACTACIO 2n TR 2021'!J14+'CONTRACTACIO 3r TR 2021'!J14+'CONTRACTACIO 4t TR 2021'!J14</f>
        <v>40656</v>
      </c>
      <c r="K14" s="21">
        <f t="shared" si="3"/>
        <v>1.3330080968443635E-2</v>
      </c>
      <c r="L14" s="9">
        <f>'CONTRACTACIO 1r TR 2021'!L14+'CONTRACTACIO 2n TR 2021'!L14+'CONTRACTACIO 3r TR 2021'!L14+'CONTRACTACIO 4t TR 2021'!L14</f>
        <v>0</v>
      </c>
      <c r="M14" s="20" t="str">
        <f t="shared" si="4"/>
        <v/>
      </c>
      <c r="N14" s="13">
        <f>'CONTRACTACIO 1r TR 2021'!N14+'CONTRACTACIO 2n TR 2021'!N14+'CONTRACTACIO 3r TR 2021'!N14+'CONTRACTACIO 4t TR 2021'!N14</f>
        <v>0</v>
      </c>
      <c r="O14" s="13">
        <f>'CONTRACTACIO 1r TR 2021'!O14+'CONTRACTACIO 2n TR 2021'!O14+'CONTRACTACIO 3r TR 2021'!O14+'CONTRACTACIO 4t TR 2021'!O14</f>
        <v>0</v>
      </c>
      <c r="P14" s="21" t="str">
        <f t="shared" si="5"/>
        <v/>
      </c>
      <c r="Q14" s="9">
        <f>'CONTRACTACIO 1r TR 2021'!Q14+'CONTRACTACIO 2n TR 2021'!Q14+'CONTRACTACIO 3r TR 2021'!Q14+'CONTRACTACIO 4t TR 2021'!Q14</f>
        <v>0</v>
      </c>
      <c r="R14" s="20" t="str">
        <f t="shared" si="6"/>
        <v/>
      </c>
      <c r="S14" s="13">
        <f>'CONTRACTACIO 1r TR 2021'!S14+'CONTRACTACIO 2n TR 2021'!S14+'CONTRACTACIO 3r TR 2021'!S14+'CONTRACTACIO 4t TR 2021'!S14</f>
        <v>0</v>
      </c>
      <c r="T14" s="13">
        <f>'CONTRACTACIO 1r TR 2021'!T14+'CONTRACTACIO 2n TR 2021'!T14+'CONTRACTACIO 3r TR 2021'!T14+'CONTRACTACIO 4t TR 2021'!T14</f>
        <v>0</v>
      </c>
      <c r="U14" s="21" t="str">
        <f t="shared" si="7"/>
        <v/>
      </c>
      <c r="V14" s="9">
        <f>'CONTRACTACIO 1r TR 2021'!AA14+'CONTRACTACIO 2n TR 2021'!AA14+'CONTRACTACIO 3r TR 2021'!AA14+'CONTRACTACIO 4t TR 2021'!AA14</f>
        <v>0</v>
      </c>
      <c r="W14" s="20" t="str">
        <f t="shared" si="8"/>
        <v/>
      </c>
      <c r="X14" s="13">
        <f>'CONTRACTACIO 1r TR 2021'!AC14+'CONTRACTACIO 2n TR 2021'!AC14+'CONTRACTACIO 3r TR 2021'!AC14+'CONTRACTACIO 4t TR 2021'!AC14</f>
        <v>0</v>
      </c>
      <c r="Y14" s="13">
        <f>'CONTRACTACIO 1r TR 2021'!AD14+'CONTRACTACIO 2n TR 2021'!AD14+'CONTRACTACIO 3r TR 2021'!AD14+'CONTRACTACIO 4t TR 2021'!AD14</f>
        <v>0</v>
      </c>
      <c r="Z14" s="21" t="str">
        <f t="shared" si="9"/>
        <v/>
      </c>
      <c r="AA14" s="9">
        <f>'CONTRACTACIO 1r TR 2021'!V14+'CONTRACTACIO 2n TR 2021'!V14+'CONTRACTACIO 3r TR 2021'!V14+'CONTRACTACIO 4t TR 2021'!V14</f>
        <v>0</v>
      </c>
      <c r="AB14" s="20" t="str">
        <f t="shared" si="10"/>
        <v/>
      </c>
      <c r="AC14" s="13">
        <f>'CONTRACTACIO 1r TR 2021'!X14+'CONTRACTACIO 2n TR 2021'!X14+'CONTRACTACIO 3r TR 2021'!X14+'CONTRACTACIO 4t TR 2021'!X14</f>
        <v>0</v>
      </c>
      <c r="AD14" s="13">
        <f>'CONTRACTACIO 1r TR 2021'!Y14+'CONTRACTACIO 2n TR 2021'!Y14+'CONTRACTACIO 3r TR 2021'!Y14+'CONTRACTACIO 4t TR 2021'!Y14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2021'!B15+'CONTRACTACIO 2n TR 2021'!B15+'CONTRACTACIO 3r TR 2021'!B15+'CONTRACTACIO 4t TR 2021'!B15</f>
        <v>0</v>
      </c>
      <c r="C15" s="20" t="str">
        <f t="shared" si="0"/>
        <v/>
      </c>
      <c r="D15" s="13">
        <f>'CONTRACTACIO 1r TR 2021'!D15+'CONTRACTACIO 2n TR 2021'!D15+'CONTRACTACIO 3r TR 2021'!D15+'CONTRACTACIO 4t TR 2021'!D15</f>
        <v>0</v>
      </c>
      <c r="E15" s="13">
        <f>'CONTRACTACIO 1r TR 2021'!E15+'CONTRACTACIO 2n TR 2021'!E15+'CONTRACTACIO 3r TR 2021'!E15+'CONTRACTACIO 4t TR 2021'!E15</f>
        <v>0</v>
      </c>
      <c r="F15" s="21" t="str">
        <f t="shared" si="1"/>
        <v/>
      </c>
      <c r="G15" s="9">
        <f>'CONTRACTACIO 1r TR 2021'!G15+'CONTRACTACIO 2n TR 2021'!G15+'CONTRACTACIO 3r TR 2021'!G15+'CONTRACTACIO 4t TR 2021'!G15</f>
        <v>0</v>
      </c>
      <c r="H15" s="20" t="str">
        <f t="shared" si="2"/>
        <v/>
      </c>
      <c r="I15" s="13">
        <f>'CONTRACTACIO 1r TR 2021'!I15+'CONTRACTACIO 2n TR 2021'!I15+'CONTRACTACIO 3r TR 2021'!I15+'CONTRACTACIO 4t TR 2021'!I15</f>
        <v>0</v>
      </c>
      <c r="J15" s="13">
        <f>'CONTRACTACIO 1r TR 2021'!J15+'CONTRACTACIO 2n TR 2021'!J15+'CONTRACTACIO 3r TR 2021'!J15+'CONTRACTACIO 4t TR 2021'!J15</f>
        <v>0</v>
      </c>
      <c r="K15" s="21" t="str">
        <f t="shared" si="3"/>
        <v/>
      </c>
      <c r="L15" s="9">
        <f>'CONTRACTACIO 1r TR 2021'!L15+'CONTRACTACIO 2n TR 2021'!L15+'CONTRACTACIO 3r TR 2021'!L15+'CONTRACTACIO 4t TR 2021'!L15</f>
        <v>0</v>
      </c>
      <c r="M15" s="20" t="str">
        <f t="shared" si="4"/>
        <v/>
      </c>
      <c r="N15" s="13">
        <f>'CONTRACTACIO 1r TR 2021'!N15+'CONTRACTACIO 2n TR 2021'!N15+'CONTRACTACIO 3r TR 2021'!N15+'CONTRACTACIO 4t TR 2021'!N15</f>
        <v>0</v>
      </c>
      <c r="O15" s="13">
        <f>'CONTRACTACIO 1r TR 2021'!O15+'CONTRACTACIO 2n TR 2021'!O15+'CONTRACTACIO 3r TR 2021'!O15+'CONTRACTACIO 4t TR 2021'!O15</f>
        <v>0</v>
      </c>
      <c r="P15" s="21" t="str">
        <f t="shared" si="5"/>
        <v/>
      </c>
      <c r="Q15" s="9">
        <f>'CONTRACTACIO 1r TR 2021'!Q15+'CONTRACTACIO 2n TR 2021'!Q15+'CONTRACTACIO 3r TR 2021'!Q15+'CONTRACTACIO 4t TR 2021'!Q15</f>
        <v>0</v>
      </c>
      <c r="R15" s="20" t="str">
        <f t="shared" si="6"/>
        <v/>
      </c>
      <c r="S15" s="13">
        <f>'CONTRACTACIO 1r TR 2021'!S15+'CONTRACTACIO 2n TR 2021'!S15+'CONTRACTACIO 3r TR 2021'!S15+'CONTRACTACIO 4t TR 2021'!S15</f>
        <v>0</v>
      </c>
      <c r="T15" s="13">
        <f>'CONTRACTACIO 1r TR 2021'!T15+'CONTRACTACIO 2n TR 2021'!T15+'CONTRACTACIO 3r TR 2021'!T15+'CONTRACTACIO 4t TR 2021'!T15</f>
        <v>0</v>
      </c>
      <c r="U15" s="21" t="str">
        <f t="shared" si="7"/>
        <v/>
      </c>
      <c r="V15" s="9">
        <f>'CONTRACTACIO 1r TR 2021'!AA15+'CONTRACTACIO 2n TR 2021'!AA15+'CONTRACTACIO 3r TR 2021'!AA15+'CONTRACTACIO 4t TR 2021'!AA15</f>
        <v>0</v>
      </c>
      <c r="W15" s="20" t="str">
        <f t="shared" si="8"/>
        <v/>
      </c>
      <c r="X15" s="13">
        <f>'CONTRACTACIO 1r TR 2021'!AC15+'CONTRACTACIO 2n TR 2021'!AC15+'CONTRACTACIO 3r TR 2021'!AC15+'CONTRACTACIO 4t TR 2021'!AC15</f>
        <v>0</v>
      </c>
      <c r="Y15" s="13">
        <f>'CONTRACTACIO 1r TR 2021'!AD15+'CONTRACTACIO 2n TR 2021'!AD15+'CONTRACTACIO 3r TR 2021'!AD15+'CONTRACTACIO 4t TR 2021'!AD15</f>
        <v>0</v>
      </c>
      <c r="Z15" s="21" t="str">
        <f t="shared" si="9"/>
        <v/>
      </c>
      <c r="AA15" s="9">
        <f>'CONTRACTACIO 1r TR 2021'!V15+'CONTRACTACIO 2n TR 2021'!V15+'CONTRACTACIO 3r TR 2021'!V15+'CONTRACTACIO 4t TR 2021'!V15</f>
        <v>0</v>
      </c>
      <c r="AB15" s="20" t="str">
        <f t="shared" si="10"/>
        <v/>
      </c>
      <c r="AC15" s="13">
        <f>'CONTRACTACIO 1r TR 2021'!X15+'CONTRACTACIO 2n TR 2021'!X15+'CONTRACTACIO 3r TR 2021'!X15+'CONTRACTACIO 4t TR 2021'!X15</f>
        <v>0</v>
      </c>
      <c r="AD15" s="13">
        <f>'CONTRACTACIO 1r TR 2021'!Y15+'CONTRACTACIO 2n TR 2021'!Y15+'CONTRACTACIO 3r TR 2021'!Y15+'CONTRACTACIO 4t TR 2021'!Y15</f>
        <v>0</v>
      </c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9">
        <f>'CONTRACTACIO 1r TR 2021'!B16+'CONTRACTACIO 2n TR 2021'!B16+'CONTRACTACIO 3r TR 2021'!B16+'CONTRACTACIO 4t TR 2021'!B16</f>
        <v>0</v>
      </c>
      <c r="C16" s="20" t="str">
        <f t="shared" si="0"/>
        <v/>
      </c>
      <c r="D16" s="13">
        <f>'CONTRACTACIO 1r TR 2021'!D16+'CONTRACTACIO 2n TR 2021'!D16+'CONTRACTACIO 3r TR 2021'!D16+'CONTRACTACIO 4t TR 2021'!D16</f>
        <v>0</v>
      </c>
      <c r="E16" s="13">
        <f>'CONTRACTACIO 1r TR 2021'!E16+'CONTRACTACIO 2n TR 2021'!E16+'CONTRACTACIO 3r TR 2021'!E16+'CONTRACTACIO 4t TR 2021'!E16</f>
        <v>0</v>
      </c>
      <c r="F16" s="21" t="str">
        <f t="shared" si="1"/>
        <v/>
      </c>
      <c r="G16" s="9">
        <f>'CONTRACTACIO 1r TR 2021'!G16+'CONTRACTACIO 2n TR 2021'!G16+'CONTRACTACIO 3r TR 2021'!G16+'CONTRACTACIO 4t TR 2021'!G16</f>
        <v>0</v>
      </c>
      <c r="H16" s="20" t="str">
        <f t="shared" si="2"/>
        <v/>
      </c>
      <c r="I16" s="13">
        <f>'CONTRACTACIO 1r TR 2021'!I16+'CONTRACTACIO 2n TR 2021'!I16+'CONTRACTACIO 3r TR 2021'!I16+'CONTRACTACIO 4t TR 2021'!I16</f>
        <v>0</v>
      </c>
      <c r="J16" s="13">
        <f>'CONTRACTACIO 1r TR 2021'!J16+'CONTRACTACIO 2n TR 2021'!J16+'CONTRACTACIO 3r TR 2021'!J16+'CONTRACTACIO 4t TR 2021'!J16</f>
        <v>0</v>
      </c>
      <c r="K16" s="21" t="str">
        <f t="shared" si="3"/>
        <v/>
      </c>
      <c r="L16" s="9">
        <f>'CONTRACTACIO 1r TR 2021'!L16+'CONTRACTACIO 2n TR 2021'!L16+'CONTRACTACIO 3r TR 2021'!L16+'CONTRACTACIO 4t TR 2021'!L16</f>
        <v>0</v>
      </c>
      <c r="M16" s="20" t="str">
        <f t="shared" si="4"/>
        <v/>
      </c>
      <c r="N16" s="13">
        <f>'CONTRACTACIO 1r TR 2021'!N16+'CONTRACTACIO 2n TR 2021'!N16+'CONTRACTACIO 3r TR 2021'!N16+'CONTRACTACIO 4t TR 2021'!N16</f>
        <v>0</v>
      </c>
      <c r="O16" s="13">
        <f>'CONTRACTACIO 1r TR 2021'!O16+'CONTRACTACIO 2n TR 2021'!O16+'CONTRACTACIO 3r TR 2021'!O16+'CONTRACTACIO 4t TR 2021'!O16</f>
        <v>0</v>
      </c>
      <c r="P16" s="21" t="str">
        <f t="shared" si="5"/>
        <v/>
      </c>
      <c r="Q16" s="9">
        <f>'CONTRACTACIO 1r TR 2021'!Q16+'CONTRACTACIO 2n TR 2021'!Q16+'CONTRACTACIO 3r TR 2021'!Q16+'CONTRACTACIO 4t TR 2021'!Q16</f>
        <v>0</v>
      </c>
      <c r="R16" s="20" t="str">
        <f t="shared" si="6"/>
        <v/>
      </c>
      <c r="S16" s="13">
        <f>'CONTRACTACIO 1r TR 2021'!S16+'CONTRACTACIO 2n TR 2021'!S16+'CONTRACTACIO 3r TR 2021'!S16+'CONTRACTACIO 4t TR 2021'!S16</f>
        <v>0</v>
      </c>
      <c r="T16" s="13">
        <f>'CONTRACTACIO 1r TR 2021'!T16+'CONTRACTACIO 2n TR 2021'!T16+'CONTRACTACIO 3r TR 2021'!T16+'CONTRACTACIO 4t TR 2021'!T16</f>
        <v>0</v>
      </c>
      <c r="U16" s="21" t="str">
        <f t="shared" si="7"/>
        <v/>
      </c>
      <c r="V16" s="9">
        <f>'CONTRACTACIO 1r TR 2021'!AA16+'CONTRACTACIO 2n TR 2021'!AA16+'CONTRACTACIO 3r TR 2021'!AA16+'CONTRACTACIO 4t TR 2021'!AA16</f>
        <v>0</v>
      </c>
      <c r="W16" s="20" t="str">
        <f t="shared" si="8"/>
        <v/>
      </c>
      <c r="X16" s="13">
        <f>'CONTRACTACIO 1r TR 2021'!AC16+'CONTRACTACIO 2n TR 2021'!AC16+'CONTRACTACIO 3r TR 2021'!AC16+'CONTRACTACIO 4t TR 2021'!AC16</f>
        <v>0</v>
      </c>
      <c r="Y16" s="13">
        <f>'CONTRACTACIO 1r TR 2021'!AD16+'CONTRACTACIO 2n TR 2021'!AD16+'CONTRACTACIO 3r TR 2021'!AD16+'CONTRACTACIO 4t TR 2021'!AD16</f>
        <v>0</v>
      </c>
      <c r="Z16" s="21" t="str">
        <f t="shared" si="9"/>
        <v/>
      </c>
      <c r="AA16" s="9">
        <f>'CONTRACTACIO 1r TR 2021'!V16+'CONTRACTACIO 2n TR 2021'!V16+'CONTRACTACIO 3r TR 2021'!V16+'CONTRACTACIO 4t TR 2021'!V16</f>
        <v>0</v>
      </c>
      <c r="AB16" s="20" t="str">
        <f t="shared" si="10"/>
        <v/>
      </c>
      <c r="AC16" s="13">
        <f>'CONTRACTACIO 1r TR 2021'!X16+'CONTRACTACIO 2n TR 2021'!X16+'CONTRACTACIO 3r TR 2021'!X16+'CONTRACTACIO 4t TR 2021'!X16</f>
        <v>0</v>
      </c>
      <c r="AD16" s="13">
        <f>'CONTRACTACIO 1r TR 2021'!Y16+'CONTRACTACIO 2n TR 2021'!Y16+'CONTRACTACIO 3r TR 2021'!Y16+'CONTRACTACIO 4t TR 2021'!Y16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2021'!B17+'CONTRACTACIO 2n TR 2021'!B17+'CONTRACTACIO 3r TR 2021'!B17+'CONTRACTACIO 4t TR 2021'!B17</f>
        <v>0</v>
      </c>
      <c r="C17" s="20" t="str">
        <f t="shared" si="0"/>
        <v/>
      </c>
      <c r="D17" s="13">
        <f>'CONTRACTACIO 1r TR 2021'!D17+'CONTRACTACIO 2n TR 2021'!D17+'CONTRACTACIO 3r TR 2021'!D17+'CONTRACTACIO 4t TR 2021'!D17</f>
        <v>0</v>
      </c>
      <c r="E17" s="13">
        <f>'CONTRACTACIO 1r TR 2021'!E17+'CONTRACTACIO 2n TR 2021'!E17+'CONTRACTACIO 3r TR 2021'!E17+'CONTRACTACIO 4t TR 2021'!E17</f>
        <v>0</v>
      </c>
      <c r="F17" s="21" t="str">
        <f t="shared" si="1"/>
        <v/>
      </c>
      <c r="G17" s="9">
        <f>'CONTRACTACIO 1r TR 2021'!G17+'CONTRACTACIO 2n TR 2021'!G17+'CONTRACTACIO 3r TR 2021'!G17+'CONTRACTACIO 4t TR 2021'!G17</f>
        <v>0</v>
      </c>
      <c r="H17" s="20" t="str">
        <f t="shared" si="2"/>
        <v/>
      </c>
      <c r="I17" s="13">
        <f>'CONTRACTACIO 1r TR 2021'!I17+'CONTRACTACIO 2n TR 2021'!I17+'CONTRACTACIO 3r TR 2021'!I17+'CONTRACTACIO 4t TR 2021'!I17</f>
        <v>0</v>
      </c>
      <c r="J17" s="13">
        <f>'CONTRACTACIO 1r TR 2021'!J17+'CONTRACTACIO 2n TR 2021'!J17+'CONTRACTACIO 3r TR 2021'!J17+'CONTRACTACIO 4t TR 2021'!J17</f>
        <v>0</v>
      </c>
      <c r="K17" s="21" t="str">
        <f t="shared" si="3"/>
        <v/>
      </c>
      <c r="L17" s="9">
        <f>'CONTRACTACIO 1r TR 2021'!L17+'CONTRACTACIO 2n TR 2021'!L17+'CONTRACTACIO 3r TR 2021'!L17+'CONTRACTACIO 4t TR 2021'!L17</f>
        <v>0</v>
      </c>
      <c r="M17" s="20" t="str">
        <f t="shared" si="4"/>
        <v/>
      </c>
      <c r="N17" s="13">
        <f>'CONTRACTACIO 1r TR 2021'!N17+'CONTRACTACIO 2n TR 2021'!N17+'CONTRACTACIO 3r TR 2021'!N17+'CONTRACTACIO 4t TR 2021'!N17</f>
        <v>0</v>
      </c>
      <c r="O17" s="13">
        <f>'CONTRACTACIO 1r TR 2021'!O17+'CONTRACTACIO 2n TR 2021'!O17+'CONTRACTACIO 3r TR 2021'!O17+'CONTRACTACIO 4t TR 2021'!O17</f>
        <v>0</v>
      </c>
      <c r="P17" s="21" t="str">
        <f t="shared" si="5"/>
        <v/>
      </c>
      <c r="Q17" s="9">
        <f>'CONTRACTACIO 1r TR 2021'!Q17+'CONTRACTACIO 2n TR 2021'!Q17+'CONTRACTACIO 3r TR 2021'!Q17+'CONTRACTACIO 4t TR 2021'!Q17</f>
        <v>0</v>
      </c>
      <c r="R17" s="20" t="str">
        <f t="shared" si="6"/>
        <v/>
      </c>
      <c r="S17" s="13">
        <f>'CONTRACTACIO 1r TR 2021'!S17+'CONTRACTACIO 2n TR 2021'!S17+'CONTRACTACIO 3r TR 2021'!S17+'CONTRACTACIO 4t TR 2021'!S17</f>
        <v>0</v>
      </c>
      <c r="T17" s="13">
        <f>'CONTRACTACIO 1r TR 2021'!T17+'CONTRACTACIO 2n TR 2021'!T17+'CONTRACTACIO 3r TR 2021'!T17+'CONTRACTACIO 4t TR 2021'!T17</f>
        <v>0</v>
      </c>
      <c r="U17" s="21" t="str">
        <f t="shared" si="7"/>
        <v/>
      </c>
      <c r="V17" s="9">
        <f>'CONTRACTACIO 1r TR 2021'!AA17+'CONTRACTACIO 2n TR 2021'!AA17+'CONTRACTACIO 3r TR 2021'!AA17+'CONTRACTACIO 4t TR 2021'!AA17</f>
        <v>0</v>
      </c>
      <c r="W17" s="20" t="str">
        <f t="shared" si="8"/>
        <v/>
      </c>
      <c r="X17" s="13">
        <f>'CONTRACTACIO 1r TR 2021'!AC17+'CONTRACTACIO 2n TR 2021'!AC17+'CONTRACTACIO 3r TR 2021'!AC17+'CONTRACTACIO 4t TR 2021'!AC17</f>
        <v>0</v>
      </c>
      <c r="Y17" s="13">
        <f>'CONTRACTACIO 1r TR 2021'!AD17+'CONTRACTACIO 2n TR 2021'!AD17+'CONTRACTACIO 3r TR 2021'!AD17+'CONTRACTACIO 4t TR 2021'!AD17</f>
        <v>0</v>
      </c>
      <c r="Z17" s="21" t="str">
        <f t="shared" si="9"/>
        <v/>
      </c>
      <c r="AA17" s="9">
        <f>'CONTRACTACIO 1r TR 2021'!V17+'CONTRACTACIO 2n TR 2021'!V17+'CONTRACTACIO 3r TR 2021'!V17+'CONTRACTACIO 4t TR 2021'!V17</f>
        <v>0</v>
      </c>
      <c r="AB17" s="20" t="str">
        <f t="shared" si="10"/>
        <v/>
      </c>
      <c r="AC17" s="13">
        <f>'CONTRACTACIO 1r TR 2021'!X17+'CONTRACTACIO 2n TR 2021'!X17+'CONTRACTACIO 3r TR 2021'!X17+'CONTRACTACIO 4t TR 2021'!X17</f>
        <v>0</v>
      </c>
      <c r="AD17" s="13">
        <f>'CONTRACTACIO 1r TR 2021'!Y17+'CONTRACTACIO 2n TR 2021'!Y17+'CONTRACTACIO 3r TR 2021'!Y17+'CONTRACTACIO 4t TR 2021'!Y17</f>
        <v>0</v>
      </c>
      <c r="AE17" s="21" t="str">
        <f t="shared" si="11"/>
        <v/>
      </c>
    </row>
    <row r="18" spans="1:31" s="42" customFormat="1" ht="36" customHeight="1" x14ac:dyDescent="0.3">
      <c r="A18" s="44" t="s">
        <v>33</v>
      </c>
      <c r="B18" s="9">
        <f>'CONTRACTACIO 1r TR 2021'!B18+'CONTRACTACIO 2n TR 2021'!B18+'CONTRACTACIO 3r TR 2021'!B18+'CONTRACTACIO 4t TR 2021'!B18</f>
        <v>2</v>
      </c>
      <c r="C18" s="20">
        <f t="shared" si="0"/>
        <v>0.18181818181818182</v>
      </c>
      <c r="D18" s="13">
        <f>'CONTRACTACIO 1r TR 2021'!D18+'CONTRACTACIO 2n TR 2021'!D18+'CONTRACTACIO 3r TR 2021'!D18+'CONTRACTACIO 4t TR 2021'!D18</f>
        <v>381189.65</v>
      </c>
      <c r="E18" s="13">
        <f>'CONTRACTACIO 1r TR 2021'!E18+'CONTRACTACIO 2n TR 2021'!E18+'CONTRACTACIO 3r TR 2021'!E18+'CONTRACTACIO 4t TR 2021'!E18</f>
        <v>461239.47</v>
      </c>
      <c r="F18" s="21">
        <f t="shared" si="1"/>
        <v>0.72319956436129162</v>
      </c>
      <c r="G18" s="9">
        <f>'CONTRACTACIO 1r TR 2021'!G18+'CONTRACTACIO 2n TR 2021'!G18+'CONTRACTACIO 3r TR 2021'!G18+'CONTRACTACIO 4t TR 2021'!G18</f>
        <v>1</v>
      </c>
      <c r="H18" s="20">
        <f t="shared" si="2"/>
        <v>6.5316786414108428E-4</v>
      </c>
      <c r="I18" s="13">
        <f>'CONTRACTACIO 1r TR 2021'!I18+'CONTRACTACIO 2n TR 2021'!I18+'CONTRACTACIO 3r TR 2021'!I18+'CONTRACTACIO 4t TR 2021'!I18</f>
        <v>20074.39</v>
      </c>
      <c r="J18" s="13">
        <f>'CONTRACTACIO 1r TR 2021'!J18+'CONTRACTACIO 2n TR 2021'!J18+'CONTRACTACIO 3r TR 2021'!J18+'CONTRACTACIO 4t TR 2021'!J18</f>
        <v>24290.01</v>
      </c>
      <c r="K18" s="21">
        <f t="shared" si="3"/>
        <v>7.9640840226364012E-3</v>
      </c>
      <c r="L18" s="9">
        <f>'CONTRACTACIO 1r TR 2021'!L18+'CONTRACTACIO 2n TR 2021'!L18+'CONTRACTACIO 3r TR 2021'!L18+'CONTRACTACIO 4t TR 2021'!L18</f>
        <v>2</v>
      </c>
      <c r="M18" s="20">
        <f t="shared" si="4"/>
        <v>8.130081300813009E-3</v>
      </c>
      <c r="N18" s="13">
        <f>'CONTRACTACIO 1r TR 2021'!N18+'CONTRACTACIO 2n TR 2021'!N18+'CONTRACTACIO 3r TR 2021'!N18+'CONTRACTACIO 4t TR 2021'!N18</f>
        <v>32550</v>
      </c>
      <c r="O18" s="13">
        <f>'CONTRACTACIO 1r TR 2021'!O18+'CONTRACTACIO 2n TR 2021'!O18+'CONTRACTACIO 3r TR 2021'!O18+'CONTRACTACIO 4t TR 2021'!O18</f>
        <v>35805</v>
      </c>
      <c r="P18" s="21">
        <f t="shared" si="5"/>
        <v>3.4427688642387724E-2</v>
      </c>
      <c r="Q18" s="9">
        <f>'CONTRACTACIO 1r TR 2021'!Q18+'CONTRACTACIO 2n TR 2021'!Q18+'CONTRACTACIO 3r TR 2021'!Q18+'CONTRACTACIO 4t TR 2021'!Q18</f>
        <v>0</v>
      </c>
      <c r="R18" s="20" t="str">
        <f t="shared" si="6"/>
        <v/>
      </c>
      <c r="S18" s="13">
        <f>'CONTRACTACIO 1r TR 2021'!S18+'CONTRACTACIO 2n TR 2021'!S18+'CONTRACTACIO 3r TR 2021'!S18+'CONTRACTACIO 4t TR 2021'!S18</f>
        <v>0</v>
      </c>
      <c r="T18" s="13">
        <f>'CONTRACTACIO 1r TR 2021'!T18+'CONTRACTACIO 2n TR 2021'!T18+'CONTRACTACIO 3r TR 2021'!T18+'CONTRACTACIO 4t TR 2021'!T18</f>
        <v>0</v>
      </c>
      <c r="U18" s="21" t="str">
        <f t="shared" si="7"/>
        <v/>
      </c>
      <c r="V18" s="9">
        <f>'CONTRACTACIO 1r TR 2021'!AA18+'CONTRACTACIO 2n TR 2021'!AA18+'CONTRACTACIO 3r TR 2021'!AA18+'CONTRACTACIO 4t TR 2021'!AA18</f>
        <v>0</v>
      </c>
      <c r="W18" s="20" t="str">
        <f t="shared" si="8"/>
        <v/>
      </c>
      <c r="X18" s="13">
        <f>'CONTRACTACIO 1r TR 2021'!AC18+'CONTRACTACIO 2n TR 2021'!AC18+'CONTRACTACIO 3r TR 2021'!AC18+'CONTRACTACIO 4t TR 2021'!AC18</f>
        <v>0</v>
      </c>
      <c r="Y18" s="13">
        <f>'CONTRACTACIO 1r TR 2021'!AD18+'CONTRACTACIO 2n TR 2021'!AD18+'CONTRACTACIO 3r TR 2021'!AD18+'CONTRACTACIO 4t TR 2021'!AD18</f>
        <v>0</v>
      </c>
      <c r="Z18" s="21" t="str">
        <f t="shared" si="9"/>
        <v/>
      </c>
      <c r="AA18" s="9">
        <f>'CONTRACTACIO 1r TR 2021'!V18+'CONTRACTACIO 2n TR 2021'!V18+'CONTRACTACIO 3r TR 2021'!V18+'CONTRACTACIO 4t TR 2021'!V18</f>
        <v>0</v>
      </c>
      <c r="AB18" s="20" t="str">
        <f t="shared" si="10"/>
        <v/>
      </c>
      <c r="AC18" s="13">
        <f>'CONTRACTACIO 1r TR 2021'!X18+'CONTRACTACIO 2n TR 2021'!X18+'CONTRACTACIO 3r TR 2021'!X18+'CONTRACTACIO 4t TR 2021'!X18</f>
        <v>0</v>
      </c>
      <c r="AD18" s="13">
        <f>'CONTRACTACIO 1r TR 2021'!Y18+'CONTRACTACIO 2n TR 2021'!Y18+'CONTRACTACIO 3r TR 2021'!Y18+'CONTRACTACIO 4t TR 2021'!Y18</f>
        <v>0</v>
      </c>
      <c r="AE18" s="21" t="str">
        <f t="shared" si="11"/>
        <v/>
      </c>
    </row>
    <row r="19" spans="1:31" s="42" customFormat="1" ht="36" customHeight="1" x14ac:dyDescent="0.3">
      <c r="A19" s="44" t="s">
        <v>28</v>
      </c>
      <c r="B19" s="9">
        <f>'CONTRACTACIO 1r TR 2021'!B19+'CONTRACTACIO 2n TR 2021'!B19+'CONTRACTACIO 3r TR 2021'!B19+'CONTRACTACIO 4t TR 2021'!B19</f>
        <v>0</v>
      </c>
      <c r="C19" s="20" t="str">
        <f t="shared" si="0"/>
        <v/>
      </c>
      <c r="D19" s="13">
        <f>'CONTRACTACIO 1r TR 2021'!D19+'CONTRACTACIO 2n TR 2021'!D19+'CONTRACTACIO 3r TR 2021'!D19+'CONTRACTACIO 4t TR 2021'!D19</f>
        <v>0</v>
      </c>
      <c r="E19" s="13">
        <f>'CONTRACTACIO 1r TR 2021'!E19+'CONTRACTACIO 2n TR 2021'!E19+'CONTRACTACIO 3r TR 2021'!E19+'CONTRACTACIO 4t TR 2021'!E19</f>
        <v>0</v>
      </c>
      <c r="F19" s="21" t="str">
        <f t="shared" si="1"/>
        <v/>
      </c>
      <c r="G19" s="9">
        <f>'CONTRACTACIO 1r TR 2021'!G19+'CONTRACTACIO 2n TR 2021'!G19+'CONTRACTACIO 3r TR 2021'!G19+'CONTRACTACIO 4t TR 2021'!G19</f>
        <v>73</v>
      </c>
      <c r="H19" s="20">
        <f t="shared" si="2"/>
        <v>4.7681254082299153E-2</v>
      </c>
      <c r="I19" s="13">
        <f>'CONTRACTACIO 1r TR 2021'!I19+'CONTRACTACIO 2n TR 2021'!I19+'CONTRACTACIO 3r TR 2021'!I19+'CONTRACTACIO 4t TR 2021'!I19</f>
        <v>166295.04999999999</v>
      </c>
      <c r="J19" s="13">
        <f>'CONTRACTACIO 1r TR 2021'!J19+'CONTRACTACIO 2n TR 2021'!J19+'CONTRACTACIO 3r TR 2021'!J19+'CONTRACTACIO 4t TR 2021'!J19</f>
        <v>199686.83</v>
      </c>
      <c r="K19" s="21">
        <f t="shared" si="3"/>
        <v>6.5472294673156226E-2</v>
      </c>
      <c r="L19" s="9">
        <f>'CONTRACTACIO 1r TR 2021'!L19+'CONTRACTACIO 2n TR 2021'!L19+'CONTRACTACIO 3r TR 2021'!L19+'CONTRACTACIO 4t TR 2021'!L19</f>
        <v>9</v>
      </c>
      <c r="M19" s="20">
        <f t="shared" si="4"/>
        <v>3.6585365853658534E-2</v>
      </c>
      <c r="N19" s="13">
        <f>'CONTRACTACIO 1r TR 2021'!N19+'CONTRACTACIO 2n TR 2021'!N19+'CONTRACTACIO 3r TR 2021'!N19+'CONTRACTACIO 4t TR 2021'!N19</f>
        <v>391412.45</v>
      </c>
      <c r="O19" s="13">
        <f>'CONTRACTACIO 1r TR 2021'!O19+'CONTRACTACIO 2n TR 2021'!O19+'CONTRACTACIO 3r TR 2021'!O19+'CONTRACTACIO 4t TR 2021'!O19</f>
        <v>473609.05</v>
      </c>
      <c r="P19" s="21">
        <f t="shared" si="5"/>
        <v>0.45539072508356487</v>
      </c>
      <c r="Q19" s="9">
        <f>'CONTRACTACIO 1r TR 2021'!Q19+'CONTRACTACIO 2n TR 2021'!Q19+'CONTRACTACIO 3r TR 2021'!Q19+'CONTRACTACIO 4t TR 2021'!Q19</f>
        <v>0</v>
      </c>
      <c r="R19" s="20" t="str">
        <f t="shared" si="6"/>
        <v/>
      </c>
      <c r="S19" s="13">
        <f>'CONTRACTACIO 1r TR 2021'!S19+'CONTRACTACIO 2n TR 2021'!S19+'CONTRACTACIO 3r TR 2021'!S19+'CONTRACTACIO 4t TR 2021'!S19</f>
        <v>0</v>
      </c>
      <c r="T19" s="13">
        <f>'CONTRACTACIO 1r TR 2021'!T19+'CONTRACTACIO 2n TR 2021'!T19+'CONTRACTACIO 3r TR 2021'!T19+'CONTRACTACIO 4t TR 2021'!T19</f>
        <v>0</v>
      </c>
      <c r="U19" s="21" t="str">
        <f t="shared" si="7"/>
        <v/>
      </c>
      <c r="V19" s="9">
        <f>'CONTRACTACIO 1r TR 2021'!AA19+'CONTRACTACIO 2n TR 2021'!AA19+'CONTRACTACIO 3r TR 2021'!AA19+'CONTRACTACIO 4t TR 2021'!AA19</f>
        <v>0</v>
      </c>
      <c r="W19" s="20" t="str">
        <f t="shared" si="8"/>
        <v/>
      </c>
      <c r="X19" s="13">
        <f>'CONTRACTACIO 1r TR 2021'!AC19+'CONTRACTACIO 2n TR 2021'!AC19+'CONTRACTACIO 3r TR 2021'!AC19+'CONTRACTACIO 4t TR 2021'!AC19</f>
        <v>0</v>
      </c>
      <c r="Y19" s="13">
        <f>'CONTRACTACIO 1r TR 2021'!AD19+'CONTRACTACIO 2n TR 2021'!AD19+'CONTRACTACIO 3r TR 2021'!AD19+'CONTRACTACIO 4t TR 2021'!AD19</f>
        <v>0</v>
      </c>
      <c r="Z19" s="21" t="str">
        <f t="shared" si="9"/>
        <v/>
      </c>
      <c r="AA19" s="9">
        <f>'CONTRACTACIO 1r TR 2021'!V19+'CONTRACTACIO 2n TR 2021'!V19+'CONTRACTACIO 3r TR 2021'!V19+'CONTRACTACIO 4t TR 2021'!V19</f>
        <v>0</v>
      </c>
      <c r="AB19" s="20" t="str">
        <f t="shared" si="10"/>
        <v/>
      </c>
      <c r="AC19" s="13">
        <f>'CONTRACTACIO 1r TR 2021'!X19+'CONTRACTACIO 2n TR 2021'!X19+'CONTRACTACIO 3r TR 2021'!X19+'CONTRACTACIO 4t TR 2021'!X19</f>
        <v>0</v>
      </c>
      <c r="AD19" s="13">
        <f>'CONTRACTACIO 1r TR 2021'!Y19+'CONTRACTACIO 2n TR 2021'!Y19+'CONTRACTACIO 3r TR 2021'!Y19+'CONTRACTACIO 4t TR 2021'!Y19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2021'!B20+'CONTRACTACIO 2n TR 2021'!B20+'CONTRACTACIO 3r TR 2021'!B20+'CONTRACTACIO 4t TR 2021'!B20</f>
        <v>8</v>
      </c>
      <c r="C20" s="20">
        <f t="shared" si="0"/>
        <v>0.72727272727272729</v>
      </c>
      <c r="D20" s="13">
        <f>'CONTRACTACIO 1r TR 2021'!D20+'CONTRACTACIO 2n TR 2021'!D20+'CONTRACTACIO 3r TR 2021'!D20+'CONTRACTACIO 4t TR 2021'!D20</f>
        <v>62448.639999999999</v>
      </c>
      <c r="E20" s="13">
        <f>'CONTRACTACIO 1r TR 2021'!E20+'CONTRACTACIO 2n TR 2021'!E20+'CONTRACTACIO 3r TR 2021'!E20+'CONTRACTACIO 4t TR 2021'!E20</f>
        <v>75628.22</v>
      </c>
      <c r="F20" s="21">
        <f t="shared" si="1"/>
        <v>0.1185811261066186</v>
      </c>
      <c r="G20" s="9">
        <f>'CONTRACTACIO 1r TR 2021'!G20+'CONTRACTACIO 2n TR 2021'!G20+'CONTRACTACIO 3r TR 2021'!G20+'CONTRACTACIO 4t TR 2021'!G20</f>
        <v>1451</v>
      </c>
      <c r="H20" s="20">
        <f t="shared" si="2"/>
        <v>0.94774657086871328</v>
      </c>
      <c r="I20" s="13">
        <f>'CONTRACTACIO 1r TR 2021'!I20+'CONTRACTACIO 2n TR 2021'!I20+'CONTRACTACIO 3r TR 2021'!I20+'CONTRACTACIO 4t TR 2021'!I20</f>
        <v>1885548.802803582</v>
      </c>
      <c r="J20" s="13">
        <f>'CONTRACTACIO 1r TR 2021'!J20+'CONTRACTACIO 2n TR 2021'!J20+'CONTRACTACIO 3r TR 2021'!J20+'CONTRACTACIO 4t TR 2021'!J20</f>
        <v>2272753.0847999998</v>
      </c>
      <c r="K20" s="21">
        <f t="shared" si="3"/>
        <v>0.74517863640456616</v>
      </c>
      <c r="L20" s="9">
        <f>'CONTRACTACIO 1r TR 2021'!L20+'CONTRACTACIO 2n TR 2021'!L20+'CONTRACTACIO 3r TR 2021'!L20+'CONTRACTACIO 4t TR 2021'!L20</f>
        <v>233</v>
      </c>
      <c r="M20" s="20">
        <f t="shared" si="4"/>
        <v>0.94715447154471544</v>
      </c>
      <c r="N20" s="13">
        <f>'CONTRACTACIO 1r TR 2021'!N20+'CONTRACTACIO 2n TR 2021'!N20+'CONTRACTACIO 3r TR 2021'!N20+'CONTRACTACIO 4t TR 2021'!N20</f>
        <v>256705.99000000002</v>
      </c>
      <c r="O20" s="13">
        <f>'CONTRACTACIO 1r TR 2021'!O20+'CONTRACTACIO 2n TR 2021'!O20+'CONTRACTACIO 3r TR 2021'!O20+'CONTRACTACIO 4t TR 2021'!O20</f>
        <v>311272.38</v>
      </c>
      <c r="P20" s="21">
        <f t="shared" si="5"/>
        <v>0.29929866168454117</v>
      </c>
      <c r="Q20" s="9">
        <f>'CONTRACTACIO 1r TR 2021'!Q20+'CONTRACTACIO 2n TR 2021'!Q20+'CONTRACTACIO 3r TR 2021'!Q20+'CONTRACTACIO 4t TR 2021'!Q20</f>
        <v>0</v>
      </c>
      <c r="R20" s="20" t="str">
        <f t="shared" si="6"/>
        <v/>
      </c>
      <c r="S20" s="13">
        <f>'CONTRACTACIO 1r TR 2021'!S20+'CONTRACTACIO 2n TR 2021'!S20+'CONTRACTACIO 3r TR 2021'!S20+'CONTRACTACIO 4t TR 2021'!S20</f>
        <v>0</v>
      </c>
      <c r="T20" s="13">
        <f>'CONTRACTACIO 1r TR 2021'!T20+'CONTRACTACIO 2n TR 2021'!T20+'CONTRACTACIO 3r TR 2021'!T20+'CONTRACTACIO 4t TR 2021'!T20</f>
        <v>0</v>
      </c>
      <c r="U20" s="21" t="str">
        <f t="shared" si="7"/>
        <v/>
      </c>
      <c r="V20" s="9">
        <f>'CONTRACTACIO 1r TR 2021'!AA20+'CONTRACTACIO 2n TR 2021'!AA20+'CONTRACTACIO 3r TR 2021'!AA20+'CONTRACTACIO 4t TR 2021'!AA20</f>
        <v>0</v>
      </c>
      <c r="W20" s="20" t="str">
        <f t="shared" si="8"/>
        <v/>
      </c>
      <c r="X20" s="13">
        <f>'CONTRACTACIO 1r TR 2021'!AC20+'CONTRACTACIO 2n TR 2021'!AC20+'CONTRACTACIO 3r TR 2021'!AC20+'CONTRACTACIO 4t TR 2021'!AC20</f>
        <v>0</v>
      </c>
      <c r="Y20" s="13">
        <f>'CONTRACTACIO 1r TR 2021'!AD20+'CONTRACTACIO 2n TR 2021'!AD20+'CONTRACTACIO 3r TR 2021'!AD20+'CONTRACTACIO 4t TR 2021'!AD20</f>
        <v>0</v>
      </c>
      <c r="Z20" s="21" t="str">
        <f t="shared" si="9"/>
        <v/>
      </c>
      <c r="AA20" s="9">
        <f>'CONTRACTACIO 1r TR 2021'!V20+'CONTRACTACIO 2n TR 2021'!V20+'CONTRACTACIO 3r TR 2021'!V20+'CONTRACTACIO 4t TR 2021'!V20</f>
        <v>424</v>
      </c>
      <c r="AB20" s="20">
        <f t="shared" si="10"/>
        <v>1</v>
      </c>
      <c r="AC20" s="13">
        <f>'CONTRACTACIO 1r TR 2021'!X20+'CONTRACTACIO 2n TR 2021'!X20+'CONTRACTACIO 3r TR 2021'!X20+'CONTRACTACIO 4t TR 2021'!X20</f>
        <v>888405.25808060612</v>
      </c>
      <c r="AD20" s="13">
        <f>'CONTRACTACIO 1r TR 2021'!Y20+'CONTRACTACIO 2n TR 2021'!Y20+'CONTRACTACIO 3r TR 2021'!Y20+'CONTRACTACIO 4t TR 2021'!Y20</f>
        <v>1020234.87</v>
      </c>
      <c r="AE20" s="21">
        <f t="shared" si="11"/>
        <v>1</v>
      </c>
    </row>
    <row r="21" spans="1:31" s="42" customFormat="1" ht="39.9" hidden="1" customHeight="1" x14ac:dyDescent="0.3">
      <c r="A21" s="46" t="s">
        <v>35</v>
      </c>
      <c r="B21" s="9">
        <f>'CONTRACTACIO 1r TR 2021'!B21+'CONTRACTACIO 2n TR 2021'!B21+'CONTRACTACIO 3r TR 2021'!B21+'CONTRACTACIO 4t TR 2021'!B21</f>
        <v>0</v>
      </c>
      <c r="C21" s="20" t="str">
        <f t="shared" si="0"/>
        <v/>
      </c>
      <c r="D21" s="13">
        <f>'CONTRACTACIO 1r TR 2021'!D21+'CONTRACTACIO 2n TR 2021'!D21+'CONTRACTACIO 3r TR 2021'!D21+'CONTRACTACIO 4t TR 2021'!D21</f>
        <v>0</v>
      </c>
      <c r="E21" s="13">
        <f>'CONTRACTACIO 1r TR 2021'!E21+'CONTRACTACIO 2n TR 2021'!E21+'CONTRACTACIO 3r TR 2021'!E21+'CONTRACTACIO 4t TR 2021'!E21</f>
        <v>0</v>
      </c>
      <c r="F21" s="21" t="str">
        <f t="shared" si="1"/>
        <v/>
      </c>
      <c r="G21" s="9">
        <f>'CONTRACTACIO 1r TR 2021'!G21+'CONTRACTACIO 2n TR 2021'!G21+'CONTRACTACIO 3r TR 2021'!G21+'CONTRACTACIO 4t TR 2021'!G21</f>
        <v>0</v>
      </c>
      <c r="H21" s="20" t="str">
        <f t="shared" si="2"/>
        <v/>
      </c>
      <c r="I21" s="13">
        <f>'CONTRACTACIO 1r TR 2021'!I21+'CONTRACTACIO 2n TR 2021'!I21+'CONTRACTACIO 3r TR 2021'!I21+'CONTRACTACIO 4t TR 2021'!I21</f>
        <v>0</v>
      </c>
      <c r="J21" s="13">
        <f>'CONTRACTACIO 1r TR 2021'!J21+'CONTRACTACIO 2n TR 2021'!J21+'CONTRACTACIO 3r TR 2021'!J21+'CONTRACTACIO 4t TR 2021'!J21</f>
        <v>0</v>
      </c>
      <c r="K21" s="21" t="str">
        <f t="shared" si="3"/>
        <v/>
      </c>
      <c r="L21" s="9">
        <f>'CONTRACTACIO 1r TR 2021'!L21+'CONTRACTACIO 2n TR 2021'!L21+'CONTRACTACIO 3r TR 2021'!L21+'CONTRACTACIO 4t TR 2021'!L21</f>
        <v>0</v>
      </c>
      <c r="M21" s="20" t="str">
        <f t="shared" si="4"/>
        <v/>
      </c>
      <c r="N21" s="13">
        <f>'CONTRACTACIO 1r TR 2021'!N21+'CONTRACTACIO 2n TR 2021'!N21+'CONTRACTACIO 3r TR 2021'!N21+'CONTRACTACIO 4t TR 2021'!N21</f>
        <v>0</v>
      </c>
      <c r="O21" s="13">
        <f>'CONTRACTACIO 1r TR 2021'!O21+'CONTRACTACIO 2n TR 2021'!O21+'CONTRACTACIO 3r TR 2021'!O21+'CONTRACTACIO 4t TR 2021'!O21</f>
        <v>0</v>
      </c>
      <c r="P21" s="21" t="str">
        <f t="shared" si="5"/>
        <v/>
      </c>
      <c r="Q21" s="9">
        <f>'CONTRACTACIO 1r TR 2021'!Q21+'CONTRACTACIO 2n TR 2021'!Q21+'CONTRACTACIO 3r TR 2021'!Q21+'CONTRACTACIO 4t TR 2021'!Q21</f>
        <v>0</v>
      </c>
      <c r="R21" s="20" t="str">
        <f t="shared" si="6"/>
        <v/>
      </c>
      <c r="S21" s="13">
        <f>'CONTRACTACIO 1r TR 2021'!S21+'CONTRACTACIO 2n TR 2021'!S21+'CONTRACTACIO 3r TR 2021'!S21+'CONTRACTACIO 4t TR 2021'!S21</f>
        <v>0</v>
      </c>
      <c r="T21" s="13">
        <f>'CONTRACTACIO 1r TR 2021'!T21+'CONTRACTACIO 2n TR 2021'!T21+'CONTRACTACIO 3r TR 2021'!T21+'CONTRACTACIO 4t TR 2021'!T21</f>
        <v>0</v>
      </c>
      <c r="U21" s="21" t="str">
        <f t="shared" si="7"/>
        <v/>
      </c>
      <c r="V21" s="9">
        <f>'CONTRACTACIO 1r TR 2021'!AA21+'CONTRACTACIO 2n TR 2021'!AA21+'CONTRACTACIO 3r TR 2021'!AA21+'CONTRACTACIO 4t TR 2021'!AA21</f>
        <v>0</v>
      </c>
      <c r="W21" s="20" t="str">
        <f t="shared" si="8"/>
        <v/>
      </c>
      <c r="X21" s="13">
        <f>'CONTRACTACIO 1r TR 2021'!AC21+'CONTRACTACIO 2n TR 2021'!AC21+'CONTRACTACIO 3r TR 2021'!AC21+'CONTRACTACIO 4t TR 2021'!AC21</f>
        <v>0</v>
      </c>
      <c r="Y21" s="13">
        <f>'CONTRACTACIO 1r TR 2021'!AD21+'CONTRACTACIO 2n TR 2021'!AD21+'CONTRACTACIO 3r TR 2021'!AD21+'CONTRACTACIO 4t TR 2021'!AD21</f>
        <v>0</v>
      </c>
      <c r="Z21" s="21" t="str">
        <f t="shared" si="9"/>
        <v/>
      </c>
      <c r="AA21" s="9">
        <f>'CONTRACTACIO 1r TR 2021'!V21+'CONTRACTACIO 2n TR 2021'!V21+'CONTRACTACIO 3r TR 2021'!V21+'CONTRACTACIO 4t TR 2021'!V21</f>
        <v>0</v>
      </c>
      <c r="AB21" s="20" t="str">
        <f t="shared" si="10"/>
        <v/>
      </c>
      <c r="AC21" s="13">
        <f>'CONTRACTACIO 1r TR 2021'!X21+'CONTRACTACIO 2n TR 2021'!X21+'CONTRACTACIO 3r TR 2021'!X21+'CONTRACTACIO 4t TR 2021'!X21</f>
        <v>0</v>
      </c>
      <c r="AD21" s="13">
        <f>'CONTRACTACIO 1r TR 2021'!Y21+'CONTRACTACIO 2n TR 2021'!Y21+'CONTRACTACIO 3r TR 2021'!Y21+'CONTRACTACIO 4t TR 2021'!Y21</f>
        <v>0</v>
      </c>
      <c r="AE21" s="21" t="str">
        <f t="shared" si="11"/>
        <v/>
      </c>
    </row>
    <row r="22" spans="1:31" s="42" customFormat="1" ht="39.9" customHeight="1" x14ac:dyDescent="0.3">
      <c r="A22" s="92" t="s">
        <v>45</v>
      </c>
      <c r="B22" s="9">
        <f>'CONTRACTACIO 1r TR 2021'!B22+'CONTRACTACIO 2n TR 2021'!B22+'CONTRACTACIO 3r TR 2021'!B22+'CONTRACTACIO 4t TR 2021'!B22</f>
        <v>1</v>
      </c>
      <c r="C22" s="20">
        <f t="shared" si="0"/>
        <v>9.0909090909090912E-2</v>
      </c>
      <c r="D22" s="13">
        <f>'CONTRACTACIO 1r TR 2021'!D22+'CONTRACTACIO 2n TR 2021'!D22+'CONTRACTACIO 3r TR 2021'!D22+'CONTRACTACIO 4t TR 2021'!D22</f>
        <v>83395.460000000006</v>
      </c>
      <c r="E22" s="23">
        <f>'CONTRACTACIO 1r TR 2021'!E22+'CONTRACTACIO 2n TR 2021'!E22+'CONTRACTACIO 3r TR 2021'!E22+'CONTRACTACIO 4t TR 2021'!E22</f>
        <v>100908.51</v>
      </c>
      <c r="F22" s="21">
        <f t="shared" si="1"/>
        <v>0.15821930953208979</v>
      </c>
      <c r="G22" s="9">
        <f>'CONTRACTACIO 1r TR 2021'!G22+'CONTRACTACIO 2n TR 2021'!G22+'CONTRACTACIO 3r TR 2021'!G22+'CONTRACTACIO 4t TR 2021'!G22</f>
        <v>0</v>
      </c>
      <c r="H22" s="20" t="str">
        <f t="shared" si="2"/>
        <v/>
      </c>
      <c r="I22" s="13">
        <f>'CONTRACTACIO 1r TR 2021'!I22+'CONTRACTACIO 2n TR 2021'!I22+'CONTRACTACIO 3r TR 2021'!I22+'CONTRACTACIO 4t TR 2021'!I22</f>
        <v>0</v>
      </c>
      <c r="J22" s="23">
        <f>'CONTRACTACIO 1r TR 2021'!J22+'CONTRACTACIO 2n TR 2021'!J22+'CONTRACTACIO 3r TR 2021'!J22+'CONTRACTACIO 4t TR 2021'!J22</f>
        <v>0</v>
      </c>
      <c r="K22" s="21" t="str">
        <f t="shared" si="3"/>
        <v/>
      </c>
      <c r="L22" s="9">
        <f>'CONTRACTACIO 1r TR 2021'!L22+'CONTRACTACIO 2n TR 2021'!L22+'CONTRACTACIO 3r TR 2021'!L22+'CONTRACTACIO 4t TR 2021'!L22</f>
        <v>0</v>
      </c>
      <c r="M22" s="20" t="str">
        <f t="shared" si="4"/>
        <v/>
      </c>
      <c r="N22" s="13">
        <f>'CONTRACTACIO 1r TR 2021'!N22+'CONTRACTACIO 2n TR 2021'!N22+'CONTRACTACIO 3r TR 2021'!N22+'CONTRACTACIO 4t TR 2021'!N22</f>
        <v>0</v>
      </c>
      <c r="O22" s="23">
        <f>'CONTRACTACIO 1r TR 2021'!O22+'CONTRACTACIO 2n TR 2021'!O22+'CONTRACTACIO 3r TR 2021'!O22+'CONTRACTACIO 4t TR 2021'!O22</f>
        <v>0</v>
      </c>
      <c r="P22" s="21" t="str">
        <f t="shared" si="5"/>
        <v/>
      </c>
      <c r="Q22" s="9">
        <f>'CONTRACTACIO 1r TR 2021'!Q22+'CONTRACTACIO 2n TR 2021'!Q22+'CONTRACTACIO 3r TR 2021'!Q22+'CONTRACTACIO 4t TR 2021'!Q22</f>
        <v>0</v>
      </c>
      <c r="R22" s="20" t="str">
        <f t="shared" si="6"/>
        <v/>
      </c>
      <c r="S22" s="13">
        <f>'CONTRACTACIO 1r TR 2021'!S22+'CONTRACTACIO 2n TR 2021'!S22+'CONTRACTACIO 3r TR 2021'!S22+'CONTRACTACIO 4t TR 2021'!S22</f>
        <v>0</v>
      </c>
      <c r="T22" s="23">
        <f>'CONTRACTACIO 1r TR 2021'!T22+'CONTRACTACIO 2n TR 2021'!T22+'CONTRACTACIO 3r TR 2021'!T22+'CONTRACTACIO 4t TR 2021'!T22</f>
        <v>0</v>
      </c>
      <c r="U22" s="21" t="str">
        <f t="shared" si="7"/>
        <v/>
      </c>
      <c r="V22" s="9">
        <f>'CONTRACTACIO 1r TR 2021'!AA22+'CONTRACTACIO 2n TR 2021'!AA22+'CONTRACTACIO 3r TR 2021'!AA22+'CONTRACTACIO 4t TR 2021'!AA22</f>
        <v>0</v>
      </c>
      <c r="W22" s="20" t="str">
        <f t="shared" si="8"/>
        <v/>
      </c>
      <c r="X22" s="13">
        <f>'CONTRACTACIO 1r TR 2021'!AC22+'CONTRACTACIO 2n TR 2021'!AC22+'CONTRACTACIO 3r TR 2021'!AC22+'CONTRACTACIO 4t TR 2021'!AC22</f>
        <v>0</v>
      </c>
      <c r="Y22" s="23">
        <f>'CONTRACTACIO 1r TR 2021'!AD22+'CONTRACTACIO 2n TR 2021'!AD22+'CONTRACTACIO 3r TR 2021'!AD22+'CONTRACTACIO 4t TR 2021'!AD22</f>
        <v>0</v>
      </c>
      <c r="Z22" s="21" t="str">
        <f t="shared" si="9"/>
        <v/>
      </c>
      <c r="AA22" s="9">
        <f>'CONTRACTACIO 1r TR 2021'!V22+'CONTRACTACIO 2n TR 2021'!V22+'CONTRACTACIO 3r TR 2021'!V22+'CONTRACTACIO 4t TR 2021'!V22</f>
        <v>0</v>
      </c>
      <c r="AB22" s="20" t="str">
        <f t="shared" si="10"/>
        <v/>
      </c>
      <c r="AC22" s="13">
        <f>'CONTRACTACIO 1r TR 2021'!X22+'CONTRACTACIO 2n TR 2021'!X22+'CONTRACTACIO 3r TR 2021'!X22+'CONTRACTACIO 4t TR 2021'!X22</f>
        <v>0</v>
      </c>
      <c r="AD22" s="23">
        <f>'CONTRACTACIO 1r TR 2021'!Y22+'CONTRACTACIO 2n TR 2021'!Y22+'CONTRACTACIO 3r TR 2021'!Y22+'CONTRACTACIO 4t TR 2021'!Y22</f>
        <v>0</v>
      </c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81">
        <f>'CONTRACTACIO 1r TR 2021'!B23+'CONTRACTACIO 2n TR 2021'!B23+'CONTRACTACIO 3r TR 2021'!B23+'CONTRACTACIO 4t TR 2021'!B23</f>
        <v>0</v>
      </c>
      <c r="C23" s="66" t="str">
        <f t="shared" si="0"/>
        <v/>
      </c>
      <c r="D23" s="77">
        <f>'CONTRACTACIO 1r TR 2021'!D23+'CONTRACTACIO 2n TR 2021'!D23+'CONTRACTACIO 3r TR 2021'!D23+'CONTRACTACIO 4t TR 2021'!D23</f>
        <v>0</v>
      </c>
      <c r="E23" s="78">
        <f>'CONTRACTACIO 1r TR 2021'!E23+'CONTRACTACIO 2n TR 2021'!E23+'CONTRACTACIO 3r TR 2021'!E23+'CONTRACTACIO 4t TR 2021'!E23</f>
        <v>0</v>
      </c>
      <c r="F23" s="67" t="str">
        <f t="shared" si="1"/>
        <v/>
      </c>
      <c r="G23" s="81">
        <f>'CONTRACTACIO 1r TR 2021'!G23+'CONTRACTACIO 2n TR 2021'!G23+'CONTRACTACIO 3r TR 2021'!G23+'CONTRACTACIO 4t TR 2021'!G23</f>
        <v>0</v>
      </c>
      <c r="H23" s="66" t="str">
        <f t="shared" si="2"/>
        <v/>
      </c>
      <c r="I23" s="77">
        <f>'CONTRACTACIO 1r TR 2021'!I23+'CONTRACTACIO 2n TR 2021'!I23+'CONTRACTACIO 3r TR 2021'!I23+'CONTRACTACIO 4t TR 2021'!I23</f>
        <v>0</v>
      </c>
      <c r="J23" s="78">
        <f>'CONTRACTACIO 1r TR 2021'!J23+'CONTRACTACIO 2n TR 2021'!J23+'CONTRACTACIO 3r TR 2021'!J23+'CONTRACTACIO 4t TR 2021'!J23</f>
        <v>0</v>
      </c>
      <c r="K23" s="67" t="str">
        <f t="shared" si="3"/>
        <v/>
      </c>
      <c r="L23" s="81">
        <f>'CONTRACTACIO 1r TR 2021'!L23+'CONTRACTACIO 2n TR 2021'!L23+'CONTRACTACIO 3r TR 2021'!L23+'CONTRACTACIO 4t TR 2021'!L23</f>
        <v>0</v>
      </c>
      <c r="M23" s="66" t="str">
        <f t="shared" si="4"/>
        <v/>
      </c>
      <c r="N23" s="77">
        <f>'CONTRACTACIO 1r TR 2021'!N23+'CONTRACTACIO 2n TR 2021'!N23+'CONTRACTACIO 3r TR 2021'!N23+'CONTRACTACIO 4t TR 2021'!N23</f>
        <v>0</v>
      </c>
      <c r="O23" s="78">
        <f>'CONTRACTACIO 1r TR 2021'!O23+'CONTRACTACIO 2n TR 2021'!O23+'CONTRACTACIO 3r TR 2021'!O23+'CONTRACTACIO 4t TR 2021'!O23</f>
        <v>0</v>
      </c>
      <c r="P23" s="67" t="str">
        <f t="shared" si="5"/>
        <v/>
      </c>
      <c r="Q23" s="81">
        <f>'CONTRACTACIO 1r TR 2021'!Q23+'CONTRACTACIO 2n TR 2021'!Q23+'CONTRACTACIO 3r TR 2021'!Q23+'CONTRACTACIO 4t TR 2021'!Q23</f>
        <v>0</v>
      </c>
      <c r="R23" s="66" t="str">
        <f t="shared" si="6"/>
        <v/>
      </c>
      <c r="S23" s="77">
        <f>'CONTRACTACIO 1r TR 2021'!S23+'CONTRACTACIO 2n TR 2021'!S23+'CONTRACTACIO 3r TR 2021'!S23+'CONTRACTACIO 4t TR 2021'!S23</f>
        <v>0</v>
      </c>
      <c r="T23" s="78">
        <f>'CONTRACTACIO 1r TR 2021'!T23+'CONTRACTACIO 2n TR 2021'!T23+'CONTRACTACIO 3r TR 2021'!T23+'CONTRACTACIO 4t TR 2021'!T23</f>
        <v>0</v>
      </c>
      <c r="U23" s="67" t="str">
        <f t="shared" si="7"/>
        <v/>
      </c>
      <c r="V23" s="81">
        <f>'CONTRACTACIO 1r TR 2021'!AA23+'CONTRACTACIO 2n TR 2021'!AA23+'CONTRACTACIO 3r TR 2021'!AA23+'CONTRACTACIO 4t TR 2021'!AA23</f>
        <v>0</v>
      </c>
      <c r="W23" s="66" t="str">
        <f t="shared" si="8"/>
        <v/>
      </c>
      <c r="X23" s="77">
        <f>'CONTRACTACIO 1r TR 2021'!AC23+'CONTRACTACIO 2n TR 2021'!AC23+'CONTRACTACIO 3r TR 2021'!AC23+'CONTRACTACIO 4t TR 2021'!AC23</f>
        <v>0</v>
      </c>
      <c r="Y23" s="78">
        <f>'CONTRACTACIO 1r TR 2021'!AD23+'CONTRACTACIO 2n TR 2021'!AD23+'CONTRACTACIO 3r TR 2021'!AD23+'CONTRACTACIO 4t TR 2021'!AD23</f>
        <v>0</v>
      </c>
      <c r="Z23" s="67" t="str">
        <f t="shared" si="9"/>
        <v/>
      </c>
      <c r="AA23" s="81">
        <f>'CONTRACTACIO 1r TR 2021'!V23+'CONTRACTACIO 2n TR 2021'!V23+'CONTRACTACIO 3r TR 2021'!V23+'CONTRACTACIO 4t TR 2021'!V23</f>
        <v>0</v>
      </c>
      <c r="AB23" s="20" t="str">
        <f t="shared" si="10"/>
        <v/>
      </c>
      <c r="AC23" s="77">
        <f>'CONTRACTACIO 1r TR 2021'!X23+'CONTRACTACIO 2n TR 2021'!X23+'CONTRACTACIO 3r TR 2021'!X23+'CONTRACTACIO 4t TR 2021'!X23</f>
        <v>0</v>
      </c>
      <c r="AD23" s="78">
        <f>'CONTRACTACIO 1r TR 2021'!Y23+'CONTRACTACIO 2n TR 2021'!Y23+'CONTRACTACIO 3r TR 2021'!Y23+'CONTRACTACIO 4t TR 2021'!Y23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2021'!B24+'CONTRACTACIO 2n TR 2021'!B24+'CONTRACTACIO 3r TR 2021'!B24+'CONTRACTACIO 4t TR 2021'!B24</f>
        <v>0</v>
      </c>
      <c r="C24" s="66" t="str">
        <f t="shared" si="0"/>
        <v/>
      </c>
      <c r="D24" s="77">
        <f>'CONTRACTACIO 1r TR 2021'!D24+'CONTRACTACIO 2n TR 2021'!D24+'CONTRACTACIO 3r TR 2021'!D24+'CONTRACTACIO 4t TR 2021'!D24</f>
        <v>0</v>
      </c>
      <c r="E24" s="78">
        <f>'CONTRACTACIO 1r TR 2021'!E24+'CONTRACTACIO 2n TR 2021'!E24+'CONTRACTACIO 3r TR 2021'!E24+'CONTRACTACIO 4t TR 2021'!E24</f>
        <v>0</v>
      </c>
      <c r="F24" s="67" t="str">
        <f t="shared" si="1"/>
        <v/>
      </c>
      <c r="G24" s="81">
        <f>'CONTRACTACIO 1r TR 2021'!G24+'CONTRACTACIO 2n TR 2021'!G24+'CONTRACTACIO 3r TR 2021'!G24+'CONTRACTACIO 4t TR 2021'!G24</f>
        <v>0</v>
      </c>
      <c r="H24" s="66" t="str">
        <f t="shared" si="2"/>
        <v/>
      </c>
      <c r="I24" s="77">
        <f>'CONTRACTACIO 1r TR 2021'!I24+'CONTRACTACIO 2n TR 2021'!I24+'CONTRACTACIO 3r TR 2021'!I24+'CONTRACTACIO 4t TR 2021'!I24</f>
        <v>0</v>
      </c>
      <c r="J24" s="78">
        <f>'CONTRACTACIO 1r TR 2021'!J24+'CONTRACTACIO 2n TR 2021'!J24+'CONTRACTACIO 3r TR 2021'!J24+'CONTRACTACIO 4t TR 2021'!J24</f>
        <v>0</v>
      </c>
      <c r="K24" s="67" t="str">
        <f t="shared" si="3"/>
        <v/>
      </c>
      <c r="L24" s="81">
        <f>'CONTRACTACIO 1r TR 2021'!L24+'CONTRACTACIO 2n TR 2021'!L24+'CONTRACTACIO 3r TR 2021'!L24+'CONTRACTACIO 4t TR 2021'!L24</f>
        <v>0</v>
      </c>
      <c r="M24" s="66" t="str">
        <f t="shared" si="4"/>
        <v/>
      </c>
      <c r="N24" s="77">
        <f>'CONTRACTACIO 1r TR 2021'!N24+'CONTRACTACIO 2n TR 2021'!N24+'CONTRACTACIO 3r TR 2021'!N24+'CONTRACTACIO 4t TR 2021'!N24</f>
        <v>0</v>
      </c>
      <c r="O24" s="78">
        <f>'CONTRACTACIO 1r TR 2021'!O24+'CONTRACTACIO 2n TR 2021'!O24+'CONTRACTACIO 3r TR 2021'!O24+'CONTRACTACIO 4t TR 2021'!O24</f>
        <v>0</v>
      </c>
      <c r="P24" s="67" t="str">
        <f t="shared" si="5"/>
        <v/>
      </c>
      <c r="Q24" s="81">
        <f>'CONTRACTACIO 1r TR 2021'!Q24+'CONTRACTACIO 2n TR 2021'!Q24+'CONTRACTACIO 3r TR 2021'!Q24+'CONTRACTACIO 4t TR 2021'!Q24</f>
        <v>0</v>
      </c>
      <c r="R24" s="66" t="str">
        <f t="shared" si="6"/>
        <v/>
      </c>
      <c r="S24" s="77">
        <f>'CONTRACTACIO 1r TR 2021'!S24+'CONTRACTACIO 2n TR 2021'!S24+'CONTRACTACIO 3r TR 2021'!S24+'CONTRACTACIO 4t TR 2021'!S24</f>
        <v>0</v>
      </c>
      <c r="T24" s="78">
        <f>'CONTRACTACIO 1r TR 2021'!T24+'CONTRACTACIO 2n TR 2021'!T24+'CONTRACTACIO 3r TR 2021'!T24+'CONTRACTACIO 4t TR 2021'!T24</f>
        <v>0</v>
      </c>
      <c r="U24" s="67" t="str">
        <f t="shared" si="7"/>
        <v/>
      </c>
      <c r="V24" s="81">
        <f>'CONTRACTACIO 1r TR 2021'!AA24+'CONTRACTACIO 2n TR 2021'!AA24+'CONTRACTACIO 3r TR 2021'!AA24+'CONTRACTACIO 4t TR 2021'!AA24</f>
        <v>0</v>
      </c>
      <c r="W24" s="66" t="str">
        <f t="shared" si="8"/>
        <v/>
      </c>
      <c r="X24" s="77">
        <f>'CONTRACTACIO 1r TR 2021'!AC24+'CONTRACTACIO 2n TR 2021'!AC24+'CONTRACTACIO 3r TR 2021'!AC24+'CONTRACTACIO 4t TR 2021'!AC24</f>
        <v>0</v>
      </c>
      <c r="Y24" s="78">
        <f>'CONTRACTACIO 1r TR 2021'!AD24+'CONTRACTACIO 2n TR 2021'!AD24+'CONTRACTACIO 3r TR 2021'!AD24+'CONTRACTACIO 4t TR 2021'!AD24</f>
        <v>0</v>
      </c>
      <c r="Z24" s="67" t="str">
        <f t="shared" si="9"/>
        <v/>
      </c>
      <c r="AA24" s="81">
        <f>'CONTRACTACIO 1r TR 2021'!V24+'CONTRACTACIO 2n TR 2021'!V24+'CONTRACTACIO 3r TR 2021'!V24+'CONTRACTACIO 4t TR 2021'!V24</f>
        <v>0</v>
      </c>
      <c r="AB24" s="20" t="str">
        <f t="shared" si="10"/>
        <v/>
      </c>
      <c r="AC24" s="77">
        <f>'CONTRACTACIO 1r TR 2021'!X24+'CONTRACTACIO 2n TR 2021'!X24+'CONTRACTACIO 3r TR 2021'!X24+'CONTRACTACIO 4t TR 2021'!X24</f>
        <v>0</v>
      </c>
      <c r="AD24" s="78">
        <f>'CONTRACTACIO 1r TR 2021'!Y24+'CONTRACTACIO 2n TR 2021'!Y24+'CONTRACTACIO 3r TR 2021'!Y24+'CONTRACTACIO 4t TR 2021'!Y24</f>
        <v>0</v>
      </c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11</v>
      </c>
      <c r="C25" s="17">
        <f t="shared" si="12"/>
        <v>1</v>
      </c>
      <c r="D25" s="18">
        <f t="shared" si="12"/>
        <v>527033.75</v>
      </c>
      <c r="E25" s="18">
        <f t="shared" si="12"/>
        <v>637776.19999999995</v>
      </c>
      <c r="F25" s="19">
        <f t="shared" si="12"/>
        <v>1</v>
      </c>
      <c r="G25" s="16">
        <f t="shared" si="12"/>
        <v>1531</v>
      </c>
      <c r="H25" s="17">
        <f t="shared" si="12"/>
        <v>1</v>
      </c>
      <c r="I25" s="18">
        <f t="shared" si="12"/>
        <v>2554308.5428035818</v>
      </c>
      <c r="J25" s="18">
        <f t="shared" si="12"/>
        <v>3049943.9647999997</v>
      </c>
      <c r="K25" s="19">
        <f t="shared" si="12"/>
        <v>1</v>
      </c>
      <c r="L25" s="16">
        <f t="shared" si="12"/>
        <v>246</v>
      </c>
      <c r="M25" s="17">
        <f t="shared" si="12"/>
        <v>1</v>
      </c>
      <c r="N25" s="18">
        <f t="shared" si="12"/>
        <v>861924.22</v>
      </c>
      <c r="O25" s="18">
        <f t="shared" si="12"/>
        <v>1040005.92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424</v>
      </c>
      <c r="AB25" s="17">
        <f t="shared" si="12"/>
        <v>1</v>
      </c>
      <c r="AC25" s="18">
        <f t="shared" si="12"/>
        <v>888405.25808060612</v>
      </c>
      <c r="AD25" s="18">
        <f t="shared" si="12"/>
        <v>1020234.87</v>
      </c>
      <c r="AE25" s="19">
        <f t="shared" si="12"/>
        <v>1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1" t="s">
        <v>10</v>
      </c>
      <c r="B31" s="154" t="s">
        <v>17</v>
      </c>
      <c r="C31" s="155"/>
      <c r="D31" s="155"/>
      <c r="E31" s="155"/>
      <c r="F31" s="156"/>
      <c r="G31" s="25"/>
      <c r="H31" s="54"/>
      <c r="I31" s="54"/>
      <c r="J31" s="160" t="s">
        <v>15</v>
      </c>
      <c r="K31" s="161"/>
      <c r="L31" s="154" t="s">
        <v>16</v>
      </c>
      <c r="M31" s="155"/>
      <c r="N31" s="155"/>
      <c r="O31" s="155"/>
      <c r="P31" s="156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2"/>
      <c r="B32" s="157"/>
      <c r="C32" s="158"/>
      <c r="D32" s="158"/>
      <c r="E32" s="158"/>
      <c r="F32" s="159"/>
      <c r="G32" s="25"/>
      <c r="J32" s="162"/>
      <c r="K32" s="163"/>
      <c r="L32" s="166"/>
      <c r="M32" s="167"/>
      <c r="N32" s="167"/>
      <c r="O32" s="167"/>
      <c r="P32" s="168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00000000000003" customHeight="1" thickBot="1" x14ac:dyDescent="0.35">
      <c r="A33" s="153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4"/>
      <c r="K33" s="165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3">
      <c r="A34" s="41" t="s">
        <v>25</v>
      </c>
      <c r="B34" s="9">
        <f t="shared" ref="B34:B43" si="13">B13+G13+L13+Q13+V13+AA13</f>
        <v>7</v>
      </c>
      <c r="C34" s="8">
        <f t="shared" ref="C34:C40" si="14">IF(B34,B34/$B$46,"")</f>
        <v>3.1645569620253164E-3</v>
      </c>
      <c r="D34" s="10">
        <f t="shared" ref="D34:D43" si="15">D13+I13+N13+S13+X13+AC13</f>
        <v>630046.07999999996</v>
      </c>
      <c r="E34" s="11">
        <f t="shared" ref="E34:E43" si="16">E13+J13+O13+T13+Y13+AD13</f>
        <v>731877.53</v>
      </c>
      <c r="F34" s="21">
        <f t="shared" ref="F34:F40" si="17">IF(E34,E34/$E$46,"")</f>
        <v>0.12732820138397505</v>
      </c>
      <c r="J34" s="149" t="s">
        <v>3</v>
      </c>
      <c r="K34" s="150"/>
      <c r="L34" s="57">
        <f>B25</f>
        <v>11</v>
      </c>
      <c r="M34" s="8">
        <f t="shared" ref="M34:M39" si="18">IF(L34,L34/$L$40,"")</f>
        <v>4.9728752260397831E-3</v>
      </c>
      <c r="N34" s="58">
        <f>D25</f>
        <v>527033.75</v>
      </c>
      <c r="O34" s="58">
        <f>E25</f>
        <v>637776.19999999995</v>
      </c>
      <c r="P34" s="59">
        <f t="shared" ref="P34:P39" si="19">IF(O34,O34/$O$40,"")</f>
        <v>0.11095694717052777</v>
      </c>
    </row>
    <row r="35" spans="1:33" s="25" customFormat="1" ht="30" customHeight="1" x14ac:dyDescent="0.3">
      <c r="A35" s="43" t="s">
        <v>18</v>
      </c>
      <c r="B35" s="12">
        <f t="shared" si="13"/>
        <v>1</v>
      </c>
      <c r="C35" s="8">
        <f t="shared" si="14"/>
        <v>4.5207956600361662E-4</v>
      </c>
      <c r="D35" s="13">
        <f t="shared" si="15"/>
        <v>33600</v>
      </c>
      <c r="E35" s="14">
        <f t="shared" si="16"/>
        <v>40656</v>
      </c>
      <c r="F35" s="21">
        <f t="shared" si="17"/>
        <v>7.0731169400253206E-3</v>
      </c>
      <c r="J35" s="145" t="s">
        <v>1</v>
      </c>
      <c r="K35" s="146"/>
      <c r="L35" s="60">
        <f>G25</f>
        <v>1531</v>
      </c>
      <c r="M35" s="8">
        <f t="shared" si="18"/>
        <v>0.69213381555153708</v>
      </c>
      <c r="N35" s="61">
        <f>I25</f>
        <v>2554308.5428035818</v>
      </c>
      <c r="O35" s="61">
        <f>J25</f>
        <v>3049943.9647999997</v>
      </c>
      <c r="P35" s="59">
        <f t="shared" si="19"/>
        <v>0.53061320158291203</v>
      </c>
    </row>
    <row r="36" spans="1:33" s="25" customFormat="1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45" t="s">
        <v>2</v>
      </c>
      <c r="K36" s="146"/>
      <c r="L36" s="60">
        <f>L25</f>
        <v>246</v>
      </c>
      <c r="M36" s="8">
        <f t="shared" si="18"/>
        <v>0.1112115732368897</v>
      </c>
      <c r="N36" s="61">
        <f>N25</f>
        <v>861924.22</v>
      </c>
      <c r="O36" s="61">
        <f>O25</f>
        <v>1040005.92</v>
      </c>
      <c r="P36" s="59">
        <f t="shared" si="19"/>
        <v>0.1809347572431774</v>
      </c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5" t="s">
        <v>5</v>
      </c>
      <c r="K38" s="146"/>
      <c r="L38" s="60">
        <f>AA25</f>
        <v>424</v>
      </c>
      <c r="M38" s="8">
        <f t="shared" si="18"/>
        <v>0.19168173598553345</v>
      </c>
      <c r="N38" s="61">
        <f>AC25</f>
        <v>888405.25808060612</v>
      </c>
      <c r="O38" s="61">
        <f>AD25</f>
        <v>1020234.87</v>
      </c>
      <c r="P38" s="59">
        <f t="shared" si="19"/>
        <v>0.17749509400338281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5</v>
      </c>
      <c r="C39" s="8">
        <f t="shared" si="14"/>
        <v>2.2603978300180833E-3</v>
      </c>
      <c r="D39" s="13">
        <f t="shared" si="15"/>
        <v>433814.04000000004</v>
      </c>
      <c r="E39" s="22">
        <f t="shared" si="16"/>
        <v>521334.48</v>
      </c>
      <c r="F39" s="21">
        <f t="shared" si="17"/>
        <v>9.0699029464465064E-2</v>
      </c>
      <c r="G39" s="25"/>
      <c r="H39" s="25"/>
      <c r="I39" s="25"/>
      <c r="J39" s="145" t="s">
        <v>4</v>
      </c>
      <c r="K39" s="146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82</v>
      </c>
      <c r="C40" s="8">
        <f t="shared" si="14"/>
        <v>3.7070524412296565E-2</v>
      </c>
      <c r="D40" s="13">
        <f t="shared" si="15"/>
        <v>557707.5</v>
      </c>
      <c r="E40" s="23">
        <f t="shared" si="16"/>
        <v>673295.88</v>
      </c>
      <c r="F40" s="21">
        <f t="shared" si="17"/>
        <v>0.11713647418529259</v>
      </c>
      <c r="G40" s="25"/>
      <c r="H40" s="25"/>
      <c r="I40" s="25"/>
      <c r="J40" s="147" t="s">
        <v>0</v>
      </c>
      <c r="K40" s="148"/>
      <c r="L40" s="83">
        <f>SUM(L34:L39)</f>
        <v>2212</v>
      </c>
      <c r="M40" s="17">
        <f>SUM(M34:M39)</f>
        <v>1</v>
      </c>
      <c r="N40" s="84">
        <f>SUM(N34:N39)</f>
        <v>4831671.7708841879</v>
      </c>
      <c r="O40" s="85">
        <f>SUM(O34:O39)</f>
        <v>5747960.9547999995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2116</v>
      </c>
      <c r="C41" s="8">
        <f>IF(B41,B41/$B$46,"")</f>
        <v>0.95660036166365281</v>
      </c>
      <c r="D41" s="13">
        <f t="shared" si="15"/>
        <v>3093108.6908841878</v>
      </c>
      <c r="E41" s="23">
        <f t="shared" si="16"/>
        <v>3679888.5548</v>
      </c>
      <c r="F41" s="21">
        <f>IF(E41,E41/$E$46,"")</f>
        <v>0.64020764645713246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3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0" t="s">
        <v>45</v>
      </c>
      <c r="B43" s="12">
        <f t="shared" si="13"/>
        <v>1</v>
      </c>
      <c r="C43" s="8">
        <f>IF(B43,B43/$B$46,"")</f>
        <v>4.5207956600361662E-4</v>
      </c>
      <c r="D43" s="13">
        <f t="shared" si="15"/>
        <v>83395.460000000006</v>
      </c>
      <c r="E43" s="14">
        <f t="shared" si="16"/>
        <v>100908.51</v>
      </c>
      <c r="F43" s="21">
        <f>IF(E43,E43/$E$46,"")</f>
        <v>1.7555531569109467E-2</v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2212</v>
      </c>
      <c r="C46" s="17">
        <f>SUM(C34:C45)</f>
        <v>1</v>
      </c>
      <c r="D46" s="18">
        <f>SUM(D34:D45)</f>
        <v>4831671.7708841879</v>
      </c>
      <c r="E46" s="18">
        <f>SUM(E34:E45)</f>
        <v>5747960.9548000004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BF5860F247344CAD0CE3F454F6D2AE" ma:contentTypeVersion="11" ma:contentTypeDescription="Crear nuevo documento." ma:contentTypeScope="" ma:versionID="d8f2cc7ca963da080c971b2e7f6337f3">
  <xsd:schema xmlns:xsd="http://www.w3.org/2001/XMLSchema" xmlns:xs="http://www.w3.org/2001/XMLSchema" xmlns:p="http://schemas.microsoft.com/office/2006/metadata/properties" xmlns:ns2="0f9ad582-fa82-44a0-80f7-7e7a83e33223" xmlns:ns3="d37c1e5a-baf5-4537-8fa9-5ca48f5fd23a" targetNamespace="http://schemas.microsoft.com/office/2006/metadata/properties" ma:root="true" ma:fieldsID="7f8f91749b2edce800f841b00d054e0a" ns2:_="" ns3:_="">
    <xsd:import namespace="0f9ad582-fa82-44a0-80f7-7e7a83e33223"/>
    <xsd:import namespace="d37c1e5a-baf5-4537-8fa9-5ca48f5fd2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9ad582-fa82-44a0-80f7-7e7a83e332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7c1e5a-baf5-4537-8fa9-5ca48f5fd23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001A89-0D4E-4686-B015-055440222A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5963E4-743A-46FE-88E0-6827F26C51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9ad582-fa82-44a0-80f7-7e7a83e33223"/>
    <ds:schemaRef ds:uri="d37c1e5a-baf5-4537-8fa9-5ca48f5fd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C0B95F-7F01-443B-A38E-BA38CFDA7FF4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0f9ad582-fa82-44a0-80f7-7e7a83e33223"/>
    <ds:schemaRef ds:uri="d37c1e5a-baf5-4537-8fa9-5ca48f5fd23a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2021</vt:lpstr>
      <vt:lpstr>CONTRACTACIO 2n TR 2021</vt:lpstr>
      <vt:lpstr>CONTRACTACIO 3r TR 2021</vt:lpstr>
      <vt:lpstr>CONTRACTACIO 4t TR 2021</vt:lpstr>
      <vt:lpstr>2021 - CONTRACTACIÓ ANUAL</vt:lpstr>
      <vt:lpstr>'2021 - CONTRACTACIÓ ANUAL'!Àrea_d'impressió</vt:lpstr>
      <vt:lpstr>'CONTRACTACIO 1r TR 2021'!Àrea_d'impressió</vt:lpstr>
      <vt:lpstr>'CONTRACTACIO 2n TR 2021'!Àrea_d'impressió</vt:lpstr>
      <vt:lpstr>'CONTRACTACIO 3r TR 2021'!Àrea_d'impressió</vt:lpstr>
      <vt:lpstr>'CONTRACTACIO 4t TR 2021'!Àrea_d'impressió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2022-02-14T10:10:32Z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0x01010033BF5860F247344CAD0CE3F454F6D2AE</vt:lpwstr>
  </property>
</Properties>
</file>