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0" windowHeight="10900" tabRatio="700" firstSheet="1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5251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E44" i="7" s="1"/>
  <c r="F44" i="7" s="1"/>
  <c r="D23" i="7"/>
  <c r="B23" i="7"/>
  <c r="C23" i="7" s="1"/>
  <c r="B8" i="7"/>
  <c r="B8" i="6"/>
  <c r="B8" i="5"/>
  <c r="B8" i="4"/>
  <c r="AD22" i="7"/>
  <c r="AE22" i="7"/>
  <c r="AC22" i="7"/>
  <c r="AA22" i="7"/>
  <c r="AB22" i="7" s="1"/>
  <c r="Y22" i="7"/>
  <c r="Z22" i="7"/>
  <c r="X22" i="7"/>
  <c r="V22" i="7"/>
  <c r="W22" i="7"/>
  <c r="T22" i="7"/>
  <c r="S22" i="7"/>
  <c r="Q22" i="7"/>
  <c r="R22" i="7"/>
  <c r="O22" i="7"/>
  <c r="P22" i="7" s="1"/>
  <c r="N22" i="7"/>
  <c r="L22" i="7"/>
  <c r="M22" i="7" s="1"/>
  <c r="J22" i="7"/>
  <c r="K22" i="7" s="1"/>
  <c r="I22" i="7"/>
  <c r="G22" i="7"/>
  <c r="E22" i="7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F13" i="7" s="1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/>
  <c r="Y20" i="7"/>
  <c r="E21" i="7"/>
  <c r="J21" i="7"/>
  <c r="O21" i="7"/>
  <c r="AD21" i="7"/>
  <c r="AE21" i="7" s="1"/>
  <c r="T21" i="7"/>
  <c r="U21" i="7"/>
  <c r="Y21" i="7"/>
  <c r="Z21" i="7" s="1"/>
  <c r="J14" i="7"/>
  <c r="O14" i="7"/>
  <c r="E14" i="7"/>
  <c r="T14" i="7"/>
  <c r="Y14" i="7"/>
  <c r="AD14" i="7"/>
  <c r="AE14" i="7"/>
  <c r="J15" i="7"/>
  <c r="E36" i="7" s="1"/>
  <c r="F36" i="7" s="1"/>
  <c r="O15" i="7"/>
  <c r="P15" i="7" s="1"/>
  <c r="E15" i="7"/>
  <c r="T15" i="7"/>
  <c r="U15" i="7" s="1"/>
  <c r="Y15" i="7"/>
  <c r="Z15" i="7" s="1"/>
  <c r="AD15" i="7"/>
  <c r="J16" i="7"/>
  <c r="O16" i="7"/>
  <c r="E16" i="7"/>
  <c r="T16" i="7"/>
  <c r="U16" i="7" s="1"/>
  <c r="Y16" i="7"/>
  <c r="AD16" i="7"/>
  <c r="J17" i="7"/>
  <c r="K17" i="7" s="1"/>
  <c r="O17" i="7"/>
  <c r="E17" i="7"/>
  <c r="T17" i="7"/>
  <c r="U17" i="7" s="1"/>
  <c r="Y17" i="7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/>
  <c r="V24" i="7"/>
  <c r="W24" i="7" s="1"/>
  <c r="AA24" i="7"/>
  <c r="AB24" i="7"/>
  <c r="G16" i="7"/>
  <c r="L16" i="7"/>
  <c r="Q16" i="7"/>
  <c r="V16" i="7"/>
  <c r="AA16" i="7"/>
  <c r="AB16" i="7" s="1"/>
  <c r="B13" i="7"/>
  <c r="C13" i="7" s="1"/>
  <c r="G13" i="7"/>
  <c r="L13" i="7"/>
  <c r="Q13" i="7"/>
  <c r="R13" i="7" s="1"/>
  <c r="V13" i="7"/>
  <c r="AA13" i="7"/>
  <c r="AB13" i="7" s="1"/>
  <c r="B20" i="7"/>
  <c r="G20" i="7"/>
  <c r="L20" i="7"/>
  <c r="AA20" i="7"/>
  <c r="Q20" i="7"/>
  <c r="V20" i="7"/>
  <c r="B21" i="7"/>
  <c r="C21" i="7" s="1"/>
  <c r="G21" i="7"/>
  <c r="L21" i="7"/>
  <c r="AA21" i="7"/>
  <c r="AB21" i="7" s="1"/>
  <c r="Q21" i="7"/>
  <c r="R21" i="7" s="1"/>
  <c r="V21" i="7"/>
  <c r="G14" i="7"/>
  <c r="L14" i="7"/>
  <c r="M14" i="7" s="1"/>
  <c r="B14" i="7"/>
  <c r="Q14" i="7"/>
  <c r="R14" i="7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/>
  <c r="B17" i="7"/>
  <c r="C17" i="7" s="1"/>
  <c r="Q17" i="7"/>
  <c r="V17" i="7"/>
  <c r="W17" i="7" s="1"/>
  <c r="AA17" i="7"/>
  <c r="AA25" i="7" s="1"/>
  <c r="L38" i="7" s="1"/>
  <c r="M38" i="7" s="1"/>
  <c r="G18" i="7"/>
  <c r="L18" i="7"/>
  <c r="AA18" i="7"/>
  <c r="B18" i="7"/>
  <c r="B39" i="7" s="1"/>
  <c r="C39" i="7" s="1"/>
  <c r="Q18" i="7"/>
  <c r="R18" i="7" s="1"/>
  <c r="V18" i="7"/>
  <c r="W18" i="7"/>
  <c r="G19" i="7"/>
  <c r="L19" i="7"/>
  <c r="AA19" i="7"/>
  <c r="B19" i="7"/>
  <c r="Q19" i="7"/>
  <c r="R19" i="7" s="1"/>
  <c r="V19" i="7"/>
  <c r="W19" i="7" s="1"/>
  <c r="U18" i="7"/>
  <c r="R15" i="7"/>
  <c r="J25" i="6"/>
  <c r="O35" i="6" s="1"/>
  <c r="E25" i="6"/>
  <c r="O25" i="6"/>
  <c r="O36" i="6" s="1"/>
  <c r="Y25" i="6"/>
  <c r="O38" i="6" s="1"/>
  <c r="P38" i="6" s="1"/>
  <c r="T25" i="6"/>
  <c r="O37" i="6" s="1"/>
  <c r="P37" i="6" s="1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M34" i="6" s="1"/>
  <c r="L25" i="6"/>
  <c r="M21" i="6" s="1"/>
  <c r="V25" i="6"/>
  <c r="L38" i="6"/>
  <c r="M38" i="6" s="1"/>
  <c r="Q25" i="6"/>
  <c r="L37" i="6" s="1"/>
  <c r="M37" i="6" s="1"/>
  <c r="AA25" i="6"/>
  <c r="L39" i="6"/>
  <c r="M39" i="6" s="1"/>
  <c r="E45" i="6"/>
  <c r="F45" i="6" s="1"/>
  <c r="E34" i="6"/>
  <c r="E35" i="6"/>
  <c r="E36" i="6"/>
  <c r="F36" i="6" s="1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C34" i="6" s="1"/>
  <c r="B35" i="6"/>
  <c r="C35" i="6" s="1"/>
  <c r="B36" i="6"/>
  <c r="B37" i="6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/>
  <c r="J25" i="5"/>
  <c r="O35" i="5" s="1"/>
  <c r="O25" i="5"/>
  <c r="P21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/>
  <c r="M34" i="5" s="1"/>
  <c r="G25" i="5"/>
  <c r="L35" i="5" s="1"/>
  <c r="L25" i="5"/>
  <c r="L36" i="5" s="1"/>
  <c r="Q25" i="5"/>
  <c r="L37" i="5"/>
  <c r="V25" i="5"/>
  <c r="L38" i="5" s="1"/>
  <c r="M38" i="5" s="1"/>
  <c r="E34" i="5"/>
  <c r="E35" i="5"/>
  <c r="E36" i="5"/>
  <c r="F36" i="5" s="1"/>
  <c r="E41" i="5"/>
  <c r="E42" i="5"/>
  <c r="E39" i="5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F34" i="4" s="1"/>
  <c r="E35" i="4"/>
  <c r="E36" i="4"/>
  <c r="E37" i="4"/>
  <c r="E38" i="4"/>
  <c r="F38" i="4" s="1"/>
  <c r="E39" i="4"/>
  <c r="E40" i="4"/>
  <c r="E41" i="4"/>
  <c r="E42" i="4"/>
  <c r="D45" i="4"/>
  <c r="B45" i="4"/>
  <c r="C45" i="4" s="1"/>
  <c r="B42" i="4"/>
  <c r="B34" i="4"/>
  <c r="C34" i="4" s="1"/>
  <c r="B35" i="4"/>
  <c r="C35" i="4" s="1"/>
  <c r="B36" i="4"/>
  <c r="B37" i="4"/>
  <c r="C37" i="4" s="1"/>
  <c r="B38" i="4"/>
  <c r="C38" i="4" s="1"/>
  <c r="B39" i="4"/>
  <c r="C39" i="4" s="1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21" i="4" s="1"/>
  <c r="M19" i="4"/>
  <c r="M15" i="4"/>
  <c r="M16" i="4"/>
  <c r="M17" i="4"/>
  <c r="M18" i="4"/>
  <c r="M24" i="4"/>
  <c r="J25" i="4"/>
  <c r="O35" i="4" s="1"/>
  <c r="K16" i="4"/>
  <c r="K17" i="4"/>
  <c r="I25" i="4"/>
  <c r="N35" i="4" s="1"/>
  <c r="G25" i="4"/>
  <c r="L35" i="4" s="1"/>
  <c r="H16" i="4"/>
  <c r="H17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P37" i="4" s="1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1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F36" i="1" s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C36" i="1" s="1"/>
  <c r="B37" i="1"/>
  <c r="C37" i="1" s="1"/>
  <c r="B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Z25" i="1" s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O34" i="6"/>
  <c r="P34" i="6" s="1"/>
  <c r="F22" i="6"/>
  <c r="C22" i="6"/>
  <c r="F45" i="1"/>
  <c r="H20" i="6"/>
  <c r="H19" i="6"/>
  <c r="M18" i="6"/>
  <c r="M13" i="6"/>
  <c r="P19" i="6"/>
  <c r="P14" i="6"/>
  <c r="Z21" i="6"/>
  <c r="H22" i="6"/>
  <c r="K22" i="6"/>
  <c r="M13" i="5"/>
  <c r="H22" i="5"/>
  <c r="O38" i="5"/>
  <c r="P38" i="5" s="1"/>
  <c r="K22" i="5"/>
  <c r="M14" i="4"/>
  <c r="P21" i="4"/>
  <c r="H19" i="4"/>
  <c r="H22" i="4"/>
  <c r="K13" i="4"/>
  <c r="K22" i="4"/>
  <c r="Z21" i="4"/>
  <c r="L34" i="1"/>
  <c r="F20" i="1"/>
  <c r="O34" i="1"/>
  <c r="F13" i="1"/>
  <c r="C13" i="1"/>
  <c r="H16" i="1"/>
  <c r="H13" i="1"/>
  <c r="H14" i="1"/>
  <c r="H18" i="1"/>
  <c r="H24" i="1"/>
  <c r="L35" i="1"/>
  <c r="Z18" i="6"/>
  <c r="C20" i="6"/>
  <c r="C13" i="6"/>
  <c r="C25" i="6" s="1"/>
  <c r="F14" i="6"/>
  <c r="K15" i="6"/>
  <c r="R16" i="6"/>
  <c r="U16" i="6"/>
  <c r="U13" i="6"/>
  <c r="H18" i="6"/>
  <c r="H13" i="6"/>
  <c r="H24" i="6"/>
  <c r="H14" i="6"/>
  <c r="K19" i="6"/>
  <c r="K14" i="6"/>
  <c r="K18" i="6"/>
  <c r="K13" i="6"/>
  <c r="F13" i="6"/>
  <c r="W19" i="6"/>
  <c r="W18" i="6"/>
  <c r="K24" i="6"/>
  <c r="H14" i="5"/>
  <c r="H24" i="5"/>
  <c r="H18" i="5"/>
  <c r="K15" i="5"/>
  <c r="K18" i="5"/>
  <c r="K14" i="5"/>
  <c r="P15" i="5"/>
  <c r="P18" i="5"/>
  <c r="P13" i="5"/>
  <c r="P19" i="5"/>
  <c r="P14" i="5"/>
  <c r="H15" i="5"/>
  <c r="K13" i="5"/>
  <c r="W18" i="5"/>
  <c r="R16" i="5"/>
  <c r="H13" i="5"/>
  <c r="C14" i="5"/>
  <c r="C13" i="5"/>
  <c r="F23" i="7"/>
  <c r="F43" i="5"/>
  <c r="AE21" i="5"/>
  <c r="AE20" i="5"/>
  <c r="C20" i="5"/>
  <c r="F21" i="5"/>
  <c r="F20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W17" i="4"/>
  <c r="Z17" i="4"/>
  <c r="C18" i="4"/>
  <c r="C20" i="4"/>
  <c r="H13" i="4"/>
  <c r="M13" i="4"/>
  <c r="W20" i="4"/>
  <c r="M20" i="4"/>
  <c r="O36" i="4"/>
  <c r="P20" i="4"/>
  <c r="Z14" i="7"/>
  <c r="B25" i="7"/>
  <c r="L34" i="7" s="1"/>
  <c r="C35" i="1"/>
  <c r="R17" i="7"/>
  <c r="P17" i="7"/>
  <c r="P16" i="7"/>
  <c r="F37" i="4"/>
  <c r="Z16" i="7"/>
  <c r="F37" i="1"/>
  <c r="M16" i="7"/>
  <c r="F43" i="1"/>
  <c r="F24" i="7"/>
  <c r="C22" i="7"/>
  <c r="C44" i="1"/>
  <c r="F15" i="7"/>
  <c r="F22" i="7"/>
  <c r="F34" i="1"/>
  <c r="F35" i="1"/>
  <c r="F39" i="1"/>
  <c r="C34" i="1"/>
  <c r="C36" i="6"/>
  <c r="C39" i="5"/>
  <c r="C43" i="5"/>
  <c r="C36" i="4"/>
  <c r="C43" i="4"/>
  <c r="C45" i="1"/>
  <c r="C39" i="1"/>
  <c r="C15" i="7"/>
  <c r="K24" i="7"/>
  <c r="C37" i="6"/>
  <c r="F35" i="6"/>
  <c r="U13" i="7"/>
  <c r="F34" i="6"/>
  <c r="F39" i="6"/>
  <c r="AB18" i="7"/>
  <c r="AB19" i="7"/>
  <c r="C45" i="6"/>
  <c r="C45" i="5"/>
  <c r="AE20" i="7"/>
  <c r="R16" i="7"/>
  <c r="C36" i="5"/>
  <c r="C37" i="5"/>
  <c r="F37" i="5"/>
  <c r="F34" i="5"/>
  <c r="C35" i="5"/>
  <c r="F18" i="7"/>
  <c r="F21" i="7"/>
  <c r="C34" i="5"/>
  <c r="F14" i="7"/>
  <c r="F20" i="7"/>
  <c r="W20" i="7"/>
  <c r="AE18" i="7"/>
  <c r="AE17" i="7"/>
  <c r="F35" i="4"/>
  <c r="F25" i="4"/>
  <c r="K14" i="7"/>
  <c r="K16" i="7"/>
  <c r="AB20" i="7"/>
  <c r="C20" i="7"/>
  <c r="C14" i="7"/>
  <c r="F39" i="4"/>
  <c r="M19" i="7"/>
  <c r="M18" i="7"/>
  <c r="M13" i="7"/>
  <c r="P13" i="7"/>
  <c r="P14" i="7"/>
  <c r="P19" i="7"/>
  <c r="H15" i="7"/>
  <c r="H16" i="7"/>
  <c r="H13" i="7"/>
  <c r="H14" i="7"/>
  <c r="H18" i="7"/>
  <c r="H24" i="7"/>
  <c r="P34" i="1"/>
  <c r="M34" i="1"/>
  <c r="P38" i="4"/>
  <c r="M38" i="4"/>
  <c r="M34" i="4"/>
  <c r="K15" i="7" l="1"/>
  <c r="C25" i="5"/>
  <c r="H19" i="1"/>
  <c r="Z25" i="5"/>
  <c r="E39" i="7"/>
  <c r="E45" i="7"/>
  <c r="F45" i="7" s="1"/>
  <c r="B46" i="4"/>
  <c r="C42" i="4" s="1"/>
  <c r="H20" i="1"/>
  <c r="P21" i="1"/>
  <c r="L36" i="4"/>
  <c r="W25" i="1"/>
  <c r="AE25" i="1"/>
  <c r="F25" i="5"/>
  <c r="AC25" i="7"/>
  <c r="N38" i="7" s="1"/>
  <c r="D41" i="7"/>
  <c r="D34" i="7"/>
  <c r="L36" i="6"/>
  <c r="K21" i="6"/>
  <c r="G25" i="7"/>
  <c r="L35" i="7" s="1"/>
  <c r="K20" i="6"/>
  <c r="K21" i="5"/>
  <c r="K20" i="5"/>
  <c r="H21" i="5"/>
  <c r="H20" i="5"/>
  <c r="D46" i="5"/>
  <c r="O36" i="5"/>
  <c r="M25" i="5"/>
  <c r="K19" i="5"/>
  <c r="K25" i="5" s="1"/>
  <c r="H19" i="5"/>
  <c r="C40" i="4"/>
  <c r="K21" i="4"/>
  <c r="H21" i="4"/>
  <c r="C41" i="4"/>
  <c r="C46" i="4" s="1"/>
  <c r="K20" i="4"/>
  <c r="D46" i="4"/>
  <c r="H20" i="4"/>
  <c r="H25" i="4" s="1"/>
  <c r="O40" i="4"/>
  <c r="P35" i="4" s="1"/>
  <c r="P34" i="4"/>
  <c r="L25" i="7"/>
  <c r="L36" i="7" s="1"/>
  <c r="D43" i="7"/>
  <c r="C25" i="1"/>
  <c r="M25" i="6"/>
  <c r="N40" i="4"/>
  <c r="AB25" i="4"/>
  <c r="L40" i="5"/>
  <c r="M35" i="5" s="1"/>
  <c r="D44" i="7"/>
  <c r="P25" i="4"/>
  <c r="C18" i="7"/>
  <c r="AB17" i="7"/>
  <c r="AB25" i="7" s="1"/>
  <c r="B38" i="7"/>
  <c r="C38" i="7" s="1"/>
  <c r="B46" i="6"/>
  <c r="R25" i="6"/>
  <c r="P25" i="6"/>
  <c r="L40" i="4"/>
  <c r="M35" i="4" s="1"/>
  <c r="U25" i="6"/>
  <c r="X25" i="7"/>
  <c r="N39" i="7" s="1"/>
  <c r="D38" i="7"/>
  <c r="R25" i="1"/>
  <c r="Z25" i="4"/>
  <c r="M37" i="5"/>
  <c r="B35" i="7"/>
  <c r="C35" i="7" s="1"/>
  <c r="P25" i="1"/>
  <c r="M21" i="1"/>
  <c r="E41" i="7"/>
  <c r="M20" i="7"/>
  <c r="K21" i="1"/>
  <c r="K19" i="1"/>
  <c r="K25" i="1" s="1"/>
  <c r="K20" i="1"/>
  <c r="O40" i="1"/>
  <c r="P35" i="1" s="1"/>
  <c r="D46" i="1"/>
  <c r="N40" i="1"/>
  <c r="D40" i="7"/>
  <c r="M34" i="7"/>
  <c r="E46" i="1"/>
  <c r="F41" i="1" s="1"/>
  <c r="M25" i="4"/>
  <c r="R25" i="4"/>
  <c r="U25" i="4"/>
  <c r="W25" i="4"/>
  <c r="AE25" i="4"/>
  <c r="N40" i="5"/>
  <c r="O25" i="7"/>
  <c r="P18" i="7"/>
  <c r="F16" i="7"/>
  <c r="E25" i="7"/>
  <c r="O34" i="7" s="1"/>
  <c r="E37" i="7"/>
  <c r="F37" i="7" s="1"/>
  <c r="U14" i="7"/>
  <c r="E35" i="7"/>
  <c r="F35" i="7" s="1"/>
  <c r="T25" i="7"/>
  <c r="O37" i="7" s="1"/>
  <c r="P37" i="7" s="1"/>
  <c r="E42" i="7"/>
  <c r="C25" i="4"/>
  <c r="M25" i="1"/>
  <c r="AB25" i="1"/>
  <c r="E46" i="5"/>
  <c r="F41" i="5" s="1"/>
  <c r="F35" i="5"/>
  <c r="F25" i="6"/>
  <c r="W25" i="6"/>
  <c r="Z25" i="6"/>
  <c r="AB25" i="6"/>
  <c r="AE25" i="6"/>
  <c r="L40" i="6"/>
  <c r="M35" i="6" s="1"/>
  <c r="W21" i="7"/>
  <c r="B42" i="7"/>
  <c r="R20" i="7"/>
  <c r="R25" i="7" s="1"/>
  <c r="Q25" i="7"/>
  <c r="L37" i="7" s="1"/>
  <c r="M37" i="7" s="1"/>
  <c r="B41" i="7"/>
  <c r="W16" i="7"/>
  <c r="B37" i="7"/>
  <c r="C37" i="7" s="1"/>
  <c r="C24" i="7"/>
  <c r="B45" i="7"/>
  <c r="C45" i="7" s="1"/>
  <c r="D39" i="7"/>
  <c r="N25" i="7"/>
  <c r="N36" i="7" s="1"/>
  <c r="D36" i="7"/>
  <c r="D35" i="7"/>
  <c r="S25" i="7"/>
  <c r="N37" i="7" s="1"/>
  <c r="D42" i="7"/>
  <c r="I25" i="7"/>
  <c r="N35" i="7" s="1"/>
  <c r="D45" i="7"/>
  <c r="F17" i="7"/>
  <c r="E38" i="7"/>
  <c r="F38" i="7" s="1"/>
  <c r="D37" i="7"/>
  <c r="D25" i="7"/>
  <c r="N34" i="7" s="1"/>
  <c r="B43" i="7"/>
  <c r="C43" i="7" s="1"/>
  <c r="H22" i="7"/>
  <c r="C38" i="1"/>
  <c r="B46" i="1"/>
  <c r="C40" i="1" s="1"/>
  <c r="H25" i="6"/>
  <c r="H25" i="1"/>
  <c r="F25" i="1"/>
  <c r="B46" i="5"/>
  <c r="C40" i="5" s="1"/>
  <c r="E46" i="6"/>
  <c r="F40" i="6" s="1"/>
  <c r="F37" i="6"/>
  <c r="N40" i="6"/>
  <c r="O40" i="6"/>
  <c r="P35" i="6" s="1"/>
  <c r="M15" i="7"/>
  <c r="B36" i="7"/>
  <c r="C36" i="7" s="1"/>
  <c r="B44" i="7"/>
  <c r="C44" i="7" s="1"/>
  <c r="U25" i="1"/>
  <c r="L40" i="1"/>
  <c r="E46" i="4"/>
  <c r="F41" i="4" s="1"/>
  <c r="F36" i="4"/>
  <c r="P25" i="5"/>
  <c r="R25" i="5"/>
  <c r="U25" i="5"/>
  <c r="W25" i="5"/>
  <c r="AB25" i="5"/>
  <c r="AE25" i="5"/>
  <c r="P34" i="5"/>
  <c r="O40" i="5"/>
  <c r="P35" i="5" s="1"/>
  <c r="D46" i="6"/>
  <c r="C19" i="7"/>
  <c r="B40" i="7"/>
  <c r="W13" i="7"/>
  <c r="W25" i="7" s="1"/>
  <c r="V25" i="7"/>
  <c r="L39" i="7" s="1"/>
  <c r="M39" i="7" s="1"/>
  <c r="B34" i="7"/>
  <c r="U19" i="7"/>
  <c r="E40" i="7"/>
  <c r="Z17" i="7"/>
  <c r="Y25" i="7"/>
  <c r="O39" i="7" s="1"/>
  <c r="P39" i="7" s="1"/>
  <c r="AE15" i="7"/>
  <c r="AE25" i="7" s="1"/>
  <c r="AD25" i="7"/>
  <c r="O38" i="7" s="1"/>
  <c r="P38" i="7" s="1"/>
  <c r="Z25" i="7"/>
  <c r="E34" i="7"/>
  <c r="K13" i="7"/>
  <c r="J25" i="7"/>
  <c r="K21" i="7" s="1"/>
  <c r="U22" i="7"/>
  <c r="E43" i="7"/>
  <c r="F43" i="7" s="1"/>
  <c r="C25" i="7" l="1"/>
  <c r="H25" i="5"/>
  <c r="H20" i="7"/>
  <c r="C41" i="6"/>
  <c r="C40" i="6"/>
  <c r="P36" i="6"/>
  <c r="P40" i="6" s="1"/>
  <c r="M36" i="6"/>
  <c r="M40" i="6" s="1"/>
  <c r="K25" i="6"/>
  <c r="F41" i="6"/>
  <c r="F42" i="6"/>
  <c r="H21" i="7"/>
  <c r="C42" i="6"/>
  <c r="H19" i="7"/>
  <c r="C41" i="5"/>
  <c r="P36" i="5"/>
  <c r="P40" i="5" s="1"/>
  <c r="F39" i="5"/>
  <c r="F42" i="5"/>
  <c r="M36" i="5"/>
  <c r="C42" i="5"/>
  <c r="F40" i="5"/>
  <c r="K18" i="7"/>
  <c r="M40" i="5"/>
  <c r="K25" i="4"/>
  <c r="F40" i="4"/>
  <c r="P36" i="4"/>
  <c r="P40" i="4" s="1"/>
  <c r="M21" i="7"/>
  <c r="M25" i="7" s="1"/>
  <c r="M36" i="4"/>
  <c r="M40" i="4" s="1"/>
  <c r="F42" i="4"/>
  <c r="F46" i="4" s="1"/>
  <c r="F25" i="7"/>
  <c r="O36" i="7"/>
  <c r="P21" i="7"/>
  <c r="C42" i="1"/>
  <c r="P36" i="1"/>
  <c r="P40" i="1" s="1"/>
  <c r="P20" i="7"/>
  <c r="M35" i="1"/>
  <c r="M36" i="1"/>
  <c r="F40" i="1"/>
  <c r="F42" i="1"/>
  <c r="O35" i="7"/>
  <c r="K20" i="7"/>
  <c r="K19" i="7"/>
  <c r="N40" i="7"/>
  <c r="C41" i="1"/>
  <c r="C46" i="1" s="1"/>
  <c r="U25" i="7"/>
  <c r="L40" i="7"/>
  <c r="D46" i="7"/>
  <c r="F34" i="7"/>
  <c r="E46" i="7"/>
  <c r="C34" i="7"/>
  <c r="B46" i="7"/>
  <c r="C40" i="7" s="1"/>
  <c r="P34" i="7"/>
  <c r="C46" i="6" l="1"/>
  <c r="H25" i="7"/>
  <c r="F46" i="6"/>
  <c r="C46" i="5"/>
  <c r="F46" i="5"/>
  <c r="F41" i="7"/>
  <c r="F39" i="7"/>
  <c r="K25" i="7"/>
  <c r="O40" i="7"/>
  <c r="P36" i="7" s="1"/>
  <c r="F46" i="1"/>
  <c r="P25" i="7"/>
  <c r="M40" i="1"/>
  <c r="M35" i="7"/>
  <c r="M36" i="7"/>
  <c r="F42" i="7"/>
  <c r="F40" i="7"/>
  <c r="C42" i="7"/>
  <c r="C41" i="7"/>
  <c r="P35" i="7" l="1"/>
  <c r="P40" i="7" s="1"/>
  <c r="C46" i="7"/>
  <c r="F46" i="7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<sst xmlns="http://schemas.openxmlformats.org/spreadsheetml/2006/main" count="457" uniqueCount="62">
  <si>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</si>
  <si>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</si>
  <si>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</si>
  <si>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</si>
  <si>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</si>
  <si>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</si>
  <si>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</si>
  <si>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</si>
  <si>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</si>
  <si>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</si>
  <si>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</si>
  <si>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</si>
  <si>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</si>
  <si>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</si>
  <si>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</si>
  <si>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</si>
  <si>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</si>
  <si>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</si>
  <si>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</si>
  <si>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</si>
  <si>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</si>
  <si>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</si>
  <si>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</si>
  <si>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</si>
  <si>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</si>
  <si>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</si>
  <si>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</si>
  <si>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</si>
  <si>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</si>
  <si>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</si>
  <si>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</si>
  <si>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</si>
  <si>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</si>
  <si>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</si>
  <si>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</si>
  <si>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</si>
  <si>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</si>
  <si>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</si>
  <si>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</si>
  <si>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</si>
  <si>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</si>
  <si>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</si>
  <si>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</si>
  <si>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</si>
  <si>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</si>
  <si>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</si>
  <si>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</si>
  <si>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</si>
  <si>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</si>
  <si>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</si>
  <si>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</si>
  <si>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</si>
  <si>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</si>
  <si>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</si>
  <si>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</si>
  <si>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</si>
  <si>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</si>
  <si>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</si>
  <si>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</si>
  <si>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</si>
  <si>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</si>
  <si>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FUNDACIÓ CARLES PI I SUNYER D'ESTUDIS AUTONÒMICS I LOCALS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</si>
</sst>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83</c:v>
                </c:pt>
                <c:pt idx="8">
                  <c:v>106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2004.01</c:v>
                </c:pt>
                <c:pt idx="7">
                  <c:v>111118.5</c:v>
                </c:pt>
                <c:pt idx="8">
                  <c:v>24758.52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161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121955.98999999999</c:v>
                </c:pt>
                <c:pt idx="2">
                  <c:v>15925.04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4" zoomScale="90" zoomScaleNormal="90" workbookViewId="0">
      <selection activeCell="A8" sqref="A8"/>
    </sheetView>
  </sheetViews>
  <sheetFormatPr defaultColWidth="9.08984375" defaultRowHeight="14.5" x14ac:dyDescent="0.35"/>
  <cols>
    <col min="1" max="1" width="26.08984375" style="27" customWidth="1"/>
    <col min="2" max="2" width="11.54296875" style="62" customWidth="1"/>
    <col min="3" max="3" width="10.6328125" style="27" customWidth="1"/>
    <col min="4" max="4" width="19.08984375" style="27" customWidth="1"/>
    <col min="5" max="5" width="18.0898437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2" width="11.453125" style="27" customWidth="1"/>
    <col min="13" max="13" width="10.6328125" style="27" customWidth="1"/>
    <col min="14" max="14" width="18.9062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44361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7.407407407407407E-2</v>
      </c>
      <c r="I19" s="6">
        <v>576.76</v>
      </c>
      <c r="J19" s="7">
        <v>697.88</v>
      </c>
      <c r="K19" s="21">
        <f t="shared" si="3"/>
        <v>1.4086849663028219E-2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</v>
      </c>
      <c r="H20" s="66">
        <f t="shared" si="2"/>
        <v>0.44444444444444442</v>
      </c>
      <c r="I20" s="69">
        <v>40633.14</v>
      </c>
      <c r="J20" s="70">
        <v>47200.34</v>
      </c>
      <c r="K20" s="67">
        <f t="shared" si="3"/>
        <v>0.95274845764861771</v>
      </c>
      <c r="L20" s="68"/>
      <c r="M20" s="66"/>
      <c r="N20" s="69"/>
      <c r="O20" s="70"/>
      <c r="P20" s="67"/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13</v>
      </c>
      <c r="H21" s="20">
        <f t="shared" si="2"/>
        <v>0.48148148148148145</v>
      </c>
      <c r="I21" s="98">
        <v>1360.74</v>
      </c>
      <c r="J21" s="98">
        <v>1643.02</v>
      </c>
      <c r="K21" s="21">
        <f t="shared" si="3"/>
        <v>3.3164692688354196E-2</v>
      </c>
      <c r="L21" s="2">
        <v>10</v>
      </c>
      <c r="M21" s="20">
        <f t="shared" si="4"/>
        <v>1</v>
      </c>
      <c r="N21" s="6">
        <v>3367.7</v>
      </c>
      <c r="O21" s="7">
        <v>4058.68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27</v>
      </c>
      <c r="H25" s="17">
        <f t="shared" si="12"/>
        <v>1</v>
      </c>
      <c r="I25" s="18">
        <f t="shared" si="12"/>
        <v>42570.64</v>
      </c>
      <c r="J25" s="18">
        <f t="shared" si="12"/>
        <v>49541.239999999991</v>
      </c>
      <c r="K25" s="19">
        <f t="shared" si="12"/>
        <v>1</v>
      </c>
      <c r="L25" s="16">
        <f t="shared" si="12"/>
        <v>10</v>
      </c>
      <c r="M25" s="17">
        <f t="shared" si="12"/>
        <v>1</v>
      </c>
      <c r="N25" s="18">
        <f t="shared" si="12"/>
        <v>3367.7</v>
      </c>
      <c r="O25" s="18">
        <f t="shared" si="12"/>
        <v>4058.68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">
      <c r="B26" s="26"/>
      <c r="H26" s="26"/>
      <c r="N26" s="26"/>
    </row>
    <row r="27" spans="1:31" s="49" customFormat="1" ht="34.25" customHeight="1" x14ac:dyDescent="0.3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27</v>
      </c>
      <c r="M35" s="8">
        <f t="shared" si="18"/>
        <v>0.72972972972972971</v>
      </c>
      <c r="N35" s="61">
        <f>I25</f>
        <v>42570.64</v>
      </c>
      <c r="O35" s="61">
        <f>J25</f>
        <v>49541.239999999991</v>
      </c>
      <c r="P35" s="59">
        <f t="shared" si="19"/>
        <v>0.92427824519141066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10</v>
      </c>
      <c r="M36" s="8">
        <f t="shared" si="18"/>
        <v>0.27027027027027029</v>
      </c>
      <c r="N36" s="61">
        <f>N25</f>
        <v>3367.7</v>
      </c>
      <c r="O36" s="61">
        <f>O25</f>
        <v>4058.68</v>
      </c>
      <c r="P36" s="59">
        <f t="shared" si="19"/>
        <v>7.5721754808589281E-2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</v>
      </c>
      <c r="C40" s="8">
        <f t="shared" si="14"/>
        <v>5.4054054054054057E-2</v>
      </c>
      <c r="D40" s="13">
        <f t="shared" si="15"/>
        <v>576.76</v>
      </c>
      <c r="E40" s="23">
        <f t="shared" si="16"/>
        <v>697.88</v>
      </c>
      <c r="F40" s="21">
        <f t="shared" si="17"/>
        <v>1.3020168686818937E-2</v>
      </c>
      <c r="G40" s="25"/>
      <c r="J40" s="147" t="s">
        <v>0</v>
      </c>
      <c r="K40" s="148"/>
      <c r="L40" s="83">
        <f>SUM(L34:L39)</f>
        <v>37</v>
      </c>
      <c r="M40" s="17">
        <f>SUM(M34:M39)</f>
        <v>1</v>
      </c>
      <c r="N40" s="84">
        <f>SUM(N34:N39)</f>
        <v>45938.34</v>
      </c>
      <c r="O40" s="85">
        <f>SUM(O34:O39)</f>
        <v>53599.919999999991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12</v>
      </c>
      <c r="C41" s="8">
        <f t="shared" si="14"/>
        <v>0.32432432432432434</v>
      </c>
      <c r="D41" s="13">
        <f t="shared" si="15"/>
        <v>40633.14</v>
      </c>
      <c r="E41" s="23">
        <f t="shared" si="16"/>
        <v>47200.34</v>
      </c>
      <c r="F41" s="21">
        <f t="shared" si="17"/>
        <v>0.88060467254428743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95" t="s">
        <v>50</v>
      </c>
      <c r="B42" s="12">
        <f t="shared" si="13"/>
        <v>23</v>
      </c>
      <c r="C42" s="8">
        <f t="shared" si="14"/>
        <v>0.6216216216216216</v>
      </c>
      <c r="D42" s="13">
        <f t="shared" si="15"/>
        <v>4728.4399999999996</v>
      </c>
      <c r="E42" s="14">
        <f t="shared" si="16"/>
        <v>5701.7</v>
      </c>
      <c r="F42" s="21">
        <f t="shared" si="17"/>
        <v>0.1063751587688937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37</v>
      </c>
      <c r="C46" s="17">
        <f>SUM(C34:C45)</f>
        <v>1</v>
      </c>
      <c r="D46" s="18">
        <f>SUM(D34:D45)</f>
        <v>45938.340000000004</v>
      </c>
      <c r="E46" s="18">
        <f>SUM(E34:E45)</f>
        <v>53599.919999999991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ht="14.4" x14ac:dyDescent="0.3">
      <c r="B52" s="26"/>
      <c r="H52" s="26"/>
      <c r="N52" s="26"/>
    </row>
    <row r="53" spans="2:14" s="25" customFormat="1" ht="14.4" x14ac:dyDescent="0.3">
      <c r="B53" s="26"/>
      <c r="H53" s="26"/>
      <c r="N53" s="26"/>
    </row>
    <row r="54" spans="2:14" s="25" customFormat="1" ht="14.4" x14ac:dyDescent="0.3">
      <c r="B54" s="26"/>
      <c r="H54" s="26"/>
      <c r="N54" s="26"/>
    </row>
    <row r="55" spans="2:14" s="25" customFormat="1" ht="14.4" x14ac:dyDescent="0.3">
      <c r="B55" s="26"/>
      <c r="H55" s="26"/>
      <c r="N55" s="26"/>
    </row>
    <row r="56" spans="2:14" s="25" customFormat="1" ht="14.4" x14ac:dyDescent="0.3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8" zoomScale="90" zoomScaleNormal="90" workbookViewId="0">
      <selection activeCell="J8" sqref="J8"/>
    </sheetView>
  </sheetViews>
  <sheetFormatPr defaultColWidth="9.08984375" defaultRowHeight="14.5" x14ac:dyDescent="0.35"/>
  <cols>
    <col min="1" max="1" width="26.08984375" style="27" customWidth="1"/>
    <col min="2" max="2" width="11.54296875" style="62" customWidth="1"/>
    <col min="3" max="3" width="10.6328125" style="27" customWidth="1"/>
    <col min="4" max="4" width="19.08984375" style="27" customWidth="1"/>
    <col min="5" max="5" width="18.0898437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2" width="11.453125" style="27" customWidth="1"/>
    <col min="13" max="13" width="10.6328125" style="27" customWidth="1"/>
    <col min="14" max="14" width="18.9062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44407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CARLES PI I SUNYER D'ESTUDIS AUTONÒMICS I LOCALS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5.5555555555555552E-2</v>
      </c>
      <c r="I19" s="6">
        <v>62.6</v>
      </c>
      <c r="J19" s="7">
        <v>75.739999999999995</v>
      </c>
      <c r="K19" s="21">
        <f t="shared" si="3"/>
        <v>6.086839119071881E-3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</v>
      </c>
      <c r="H20" s="66">
        <f t="shared" si="2"/>
        <v>0.41666666666666669</v>
      </c>
      <c r="I20" s="69">
        <v>8609.4699999999993</v>
      </c>
      <c r="J20" s="69">
        <v>10377.36</v>
      </c>
      <c r="K20" s="21">
        <f t="shared" si="3"/>
        <v>0.83397571693546058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19</v>
      </c>
      <c r="H21" s="20">
        <f t="shared" si="2"/>
        <v>0.52777777777777779</v>
      </c>
      <c r="I21" s="6">
        <v>1653.48</v>
      </c>
      <c r="J21" s="7">
        <v>1990.14</v>
      </c>
      <c r="K21" s="21">
        <f t="shared" si="3"/>
        <v>0.15993744394546758</v>
      </c>
      <c r="L21" s="2">
        <v>12</v>
      </c>
      <c r="M21" s="20">
        <f t="shared" si="4"/>
        <v>1</v>
      </c>
      <c r="N21" s="6">
        <v>3421.13</v>
      </c>
      <c r="O21" s="7">
        <v>4107.24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36</v>
      </c>
      <c r="H25" s="17">
        <f t="shared" si="32"/>
        <v>1</v>
      </c>
      <c r="I25" s="18">
        <f t="shared" si="32"/>
        <v>10325.549999999999</v>
      </c>
      <c r="J25" s="18">
        <f t="shared" si="32"/>
        <v>12443.24</v>
      </c>
      <c r="K25" s="19">
        <f t="shared" si="32"/>
        <v>1</v>
      </c>
      <c r="L25" s="16">
        <f t="shared" si="32"/>
        <v>12</v>
      </c>
      <c r="M25" s="17">
        <f t="shared" si="32"/>
        <v>1</v>
      </c>
      <c r="N25" s="18">
        <f t="shared" si="32"/>
        <v>3421.13</v>
      </c>
      <c r="O25" s="18">
        <f t="shared" si="32"/>
        <v>4107.24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5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36</v>
      </c>
      <c r="M35" s="8">
        <f t="shared" si="38"/>
        <v>0.75</v>
      </c>
      <c r="N35" s="61">
        <f>I25</f>
        <v>10325.549999999999</v>
      </c>
      <c r="O35" s="61">
        <f>J25</f>
        <v>12443.24</v>
      </c>
      <c r="P35" s="59">
        <f t="shared" si="39"/>
        <v>0.75183559630898922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12</v>
      </c>
      <c r="M36" s="8">
        <f t="shared" si="38"/>
        <v>0.25</v>
      </c>
      <c r="N36" s="61">
        <f>N25</f>
        <v>3421.13</v>
      </c>
      <c r="O36" s="61">
        <f>O25</f>
        <v>4107.24</v>
      </c>
      <c r="P36" s="59">
        <f t="shared" si="39"/>
        <v>0.24816440369101075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2</v>
      </c>
      <c r="C40" s="8">
        <f t="shared" si="34"/>
        <v>4.1666666666666664E-2</v>
      </c>
      <c r="D40" s="13">
        <f t="shared" si="35"/>
        <v>62.6</v>
      </c>
      <c r="E40" s="23">
        <f t="shared" si="36"/>
        <v>75.739999999999995</v>
      </c>
      <c r="F40" s="21">
        <f t="shared" si="37"/>
        <v>4.5763023187242909E-3</v>
      </c>
      <c r="G40" s="25"/>
      <c r="J40" s="147" t="s">
        <v>0</v>
      </c>
      <c r="K40" s="148"/>
      <c r="L40" s="83">
        <f>SUM(L34:L39)</f>
        <v>48</v>
      </c>
      <c r="M40" s="17">
        <f>SUM(M34:M39)</f>
        <v>1</v>
      </c>
      <c r="N40" s="84">
        <f>SUM(N34:N39)</f>
        <v>13746.68</v>
      </c>
      <c r="O40" s="85">
        <f>SUM(O34:O39)</f>
        <v>16550.48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15</v>
      </c>
      <c r="C41" s="8">
        <f t="shared" si="34"/>
        <v>0.3125</v>
      </c>
      <c r="D41" s="13">
        <f t="shared" si="35"/>
        <v>8609.4699999999993</v>
      </c>
      <c r="E41" s="23">
        <f t="shared" si="36"/>
        <v>10377.36</v>
      </c>
      <c r="F41" s="21">
        <f t="shared" si="37"/>
        <v>0.62701263044938882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3"/>
        <v>31</v>
      </c>
      <c r="C42" s="8">
        <f t="shared" si="34"/>
        <v>0.64583333333333337</v>
      </c>
      <c r="D42" s="13">
        <f t="shared" si="35"/>
        <v>5074.6100000000006</v>
      </c>
      <c r="E42" s="14">
        <f t="shared" si="36"/>
        <v>6097.38</v>
      </c>
      <c r="F42" s="21">
        <f t="shared" si="37"/>
        <v>0.36841106723188694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48</v>
      </c>
      <c r="C46" s="17">
        <f>SUM(C34:C45)</f>
        <v>1</v>
      </c>
      <c r="D46" s="18">
        <f>SUM(D34:D45)</f>
        <v>13746.68</v>
      </c>
      <c r="E46" s="18">
        <f>SUM(E34:E45)</f>
        <v>16550.48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1" zoomScale="85" zoomScaleNormal="85" workbookViewId="0">
      <selection activeCell="J20" sqref="J20"/>
    </sheetView>
  </sheetViews>
  <sheetFormatPr defaultColWidth="9.08984375" defaultRowHeight="14.5" x14ac:dyDescent="0.35"/>
  <cols>
    <col min="1" max="1" width="26.08984375" style="27" customWidth="1"/>
    <col min="2" max="2" width="11.54296875" style="62" customWidth="1"/>
    <col min="3" max="3" width="10.6328125" style="27" customWidth="1"/>
    <col min="4" max="4" width="19.08984375" style="27" customWidth="1"/>
    <col min="5" max="5" width="18.0898437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2" width="11.453125" style="27" customWidth="1"/>
    <col min="13" max="13" width="10.6328125" style="27" customWidth="1"/>
    <col min="14" max="14" width="18.9062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44509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CARLES PI I SUNYER D'ESTUDIS AUTONÒMICS I LOCALS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"/>
      <c r="J18" s="7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0.14814814814814814</v>
      </c>
      <c r="I19" s="7">
        <v>368.34</v>
      </c>
      <c r="J19" s="7">
        <v>440.85</v>
      </c>
      <c r="K19" s="21">
        <f t="shared" si="3"/>
        <v>7.5457649747105185E-2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</v>
      </c>
      <c r="H20" s="66">
        <f t="shared" si="2"/>
        <v>0.40740740740740738</v>
      </c>
      <c r="I20" s="6">
        <v>3066.48</v>
      </c>
      <c r="J20" s="6">
        <v>3377.67</v>
      </c>
      <c r="K20" s="67">
        <f t="shared" si="3"/>
        <v>0.57813551053942336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12</v>
      </c>
      <c r="H21" s="20">
        <f t="shared" si="2"/>
        <v>0.44444444444444442</v>
      </c>
      <c r="I21" s="6">
        <v>1675.794049586777</v>
      </c>
      <c r="J21" s="7">
        <v>2023.83</v>
      </c>
      <c r="K21" s="21">
        <f t="shared" si="3"/>
        <v>0.34640683971347142</v>
      </c>
      <c r="L21" s="2">
        <v>10</v>
      </c>
      <c r="M21" s="20">
        <f t="shared" si="4"/>
        <v>1</v>
      </c>
      <c r="N21" s="6">
        <v>3087.3540495867765</v>
      </c>
      <c r="O21" s="7">
        <v>3719.2000000000003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27</v>
      </c>
      <c r="H25" s="17">
        <f t="shared" si="22"/>
        <v>1</v>
      </c>
      <c r="I25" s="18">
        <f t="shared" si="22"/>
        <v>5110.6140495867767</v>
      </c>
      <c r="J25" s="18">
        <f t="shared" si="22"/>
        <v>5842.35</v>
      </c>
      <c r="K25" s="19">
        <f t="shared" si="22"/>
        <v>1</v>
      </c>
      <c r="L25" s="16">
        <f t="shared" si="22"/>
        <v>10</v>
      </c>
      <c r="M25" s="17">
        <f t="shared" si="22"/>
        <v>1</v>
      </c>
      <c r="N25" s="18">
        <f t="shared" si="22"/>
        <v>3087.3540495867765</v>
      </c>
      <c r="O25" s="18">
        <f t="shared" si="22"/>
        <v>3719.2000000000003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5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27</v>
      </c>
      <c r="M35" s="8">
        <f>IF(L35,L35/$L$40,"")</f>
        <v>0.72972972972972971</v>
      </c>
      <c r="N35" s="61">
        <f>I25</f>
        <v>5110.6140495867767</v>
      </c>
      <c r="O35" s="61">
        <f>J25</f>
        <v>5842.35</v>
      </c>
      <c r="P35" s="59">
        <f>IF(O35,O35/$O$40,"")</f>
        <v>0.61102540906024649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10</v>
      </c>
      <c r="M36" s="8">
        <f>IF(L36,L36/$L$40,"")</f>
        <v>0.27027027027027029</v>
      </c>
      <c r="N36" s="61">
        <f>N25</f>
        <v>3087.3540495867765</v>
      </c>
      <c r="O36" s="61">
        <f>O25</f>
        <v>3719.2000000000003</v>
      </c>
      <c r="P36" s="59">
        <f>IF(O36,O36/$O$40,"")</f>
        <v>0.38897459093975345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4</v>
      </c>
      <c r="C40" s="8">
        <f t="shared" si="24"/>
        <v>0.10810810810810811</v>
      </c>
      <c r="D40" s="13">
        <f t="shared" si="25"/>
        <v>368.34</v>
      </c>
      <c r="E40" s="23">
        <f t="shared" si="26"/>
        <v>440.85</v>
      </c>
      <c r="F40" s="21">
        <f t="shared" si="27"/>
        <v>4.6106541303449752E-2</v>
      </c>
      <c r="G40" s="25"/>
      <c r="J40" s="147" t="s">
        <v>0</v>
      </c>
      <c r="K40" s="148"/>
      <c r="L40" s="83">
        <f>SUM(L34:L39)</f>
        <v>37</v>
      </c>
      <c r="M40" s="17">
        <f>SUM(M34:M39)</f>
        <v>1</v>
      </c>
      <c r="N40" s="84">
        <f>SUM(N34:N39)</f>
        <v>8197.9680991735531</v>
      </c>
      <c r="O40" s="85">
        <f>SUM(O34:O39)</f>
        <v>9561.5500000000011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11</v>
      </c>
      <c r="C41" s="8">
        <f t="shared" si="24"/>
        <v>0.29729729729729731</v>
      </c>
      <c r="D41" s="13">
        <f t="shared" si="25"/>
        <v>3066.48</v>
      </c>
      <c r="E41" s="23">
        <f t="shared" si="26"/>
        <v>3377.67</v>
      </c>
      <c r="F41" s="21">
        <f t="shared" si="27"/>
        <v>0.35325548681960556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23"/>
        <v>22</v>
      </c>
      <c r="C42" s="8">
        <f t="shared" si="24"/>
        <v>0.59459459459459463</v>
      </c>
      <c r="D42" s="13">
        <f t="shared" si="25"/>
        <v>4763.1480991735534</v>
      </c>
      <c r="E42" s="14">
        <f t="shared" si="26"/>
        <v>5743.0300000000007</v>
      </c>
      <c r="F42" s="21">
        <f t="shared" si="27"/>
        <v>0.60063797187694468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37</v>
      </c>
      <c r="C46" s="17">
        <f>SUM(C34:C45)</f>
        <v>1</v>
      </c>
      <c r="D46" s="18">
        <f>SUM(D34:D45)</f>
        <v>8197.9680991735531</v>
      </c>
      <c r="E46" s="18">
        <f>SUM(E34:E45)</f>
        <v>9561.5500000000011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ht="14.4" x14ac:dyDescent="0.3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90" zoomScaleNormal="90" workbookViewId="0">
      <selection activeCell="N22" sqref="N22"/>
    </sheetView>
  </sheetViews>
  <sheetFormatPr defaultColWidth="9.08984375" defaultRowHeight="14.5" x14ac:dyDescent="0.35"/>
  <cols>
    <col min="1" max="1" width="26.08984375" style="27" customWidth="1"/>
    <col min="2" max="2" width="11.54296875" style="62" customWidth="1"/>
    <col min="3" max="3" width="10.6328125" style="27" customWidth="1"/>
    <col min="4" max="4" width="19.08984375" style="27" customWidth="1"/>
    <col min="5" max="5" width="18.0898437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2" width="11.453125" style="27" customWidth="1"/>
    <col min="13" max="13" width="10.6328125" style="27" customWidth="1"/>
    <col min="14" max="14" width="18.9062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44638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CARLES PI I SUNYER D'ESTUDIS AUTONÒMICS I LOCALS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9.8591549295774641E-2</v>
      </c>
      <c r="I19" s="6">
        <v>662.11</v>
      </c>
      <c r="J19" s="7">
        <v>789.54</v>
      </c>
      <c r="K19" s="21">
        <f t="shared" si="3"/>
        <v>1.4586223026553526E-2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45</v>
      </c>
      <c r="H20" s="66">
        <f t="shared" si="2"/>
        <v>0.63380281690140849</v>
      </c>
      <c r="I20" s="69">
        <v>42348.38</v>
      </c>
      <c r="J20" s="70">
        <v>50163.13</v>
      </c>
      <c r="K20" s="67">
        <f t="shared" si="3"/>
        <v>0.9267302503862983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19</v>
      </c>
      <c r="H21" s="20">
        <f t="shared" si="2"/>
        <v>0.26760563380281688</v>
      </c>
      <c r="I21" s="6">
        <v>2641.4</v>
      </c>
      <c r="J21" s="7">
        <v>3176.49</v>
      </c>
      <c r="K21" s="21">
        <f t="shared" si="3"/>
        <v>5.8683526587148219E-2</v>
      </c>
      <c r="L21" s="2">
        <v>11</v>
      </c>
      <c r="M21" s="20">
        <f>IF(L21,L21/$L$25,"")</f>
        <v>1</v>
      </c>
      <c r="N21" s="6">
        <v>3365.81</v>
      </c>
      <c r="O21" s="7">
        <v>4039.92</v>
      </c>
      <c r="P21" s="21">
        <f>IF(O21,O21/$O$25,"")</f>
        <v>1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71</v>
      </c>
      <c r="H25" s="17">
        <f t="shared" si="30"/>
        <v>1</v>
      </c>
      <c r="I25" s="18">
        <f t="shared" si="30"/>
        <v>45651.89</v>
      </c>
      <c r="J25" s="18">
        <f t="shared" si="30"/>
        <v>54129.159999999996</v>
      </c>
      <c r="K25" s="19">
        <f t="shared" si="30"/>
        <v>1</v>
      </c>
      <c r="L25" s="16">
        <f t="shared" si="30"/>
        <v>11</v>
      </c>
      <c r="M25" s="17">
        <f t="shared" si="30"/>
        <v>1</v>
      </c>
      <c r="N25" s="18">
        <f t="shared" si="30"/>
        <v>3365.81</v>
      </c>
      <c r="O25" s="18">
        <f t="shared" si="30"/>
        <v>4039.92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5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71</v>
      </c>
      <c r="M35" s="8">
        <f t="shared" si="36"/>
        <v>0.86585365853658536</v>
      </c>
      <c r="N35" s="61">
        <f>I25</f>
        <v>45651.89</v>
      </c>
      <c r="O35" s="61">
        <f>J25</f>
        <v>54129.159999999996</v>
      </c>
      <c r="P35" s="59">
        <f t="shared" si="37"/>
        <v>0.93054866949932857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11</v>
      </c>
      <c r="M36" s="8">
        <f t="shared" si="36"/>
        <v>0.13414634146341464</v>
      </c>
      <c r="N36" s="61">
        <f>N25</f>
        <v>3365.81</v>
      </c>
      <c r="O36" s="61">
        <f>O25</f>
        <v>4039.92</v>
      </c>
      <c r="P36" s="59">
        <f t="shared" si="37"/>
        <v>6.9451330500671496E-2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7</v>
      </c>
      <c r="C40" s="8">
        <f t="shared" si="32"/>
        <v>8.5365853658536592E-2</v>
      </c>
      <c r="D40" s="13">
        <f t="shared" si="33"/>
        <v>662.11</v>
      </c>
      <c r="E40" s="23">
        <f t="shared" si="34"/>
        <v>789.54</v>
      </c>
      <c r="F40" s="21">
        <f t="shared" si="35"/>
        <v>1.357319043037985E-2</v>
      </c>
      <c r="G40" s="25"/>
      <c r="J40" s="147" t="s">
        <v>0</v>
      </c>
      <c r="K40" s="148"/>
      <c r="L40" s="83">
        <f>SUM(L34:L39)</f>
        <v>82</v>
      </c>
      <c r="M40" s="17">
        <f>SUM(M34:M39)</f>
        <v>1</v>
      </c>
      <c r="N40" s="84">
        <f>SUM(N34:N39)</f>
        <v>49017.7</v>
      </c>
      <c r="O40" s="85">
        <f>SUM(O34:O39)</f>
        <v>58169.079999999994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45</v>
      </c>
      <c r="C41" s="8">
        <f t="shared" si="32"/>
        <v>0.54878048780487809</v>
      </c>
      <c r="D41" s="13">
        <f t="shared" si="33"/>
        <v>42348.38</v>
      </c>
      <c r="E41" s="23">
        <f t="shared" si="34"/>
        <v>50163.13</v>
      </c>
      <c r="F41" s="21">
        <f t="shared" si="35"/>
        <v>0.86236760148174929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1"/>
        <v>30</v>
      </c>
      <c r="C42" s="8">
        <f t="shared" si="32"/>
        <v>0.36585365853658536</v>
      </c>
      <c r="D42" s="13">
        <f t="shared" si="33"/>
        <v>6007.21</v>
      </c>
      <c r="E42" s="14">
        <f t="shared" si="34"/>
        <v>7216.41</v>
      </c>
      <c r="F42" s="21">
        <f t="shared" si="35"/>
        <v>0.12405920808787073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82</v>
      </c>
      <c r="C46" s="17">
        <f>SUM(C34:C45)</f>
        <v>1</v>
      </c>
      <c r="D46" s="18">
        <f>SUM(D34:D45)</f>
        <v>49017.7</v>
      </c>
      <c r="E46" s="18">
        <f>SUM(E34:E45)</f>
        <v>58169.08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">
      <c r="B48" s="26"/>
      <c r="H48" s="26"/>
      <c r="N48" s="26"/>
    </row>
    <row r="49" spans="2:14" s="25" customFormat="1" ht="14.4" x14ac:dyDescent="0.3">
      <c r="B49" s="26"/>
      <c r="H49" s="26"/>
      <c r="N49" s="26"/>
    </row>
    <row r="50" spans="2:14" s="25" customFormat="1" ht="14.4" x14ac:dyDescent="0.3">
      <c r="B50" s="26"/>
      <c r="H50" s="26"/>
      <c r="N50" s="26"/>
    </row>
    <row r="51" spans="2:14" s="25" customFormat="1" ht="14.4" x14ac:dyDescent="0.3">
      <c r="B51" s="26"/>
      <c r="H51" s="26"/>
      <c r="N51" s="26"/>
    </row>
    <row r="52" spans="2:14" s="25" customFormat="1" ht="14.4" x14ac:dyDescent="0.3">
      <c r="B52" s="26"/>
      <c r="H52" s="26"/>
      <c r="N52" s="26"/>
    </row>
    <row r="53" spans="2:14" s="25" customFormat="1" ht="14.4" x14ac:dyDescent="0.3">
      <c r="B53" s="26"/>
      <c r="H53" s="26"/>
      <c r="N53" s="26"/>
    </row>
    <row r="54" spans="2:14" s="25" customFormat="1" ht="14.4" x14ac:dyDescent="0.3">
      <c r="B54" s="26"/>
      <c r="H54" s="26"/>
      <c r="N54" s="26"/>
    </row>
    <row r="55" spans="2:14" s="25" customFormat="1" ht="14.4" x14ac:dyDescent="0.3">
      <c r="B55" s="26"/>
      <c r="H55" s="26"/>
      <c r="N55" s="26"/>
    </row>
    <row r="56" spans="2:14" s="25" customFormat="1" ht="14.4" x14ac:dyDescent="0.3">
      <c r="B56" s="26"/>
      <c r="H56" s="26"/>
      <c r="N56" s="26"/>
    </row>
    <row r="57" spans="2:14" s="25" customFormat="1" ht="14.4" x14ac:dyDescent="0.3">
      <c r="B57" s="26"/>
      <c r="H57" s="26"/>
      <c r="N57" s="26"/>
    </row>
    <row r="58" spans="2:14" s="25" customFormat="1" ht="14.4" x14ac:dyDescent="0.3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E7" sqref="E7"/>
    </sheetView>
  </sheetViews>
  <sheetFormatPr defaultColWidth="9.08984375" defaultRowHeight="14.5" x14ac:dyDescent="0.35"/>
  <cols>
    <col min="1" max="1" width="30.453125" style="27" customWidth="1"/>
    <col min="2" max="2" width="11.08984375" style="62" customWidth="1"/>
    <col min="3" max="3" width="10.6328125" style="27" customWidth="1"/>
    <col min="4" max="4" width="19.08984375" style="27" customWidth="1"/>
    <col min="5" max="5" width="19.632812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1" width="11.453125" style="27" customWidth="1"/>
    <col min="12" max="12" width="11.6328125" style="27" customWidth="1"/>
    <col min="13" max="13" width="10.6328125" style="27" customWidth="1"/>
    <col min="14" max="14" width="20.0898437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FUNDACIÓ CARLES PI I SUNYER D'ESTUDIS AUTONÒMICS I LOCALS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4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4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0</v>
      </c>
      <c r="H13" s="20" t="str">
        <f t="shared" ref="H13:H24" si="2">IF(G13,G13/$G$25,"")</f>
        <v/>
      </c>
      <c r="I13" s="10">
        <f>'CONTRACTACIO 1r TR 2021'!I13+'CONTRACTACIO 2n TR 2021'!I13+'CONTRACTACIO 3r TR 2021'!I13+'CONTRACTACIO 4t TR 2021'!I13</f>
        <v>0</v>
      </c>
      <c r="J13" s="10">
        <f>'CONTRACTACIO 1r TR 2021'!J13+'CONTRACTACIO 2n TR 2021'!J13+'CONTRACTACIO 3r TR 2021'!J13+'CONTRACTACIO 4t TR 2021'!J13</f>
        <v>0</v>
      </c>
      <c r="K13" s="21" t="str">
        <f t="shared" ref="K13:K24" si="3">IF(J13,J13/$J$25,"")</f>
        <v/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15</v>
      </c>
      <c r="H19" s="20">
        <f t="shared" si="2"/>
        <v>9.3167701863354033E-2</v>
      </c>
      <c r="I19" s="13">
        <f>'CONTRACTACIO 1r TR 2021'!I19+'CONTRACTACIO 2n TR 2021'!I19+'CONTRACTACIO 3r TR 2021'!I19+'CONTRACTACIO 4t TR 2021'!I19</f>
        <v>1669.81</v>
      </c>
      <c r="J19" s="13">
        <f>'CONTRACTACIO 1r TR 2021'!J19+'CONTRACTACIO 2n TR 2021'!J19+'CONTRACTACIO 3r TR 2021'!J19+'CONTRACTACIO 4t TR 2021'!J19</f>
        <v>2004.01</v>
      </c>
      <c r="K19" s="21">
        <f t="shared" si="3"/>
        <v>1.6432239203666831E-2</v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83</v>
      </c>
      <c r="H20" s="20">
        <f t="shared" si="2"/>
        <v>0.51552795031055898</v>
      </c>
      <c r="I20" s="13">
        <f>'CONTRACTACIO 1r TR 2021'!I20+'CONTRACTACIO 2n TR 2021'!I20+'CONTRACTACIO 3r TR 2021'!I20+'CONTRACTACIO 4t TR 2021'!I20</f>
        <v>94657.47</v>
      </c>
      <c r="J20" s="13">
        <f>'CONTRACTACIO 1r TR 2021'!J20+'CONTRACTACIO 2n TR 2021'!J20+'CONTRACTACIO 3r TR 2021'!J20+'CONTRACTACIO 4t TR 2021'!J20</f>
        <v>111118.5</v>
      </c>
      <c r="K20" s="21">
        <f t="shared" si="3"/>
        <v>0.91113605817967624</v>
      </c>
      <c r="L20" s="9">
        <f>'CONTRACTACIO 1r TR 2021'!L20+'CONTRACTACIO 2n TR 2021'!L20+'CONTRACTACIO 3r TR 2021'!L20+'CONTRACTACIO 4t TR 2021'!L20</f>
        <v>0</v>
      </c>
      <c r="M20" s="20" t="str">
        <f t="shared" si="4"/>
        <v/>
      </c>
      <c r="N20" s="13">
        <f>'CONTRACTACIO 1r TR 2021'!N20+'CONTRACTACIO 2n TR 2021'!N20+'CONTRACTACIO 3r TR 2021'!N20+'CONTRACTACIO 4t TR 2021'!N20</f>
        <v>0</v>
      </c>
      <c r="O20" s="13">
        <f>'CONTRACTACIO 1r TR 2021'!O20+'CONTRACTACIO 2n TR 2021'!O20+'CONTRACTACIO 3r TR 2021'!O20+'CONTRACTACIO 4t TR 2021'!O20</f>
        <v>0</v>
      </c>
      <c r="P20" s="21" t="str">
        <f t="shared" si="5"/>
        <v/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customHeight="1" x14ac:dyDescent="0.3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63</v>
      </c>
      <c r="H21" s="20">
        <f t="shared" si="2"/>
        <v>0.39130434782608697</v>
      </c>
      <c r="I21" s="13">
        <f>'CONTRACTACIO 1r TR 2021'!I21+'CONTRACTACIO 2n TR 2021'!I21+'CONTRACTACIO 3r TR 2021'!I21+'CONTRACTACIO 4t TR 2021'!I21</f>
        <v>7331.4140495867778</v>
      </c>
      <c r="J21" s="13">
        <f>'CONTRACTACIO 1r TR 2021'!J21+'CONTRACTACIO 2n TR 2021'!J21+'CONTRACTACIO 3r TR 2021'!J21+'CONTRACTACIO 4t TR 2021'!J21</f>
        <v>8833.48</v>
      </c>
      <c r="K21" s="21">
        <f t="shared" si="3"/>
        <v>7.2431702616657045E-2</v>
      </c>
      <c r="L21" s="9">
        <f>'CONTRACTACIO 1r TR 2021'!L21+'CONTRACTACIO 2n TR 2021'!L21+'CONTRACTACIO 3r TR 2021'!L21+'CONTRACTACIO 4t TR 2021'!L21</f>
        <v>43</v>
      </c>
      <c r="M21" s="20">
        <f t="shared" si="4"/>
        <v>1</v>
      </c>
      <c r="N21" s="13">
        <f>'CONTRACTACIO 1r TR 2021'!N21+'CONTRACTACIO 2n TR 2021'!N21+'CONTRACTACIO 3r TR 2021'!N21+'CONTRACTACIO 4t TR 2021'!N21</f>
        <v>13241.994049586776</v>
      </c>
      <c r="O21" s="13">
        <f>'CONTRACTACIO 1r TR 2021'!O21+'CONTRACTACIO 2n TR 2021'!O21+'CONTRACTACIO 3r TR 2021'!O21+'CONTRACTACIO 4t TR 2021'!O21</f>
        <v>15925.04</v>
      </c>
      <c r="P21" s="21">
        <f t="shared" si="5"/>
        <v>1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161</v>
      </c>
      <c r="H25" s="17">
        <f t="shared" si="12"/>
        <v>1</v>
      </c>
      <c r="I25" s="18">
        <f t="shared" si="12"/>
        <v>103658.69404958677</v>
      </c>
      <c r="J25" s="18">
        <f t="shared" si="12"/>
        <v>121955.98999999999</v>
      </c>
      <c r="K25" s="19">
        <f t="shared" si="12"/>
        <v>1.0000000000000002</v>
      </c>
      <c r="L25" s="16">
        <f t="shared" si="12"/>
        <v>43</v>
      </c>
      <c r="M25" s="17">
        <f t="shared" si="12"/>
        <v>1</v>
      </c>
      <c r="N25" s="18">
        <f t="shared" si="12"/>
        <v>13241.994049586776</v>
      </c>
      <c r="O25" s="18">
        <f t="shared" si="12"/>
        <v>15925.04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25" customHeight="1" x14ac:dyDescent="0.3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customHeight="1" x14ac:dyDescent="0.3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5" customHeight="1" thickBot="1" x14ac:dyDescent="0.4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161</v>
      </c>
      <c r="M35" s="8">
        <f t="shared" si="18"/>
        <v>0.78921568627450978</v>
      </c>
      <c r="N35" s="61">
        <f>I25</f>
        <v>103658.69404958677</v>
      </c>
      <c r="O35" s="61">
        <f>J25</f>
        <v>121955.98999999999</v>
      </c>
      <c r="P35" s="59">
        <f t="shared" si="19"/>
        <v>0.88450158807197765</v>
      </c>
    </row>
    <row r="36" spans="1:33" s="25" customFormat="1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43</v>
      </c>
      <c r="M36" s="8">
        <f t="shared" si="18"/>
        <v>0.2107843137254902</v>
      </c>
      <c r="N36" s="61">
        <f>N25</f>
        <v>13241.994049586776</v>
      </c>
      <c r="O36" s="61">
        <f>O25</f>
        <v>15925.04</v>
      </c>
      <c r="P36" s="59">
        <f t="shared" si="19"/>
        <v>0.11549841192802231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15</v>
      </c>
      <c r="C40" s="8">
        <f t="shared" si="14"/>
        <v>7.3529411764705885E-2</v>
      </c>
      <c r="D40" s="13">
        <f t="shared" si="15"/>
        <v>1669.81</v>
      </c>
      <c r="E40" s="23">
        <f t="shared" si="16"/>
        <v>2004.01</v>
      </c>
      <c r="F40" s="21">
        <f t="shared" si="17"/>
        <v>1.4534341671221923E-2</v>
      </c>
      <c r="G40" s="25"/>
      <c r="H40" s="25"/>
      <c r="I40" s="25"/>
      <c r="J40" s="147" t="s">
        <v>0</v>
      </c>
      <c r="K40" s="148"/>
      <c r="L40" s="83">
        <f>SUM(L34:L39)</f>
        <v>204</v>
      </c>
      <c r="M40" s="17">
        <f>SUM(M34:M39)</f>
        <v>1</v>
      </c>
      <c r="N40" s="84">
        <f>SUM(N34:N39)</f>
        <v>116900.68809917355</v>
      </c>
      <c r="O40" s="85">
        <f>SUM(O34:O39)</f>
        <v>137881.03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83</v>
      </c>
      <c r="C41" s="8">
        <f>IF(B41,B41/$B$46,"")</f>
        <v>0.40686274509803921</v>
      </c>
      <c r="D41" s="13">
        <f t="shared" si="15"/>
        <v>94657.47</v>
      </c>
      <c r="E41" s="23">
        <f t="shared" si="16"/>
        <v>111118.5</v>
      </c>
      <c r="F41" s="21">
        <f>IF(E41,E41/$E$46,"")</f>
        <v>0.80590129040956537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5">
      <c r="A42" s="46" t="s">
        <v>32</v>
      </c>
      <c r="B42" s="12">
        <f t="shared" si="13"/>
        <v>106</v>
      </c>
      <c r="C42" s="8">
        <f>IF(B42,B42/$B$46,"")</f>
        <v>0.51960784313725494</v>
      </c>
      <c r="D42" s="13">
        <f t="shared" si="15"/>
        <v>20573.408099173554</v>
      </c>
      <c r="E42" s="14">
        <f t="shared" si="16"/>
        <v>24758.52</v>
      </c>
      <c r="F42" s="21">
        <f>IF(E42,E42/$E$46,"")</f>
        <v>0.17956436791921268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204</v>
      </c>
      <c r="C46" s="17">
        <f>SUM(C34:C45)</f>
        <v>1</v>
      </c>
      <c r="D46" s="18">
        <f>SUM(D34:D45)</f>
        <v>116900.68809917355</v>
      </c>
      <c r="E46" s="18">
        <f>SUM(E34:E45)</f>
        <v>137881.03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2022-04-20T10:50:20Z</dcterms:modified>
</cp:coreProperties>
</file>