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296" windowHeight="10896" tabRatio="700" activeTab="4"/>
  </bookViews>
  <sheets>
    <sheet name="CONTRACTACIO 1r TR 2022" sheetId="1" r:id="rId1"/>
    <sheet name="CONTRACTACIO 2n TR 2022" sheetId="4" r:id="rId2"/>
    <sheet name="CONTRACTACIO 3r TR 2022" sheetId="5" r:id="rId3"/>
    <sheet name="CONTRACTACIO 4t TR 2022" sheetId="6" r:id="rId4"/>
    <sheet name="2022 - CONTRACTACIÓ ANUAL" sheetId="7" r:id="rId5"/>
  </sheets>
  <definedNames>
    <definedName name="_xlnm.Print_Area" localSheetId="4">'2022 - CONTRACTACIÓ ANUAL'!$A$1:$AE$49</definedName>
    <definedName name="_xlnm.Print_Area" localSheetId="0">'CONTRACTACIO 1r TR 2022'!$A$1:$AE$46</definedName>
    <definedName name="_xlnm.Print_Area" localSheetId="1">'CONTRACTACIO 2n TR 2022'!$A$1:$AE$46</definedName>
    <definedName name="_xlnm.Print_Area" localSheetId="2">'CONTRACTACIO 3r TR 2022'!$A$1:$AE$46</definedName>
    <definedName name="_xlnm.Print_Area" localSheetId="3">'CONTRACTACIO 4t TR 2022'!$A$1:$AE$46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6" l="1"/>
  <c r="D41" i="6"/>
  <c r="K20" i="7" l="1"/>
  <c r="J20" i="7"/>
  <c r="I20" i="7"/>
  <c r="J13" i="4" l="1"/>
  <c r="J20" i="1" l="1"/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D44" i="5"/>
  <c r="B44" i="5"/>
  <c r="C44" i="5" s="1"/>
  <c r="E44" i="4"/>
  <c r="F44" i="4" s="1"/>
  <c r="D44" i="4"/>
  <c r="B44" i="4"/>
  <c r="C44" i="4" s="1"/>
  <c r="E44" i="1"/>
  <c r="D44" i="1"/>
  <c r="B44" i="1"/>
  <c r="C44" i="1" s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 s="1"/>
  <c r="X23" i="7"/>
  <c r="V23" i="7"/>
  <c r="W23" i="7" s="1"/>
  <c r="T23" i="7"/>
  <c r="U23" i="7" s="1"/>
  <c r="S23" i="7"/>
  <c r="Q23" i="7"/>
  <c r="R23" i="7" s="1"/>
  <c r="O23" i="7"/>
  <c r="P23" i="7" s="1"/>
  <c r="N23" i="7"/>
  <c r="L23" i="7"/>
  <c r="M23" i="7" s="1"/>
  <c r="J23" i="7"/>
  <c r="I23" i="7"/>
  <c r="G23" i="7"/>
  <c r="H23" i="7" s="1"/>
  <c r="E23" i="7"/>
  <c r="D23" i="7"/>
  <c r="B23" i="7"/>
  <c r="C23" i="7" s="1"/>
  <c r="B8" i="7"/>
  <c r="B8" i="6"/>
  <c r="B8" i="5"/>
  <c r="B8" i="4"/>
  <c r="AD22" i="7"/>
  <c r="AE22" i="7" s="1"/>
  <c r="AC22" i="7"/>
  <c r="AA22" i="7"/>
  <c r="AB22" i="7" s="1"/>
  <c r="Y22" i="7"/>
  <c r="Z22" i="7" s="1"/>
  <c r="X22" i="7"/>
  <c r="V22" i="7"/>
  <c r="W22" i="7" s="1"/>
  <c r="T22" i="7"/>
  <c r="U22" i="7" s="1"/>
  <c r="S22" i="7"/>
  <c r="Q22" i="7"/>
  <c r="R22" i="7" s="1"/>
  <c r="O22" i="7"/>
  <c r="P22" i="7" s="1"/>
  <c r="N22" i="7"/>
  <c r="L22" i="7"/>
  <c r="M22" i="7" s="1"/>
  <c r="J22" i="7"/>
  <c r="I22" i="7"/>
  <c r="G22" i="7"/>
  <c r="H22" i="7" s="1"/>
  <c r="E22" i="7"/>
  <c r="D22" i="7"/>
  <c r="B22" i="7"/>
  <c r="E43" i="6"/>
  <c r="D43" i="6"/>
  <c r="B43" i="6"/>
  <c r="C43" i="6" s="1"/>
  <c r="AE22" i="6"/>
  <c r="AB22" i="6"/>
  <c r="Z22" i="6"/>
  <c r="W22" i="6"/>
  <c r="U22" i="6"/>
  <c r="R22" i="6"/>
  <c r="P22" i="6"/>
  <c r="M22" i="6"/>
  <c r="E43" i="5"/>
  <c r="F43" i="5" s="1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F43" i="4" s="1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F43" i="1" s="1"/>
  <c r="D43" i="1"/>
  <c r="B43" i="1"/>
  <c r="C43" i="1" s="1"/>
  <c r="AE22" i="1"/>
  <c r="AB22" i="1"/>
  <c r="Z22" i="1"/>
  <c r="W22" i="1"/>
  <c r="U22" i="1"/>
  <c r="R22" i="1"/>
  <c r="P22" i="1"/>
  <c r="M22" i="1"/>
  <c r="C13" i="4"/>
  <c r="B25" i="1"/>
  <c r="C20" i="1" s="1"/>
  <c r="B16" i="7"/>
  <c r="C16" i="7" s="1"/>
  <c r="D16" i="7"/>
  <c r="J24" i="7"/>
  <c r="E24" i="7"/>
  <c r="O24" i="7"/>
  <c r="P24" i="7" s="1"/>
  <c r="T24" i="7"/>
  <c r="U24" i="7" s="1"/>
  <c r="Y24" i="7"/>
  <c r="Z24" i="7" s="1"/>
  <c r="AD24" i="7"/>
  <c r="AE24" i="7" s="1"/>
  <c r="E13" i="7"/>
  <c r="J13" i="7"/>
  <c r="O13" i="7"/>
  <c r="T13" i="7"/>
  <c r="Y13" i="7"/>
  <c r="Z13" i="7" s="1"/>
  <c r="AD13" i="7"/>
  <c r="AE13" i="7" s="1"/>
  <c r="E20" i="7"/>
  <c r="O20" i="7"/>
  <c r="AD20" i="7"/>
  <c r="T20" i="7"/>
  <c r="U20" i="7" s="1"/>
  <c r="Y20" i="7"/>
  <c r="E21" i="7"/>
  <c r="J21" i="7"/>
  <c r="O21" i="7"/>
  <c r="AD21" i="7"/>
  <c r="AE21" i="7" s="1"/>
  <c r="T21" i="7"/>
  <c r="U21" i="7" s="1"/>
  <c r="Y21" i="7"/>
  <c r="J14" i="7"/>
  <c r="O14" i="7"/>
  <c r="P14" i="7" s="1"/>
  <c r="E14" i="7"/>
  <c r="T14" i="7"/>
  <c r="U14" i="7" s="1"/>
  <c r="Y14" i="7"/>
  <c r="AD14" i="7"/>
  <c r="AE14" i="7" s="1"/>
  <c r="J15" i="7"/>
  <c r="K15" i="7" s="1"/>
  <c r="O15" i="7"/>
  <c r="P15" i="7" s="1"/>
  <c r="E15" i="7"/>
  <c r="T15" i="7"/>
  <c r="U15" i="7" s="1"/>
  <c r="Y15" i="7"/>
  <c r="Z15" i="7" s="1"/>
  <c r="AD15" i="7"/>
  <c r="AE15" i="7" s="1"/>
  <c r="J16" i="7"/>
  <c r="O16" i="7"/>
  <c r="P16" i="7" s="1"/>
  <c r="E16" i="7"/>
  <c r="F16" i="7" s="1"/>
  <c r="T16" i="7"/>
  <c r="Y16" i="7"/>
  <c r="AD16" i="7"/>
  <c r="J17" i="7"/>
  <c r="K17" i="7" s="1"/>
  <c r="O17" i="7"/>
  <c r="E17" i="7"/>
  <c r="F17" i="7" s="1"/>
  <c r="T17" i="7"/>
  <c r="U17" i="7" s="1"/>
  <c r="Y17" i="7"/>
  <c r="Z17" i="7" s="1"/>
  <c r="AD17" i="7"/>
  <c r="O18" i="7"/>
  <c r="P18" i="7" s="1"/>
  <c r="AD18" i="7"/>
  <c r="E18" i="7"/>
  <c r="F18" i="7" s="1"/>
  <c r="T18" i="7"/>
  <c r="U18" i="7" s="1"/>
  <c r="Y18" i="7"/>
  <c r="Z18" i="7" s="1"/>
  <c r="J19" i="7"/>
  <c r="O19" i="7"/>
  <c r="AD19" i="7"/>
  <c r="AE19" i="7" s="1"/>
  <c r="E19" i="7"/>
  <c r="T19" i="7"/>
  <c r="U19" i="7" s="1"/>
  <c r="Y19" i="7"/>
  <c r="Z19" i="7" s="1"/>
  <c r="I24" i="7"/>
  <c r="D24" i="7"/>
  <c r="D45" i="7" s="1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C24" i="7" s="1"/>
  <c r="L24" i="7"/>
  <c r="Q24" i="7"/>
  <c r="R24" i="7" s="1"/>
  <c r="V24" i="7"/>
  <c r="W24" i="7" s="1"/>
  <c r="AA24" i="7"/>
  <c r="AB24" i="7" s="1"/>
  <c r="G16" i="7"/>
  <c r="H16" i="7" s="1"/>
  <c r="L16" i="7"/>
  <c r="M16" i="7" s="1"/>
  <c r="Q16" i="7"/>
  <c r="V16" i="7"/>
  <c r="W16" i="7" s="1"/>
  <c r="AA16" i="7"/>
  <c r="AB16" i="7" s="1"/>
  <c r="B13" i="7"/>
  <c r="G13" i="7"/>
  <c r="L13" i="7"/>
  <c r="M13" i="7" s="1"/>
  <c r="Q13" i="7"/>
  <c r="V13" i="7"/>
  <c r="W13" i="7" s="1"/>
  <c r="AA13" i="7"/>
  <c r="AB13" i="7" s="1"/>
  <c r="B20" i="7"/>
  <c r="G20" i="7"/>
  <c r="L20" i="7"/>
  <c r="AA20" i="7"/>
  <c r="Q20" i="7"/>
  <c r="R20" i="7" s="1"/>
  <c r="V20" i="7"/>
  <c r="W20" i="7" s="1"/>
  <c r="B21" i="7"/>
  <c r="C21" i="7" s="1"/>
  <c r="G21" i="7"/>
  <c r="L21" i="7"/>
  <c r="M21" i="7" s="1"/>
  <c r="AA21" i="7"/>
  <c r="AB21" i="7" s="1"/>
  <c r="Q21" i="7"/>
  <c r="R21" i="7" s="1"/>
  <c r="V21" i="7"/>
  <c r="W21" i="7" s="1"/>
  <c r="G14" i="7"/>
  <c r="L14" i="7"/>
  <c r="M14" i="7" s="1"/>
  <c r="B14" i="7"/>
  <c r="Q14" i="7"/>
  <c r="V14" i="7"/>
  <c r="W14" i="7" s="1"/>
  <c r="AA14" i="7"/>
  <c r="AB14" i="7" s="1"/>
  <c r="G15" i="7"/>
  <c r="L15" i="7"/>
  <c r="M15" i="7" s="1"/>
  <c r="B15" i="7"/>
  <c r="Q15" i="7"/>
  <c r="R15" i="7" s="1"/>
  <c r="V15" i="7"/>
  <c r="W15" i="7" s="1"/>
  <c r="AA15" i="7"/>
  <c r="AB15" i="7" s="1"/>
  <c r="G17" i="7"/>
  <c r="H17" i="7" s="1"/>
  <c r="L17" i="7"/>
  <c r="M17" i="7" s="1"/>
  <c r="B17" i="7"/>
  <c r="Q17" i="7"/>
  <c r="R17" i="7" s="1"/>
  <c r="V17" i="7"/>
  <c r="W17" i="7" s="1"/>
  <c r="AA17" i="7"/>
  <c r="AB17" i="7" s="1"/>
  <c r="G18" i="7"/>
  <c r="L18" i="7"/>
  <c r="AA18" i="7"/>
  <c r="AB18" i="7" s="1"/>
  <c r="B18" i="7"/>
  <c r="Q18" i="7"/>
  <c r="R18" i="7" s="1"/>
  <c r="V18" i="7"/>
  <c r="W18" i="7" s="1"/>
  <c r="G19" i="7"/>
  <c r="L19" i="7"/>
  <c r="M19" i="7" s="1"/>
  <c r="AA19" i="7"/>
  <c r="B19" i="7"/>
  <c r="Q19" i="7"/>
  <c r="R19" i="7" s="1"/>
  <c r="V19" i="7"/>
  <c r="W19" i="7" s="1"/>
  <c r="J25" i="6"/>
  <c r="K20" i="6" s="1"/>
  <c r="E25" i="6"/>
  <c r="O34" i="6" s="1"/>
  <c r="P34" i="6" s="1"/>
  <c r="O25" i="6"/>
  <c r="O36" i="6" s="1"/>
  <c r="P36" i="6" s="1"/>
  <c r="Y25" i="6"/>
  <c r="O38" i="6" s="1"/>
  <c r="P38" i="6" s="1"/>
  <c r="T25" i="6"/>
  <c r="O37" i="6" s="1"/>
  <c r="AD25" i="6"/>
  <c r="O39" i="6" s="1"/>
  <c r="P39" i="6" s="1"/>
  <c r="I25" i="6"/>
  <c r="N35" i="6" s="1"/>
  <c r="D25" i="6"/>
  <c r="N34" i="6" s="1"/>
  <c r="N25" i="6"/>
  <c r="N36" i="6" s="1"/>
  <c r="X25" i="6"/>
  <c r="N38" i="6" s="1"/>
  <c r="S25" i="6"/>
  <c r="N37" i="6" s="1"/>
  <c r="AC25" i="6"/>
  <c r="N39" i="6" s="1"/>
  <c r="G25" i="6"/>
  <c r="L35" i="6" s="1"/>
  <c r="H15" i="6"/>
  <c r="B25" i="6"/>
  <c r="L34" i="6" s="1"/>
  <c r="L25" i="6"/>
  <c r="L36" i="6" s="1"/>
  <c r="V25" i="6"/>
  <c r="L38" i="6" s="1"/>
  <c r="M38" i="6" s="1"/>
  <c r="Q25" i="6"/>
  <c r="L37" i="6" s="1"/>
  <c r="AA25" i="6"/>
  <c r="L39" i="6"/>
  <c r="M39" i="6" s="1"/>
  <c r="E45" i="6"/>
  <c r="E34" i="6"/>
  <c r="E35" i="6"/>
  <c r="E36" i="6"/>
  <c r="F36" i="6" s="1"/>
  <c r="E37" i="6"/>
  <c r="F37" i="6" s="1"/>
  <c r="E38" i="6"/>
  <c r="F38" i="6" s="1"/>
  <c r="E40" i="6"/>
  <c r="E42" i="6"/>
  <c r="F42" i="6" s="1"/>
  <c r="D45" i="6"/>
  <c r="D34" i="6"/>
  <c r="D35" i="6"/>
  <c r="D36" i="6"/>
  <c r="D37" i="6"/>
  <c r="D38" i="6"/>
  <c r="D40" i="6"/>
  <c r="D42" i="6"/>
  <c r="B45" i="6"/>
  <c r="C45" i="6" s="1"/>
  <c r="B42" i="6"/>
  <c r="C42" i="6" s="1"/>
  <c r="B34" i="6"/>
  <c r="B35" i="6"/>
  <c r="B36" i="6"/>
  <c r="C36" i="6" s="1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P39" i="5" s="1"/>
  <c r="AC25" i="5"/>
  <c r="N39" i="5" s="1"/>
  <c r="AA25" i="5"/>
  <c r="L39" i="5"/>
  <c r="M39" i="5" s="1"/>
  <c r="E25" i="5"/>
  <c r="O34" i="5" s="1"/>
  <c r="J25" i="5"/>
  <c r="K19" i="5" s="1"/>
  <c r="O25" i="5"/>
  <c r="O36" i="5" s="1"/>
  <c r="P36" i="5" s="1"/>
  <c r="T25" i="5"/>
  <c r="O37" i="5"/>
  <c r="P37" i="5" s="1"/>
  <c r="Y25" i="5"/>
  <c r="Z18" i="5"/>
  <c r="D25" i="5"/>
  <c r="N34" i="5"/>
  <c r="I25" i="5"/>
  <c r="N35" i="5" s="1"/>
  <c r="N25" i="5"/>
  <c r="N36" i="5" s="1"/>
  <c r="S25" i="5"/>
  <c r="N37" i="5" s="1"/>
  <c r="X25" i="5"/>
  <c r="N38" i="5" s="1"/>
  <c r="B25" i="5"/>
  <c r="L34" i="5" s="1"/>
  <c r="G25" i="5"/>
  <c r="L35" i="5" s="1"/>
  <c r="L25" i="5"/>
  <c r="L36" i="5" s="1"/>
  <c r="M36" i="5" s="1"/>
  <c r="Q25" i="5"/>
  <c r="L37" i="5" s="1"/>
  <c r="M37" i="5" s="1"/>
  <c r="V25" i="5"/>
  <c r="L38" i="5" s="1"/>
  <c r="M38" i="5" s="1"/>
  <c r="E34" i="5"/>
  <c r="E35" i="5"/>
  <c r="F35" i="5" s="1"/>
  <c r="E36" i="5"/>
  <c r="E41" i="5"/>
  <c r="E42" i="5"/>
  <c r="E39" i="5"/>
  <c r="F39" i="5" s="1"/>
  <c r="E40" i="5"/>
  <c r="E45" i="5"/>
  <c r="E37" i="5"/>
  <c r="F37" i="5" s="1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C34" i="5" s="1"/>
  <c r="B35" i="5"/>
  <c r="B36" i="5"/>
  <c r="B41" i="5"/>
  <c r="B42" i="5"/>
  <c r="C42" i="5" s="1"/>
  <c r="B45" i="5"/>
  <c r="B39" i="5"/>
  <c r="B40" i="5"/>
  <c r="B37" i="5"/>
  <c r="C37" i="5" s="1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F45" i="4" s="1"/>
  <c r="E34" i="4"/>
  <c r="E35" i="4"/>
  <c r="E36" i="4"/>
  <c r="E37" i="4"/>
  <c r="F37" i="4" s="1"/>
  <c r="E38" i="4"/>
  <c r="E39" i="4"/>
  <c r="E40" i="4"/>
  <c r="E41" i="4"/>
  <c r="E42" i="4"/>
  <c r="D45" i="4"/>
  <c r="B45" i="4"/>
  <c r="C45" i="4" s="1"/>
  <c r="B42" i="4"/>
  <c r="C42" i="4" s="1"/>
  <c r="B34" i="4"/>
  <c r="B35" i="4"/>
  <c r="B36" i="4"/>
  <c r="C36" i="4" s="1"/>
  <c r="B37" i="4"/>
  <c r="C37" i="4" s="1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O38" i="4" s="1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 s="1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M19" i="4"/>
  <c r="M15" i="4"/>
  <c r="M16" i="4"/>
  <c r="M17" i="4"/>
  <c r="M18" i="4"/>
  <c r="M21" i="4"/>
  <c r="M24" i="4"/>
  <c r="J25" i="4"/>
  <c r="K19" i="4" s="1"/>
  <c r="K16" i="4"/>
  <c r="K17" i="4"/>
  <c r="I25" i="4"/>
  <c r="N35" i="4" s="1"/>
  <c r="G25" i="4"/>
  <c r="L35" i="4" s="1"/>
  <c r="H16" i="4"/>
  <c r="H17" i="4"/>
  <c r="H21" i="4"/>
  <c r="E25" i="4"/>
  <c r="F20" i="4" s="1"/>
  <c r="F18" i="4"/>
  <c r="F13" i="4"/>
  <c r="F16" i="4"/>
  <c r="F17" i="4"/>
  <c r="F19" i="4"/>
  <c r="F21" i="4"/>
  <c r="F24" i="4"/>
  <c r="D25" i="4"/>
  <c r="N34" i="4" s="1"/>
  <c r="B25" i="4"/>
  <c r="L34" i="4" s="1"/>
  <c r="C16" i="4"/>
  <c r="C17" i="4"/>
  <c r="C19" i="4"/>
  <c r="C21" i="4"/>
  <c r="C24" i="4"/>
  <c r="O37" i="4"/>
  <c r="L39" i="4"/>
  <c r="M39" i="4" s="1"/>
  <c r="D34" i="4"/>
  <c r="D35" i="4"/>
  <c r="D36" i="4"/>
  <c r="D37" i="4"/>
  <c r="D38" i="4"/>
  <c r="D39" i="4"/>
  <c r="D40" i="4"/>
  <c r="D41" i="4"/>
  <c r="D42" i="4"/>
  <c r="J25" i="1"/>
  <c r="K18" i="1" s="1"/>
  <c r="K22" i="1"/>
  <c r="O25" i="1"/>
  <c r="O36" i="1" s="1"/>
  <c r="E25" i="1"/>
  <c r="O34" i="1" s="1"/>
  <c r="P34" i="1" s="1"/>
  <c r="Y25" i="1"/>
  <c r="O38" i="1" s="1"/>
  <c r="P38" i="1" s="1"/>
  <c r="I25" i="1"/>
  <c r="N35" i="1" s="1"/>
  <c r="N25" i="1"/>
  <c r="N36" i="1"/>
  <c r="D25" i="1"/>
  <c r="N34" i="1" s="1"/>
  <c r="X25" i="1"/>
  <c r="N38" i="1" s="1"/>
  <c r="G25" i="1"/>
  <c r="H22" i="1"/>
  <c r="L25" i="1"/>
  <c r="L36" i="1" s="1"/>
  <c r="V25" i="1"/>
  <c r="L38" i="1" s="1"/>
  <c r="M38" i="1" s="1"/>
  <c r="Q25" i="1"/>
  <c r="L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7" i="1"/>
  <c r="K16" i="1"/>
  <c r="K15" i="1"/>
  <c r="H21" i="1"/>
  <c r="H17" i="1"/>
  <c r="H15" i="1"/>
  <c r="C24" i="1"/>
  <c r="C21" i="1"/>
  <c r="C19" i="1"/>
  <c r="C18" i="1"/>
  <c r="C17" i="1"/>
  <c r="C16" i="1"/>
  <c r="C15" i="1"/>
  <c r="C14" i="1"/>
  <c r="E45" i="1"/>
  <c r="F45" i="1" s="1"/>
  <c r="E42" i="1"/>
  <c r="F42" i="1" s="1"/>
  <c r="E34" i="1"/>
  <c r="E41" i="1"/>
  <c r="E35" i="1"/>
  <c r="E36" i="1"/>
  <c r="F36" i="1" s="1"/>
  <c r="E37" i="1"/>
  <c r="E38" i="1"/>
  <c r="F38" i="1" s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C45" i="1" s="1"/>
  <c r="B42" i="1"/>
  <c r="C42" i="1" s="1"/>
  <c r="B34" i="1"/>
  <c r="B41" i="1"/>
  <c r="B35" i="1"/>
  <c r="B36" i="1"/>
  <c r="C36" i="1" s="1"/>
  <c r="B37" i="1"/>
  <c r="B38" i="1"/>
  <c r="C38" i="1"/>
  <c r="B39" i="1"/>
  <c r="B40" i="1"/>
  <c r="AE13" i="1"/>
  <c r="AD25" i="1"/>
  <c r="O39" i="1" s="1"/>
  <c r="P39" i="1" s="1"/>
  <c r="AE16" i="1"/>
  <c r="AE25" i="1" s="1"/>
  <c r="AC25" i="1"/>
  <c r="N39" i="1" s="1"/>
  <c r="AB13" i="1"/>
  <c r="AA25" i="1"/>
  <c r="L39" i="1" s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 s="1"/>
  <c r="R13" i="1"/>
  <c r="P13" i="1"/>
  <c r="M13" i="1"/>
  <c r="F14" i="1"/>
  <c r="F15" i="1"/>
  <c r="F16" i="1"/>
  <c r="F17" i="1"/>
  <c r="F18" i="1"/>
  <c r="F19" i="1"/>
  <c r="F21" i="1"/>
  <c r="P16" i="1"/>
  <c r="P16" i="5"/>
  <c r="P16" i="4"/>
  <c r="AE16" i="7"/>
  <c r="L37" i="4"/>
  <c r="M37" i="4" s="1"/>
  <c r="F22" i="1"/>
  <c r="F23" i="1"/>
  <c r="F24" i="1"/>
  <c r="C22" i="1"/>
  <c r="C23" i="1"/>
  <c r="F22" i="6"/>
  <c r="C22" i="6"/>
  <c r="H20" i="6"/>
  <c r="M18" i="6"/>
  <c r="M13" i="6"/>
  <c r="P19" i="6"/>
  <c r="P14" i="6"/>
  <c r="Z21" i="6"/>
  <c r="M36" i="6"/>
  <c r="H22" i="6"/>
  <c r="M13" i="5"/>
  <c r="H22" i="5"/>
  <c r="O38" i="5"/>
  <c r="P38" i="5" s="1"/>
  <c r="K22" i="5"/>
  <c r="M14" i="4"/>
  <c r="P21" i="4"/>
  <c r="H22" i="4"/>
  <c r="K22" i="4"/>
  <c r="Z21" i="4"/>
  <c r="F20" i="1"/>
  <c r="F13" i="1"/>
  <c r="C13" i="1"/>
  <c r="K21" i="1"/>
  <c r="H16" i="1"/>
  <c r="H14" i="1"/>
  <c r="H24" i="1"/>
  <c r="Z18" i="6"/>
  <c r="C20" i="6"/>
  <c r="C13" i="6"/>
  <c r="F14" i="6"/>
  <c r="K15" i="6"/>
  <c r="R16" i="6"/>
  <c r="U16" i="6"/>
  <c r="U13" i="6"/>
  <c r="H13" i="6"/>
  <c r="H24" i="6"/>
  <c r="H14" i="6"/>
  <c r="K14" i="6"/>
  <c r="K13" i="6"/>
  <c r="F13" i="6"/>
  <c r="W19" i="6"/>
  <c r="W18" i="6"/>
  <c r="K24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R16" i="5"/>
  <c r="H13" i="5"/>
  <c r="C14" i="5"/>
  <c r="C13" i="5"/>
  <c r="AE21" i="5"/>
  <c r="AE20" i="5"/>
  <c r="C20" i="5"/>
  <c r="F21" i="5"/>
  <c r="F20" i="5"/>
  <c r="P21" i="5"/>
  <c r="Z20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24" i="4"/>
  <c r="C14" i="4"/>
  <c r="F14" i="4"/>
  <c r="K21" i="4"/>
  <c r="H20" i="4"/>
  <c r="W17" i="4"/>
  <c r="Z17" i="4"/>
  <c r="C18" i="4"/>
  <c r="C20" i="4"/>
  <c r="O34" i="4"/>
  <c r="M13" i="4"/>
  <c r="W20" i="4"/>
  <c r="M20" i="4"/>
  <c r="L36" i="4"/>
  <c r="P17" i="7"/>
  <c r="Z16" i="7"/>
  <c r="F37" i="1"/>
  <c r="F44" i="1"/>
  <c r="F24" i="7"/>
  <c r="F15" i="7"/>
  <c r="F22" i="7"/>
  <c r="C39" i="5"/>
  <c r="C43" i="5"/>
  <c r="C43" i="4"/>
  <c r="C37" i="1"/>
  <c r="K24" i="7"/>
  <c r="C37" i="6"/>
  <c r="C35" i="6"/>
  <c r="F35" i="6"/>
  <c r="U13" i="7"/>
  <c r="U16" i="7"/>
  <c r="F45" i="6"/>
  <c r="M34" i="6"/>
  <c r="AB19" i="7"/>
  <c r="C45" i="5"/>
  <c r="F45" i="5"/>
  <c r="AE20" i="7"/>
  <c r="R16" i="7"/>
  <c r="C36" i="5"/>
  <c r="F36" i="5"/>
  <c r="F34" i="5"/>
  <c r="F21" i="7"/>
  <c r="F14" i="7"/>
  <c r="F42" i="5"/>
  <c r="Z21" i="7"/>
  <c r="AE18" i="7"/>
  <c r="AE17" i="7"/>
  <c r="F35" i="4"/>
  <c r="C35" i="4"/>
  <c r="F38" i="4"/>
  <c r="F42" i="4"/>
  <c r="P21" i="7"/>
  <c r="K16" i="7"/>
  <c r="AB20" i="7"/>
  <c r="C18" i="7"/>
  <c r="C14" i="7"/>
  <c r="C39" i="4"/>
  <c r="C13" i="7"/>
  <c r="F39" i="4"/>
  <c r="R13" i="7"/>
  <c r="K21" i="7"/>
  <c r="M18" i="7"/>
  <c r="P13" i="7"/>
  <c r="P19" i="7"/>
  <c r="H15" i="7"/>
  <c r="H24" i="7"/>
  <c r="P37" i="4"/>
  <c r="P38" i="4"/>
  <c r="K13" i="4" l="1"/>
  <c r="K20" i="4"/>
  <c r="K25" i="4" s="1"/>
  <c r="H19" i="4"/>
  <c r="H13" i="4"/>
  <c r="O35" i="4"/>
  <c r="O40" i="4" s="1"/>
  <c r="O35" i="5"/>
  <c r="O40" i="5" s="1"/>
  <c r="P35" i="5" s="1"/>
  <c r="E46" i="5"/>
  <c r="F41" i="5" s="1"/>
  <c r="K23" i="5"/>
  <c r="D44" i="7"/>
  <c r="O35" i="6"/>
  <c r="O40" i="6" s="1"/>
  <c r="P35" i="6" s="1"/>
  <c r="B40" i="7"/>
  <c r="X25" i="7"/>
  <c r="N39" i="7" s="1"/>
  <c r="D43" i="7"/>
  <c r="K19" i="6"/>
  <c r="K25" i="6" s="1"/>
  <c r="H18" i="6"/>
  <c r="H19" i="6"/>
  <c r="E37" i="7"/>
  <c r="F37" i="7" s="1"/>
  <c r="C25" i="5"/>
  <c r="T25" i="7"/>
  <c r="O37" i="7" s="1"/>
  <c r="P37" i="7" s="1"/>
  <c r="AB25" i="1"/>
  <c r="M25" i="5"/>
  <c r="E39" i="7"/>
  <c r="Z25" i="1"/>
  <c r="D46" i="6"/>
  <c r="B42" i="7"/>
  <c r="B45" i="7"/>
  <c r="C45" i="7" s="1"/>
  <c r="Y25" i="7"/>
  <c r="O39" i="7" s="1"/>
  <c r="P39" i="7" s="1"/>
  <c r="E45" i="7"/>
  <c r="F45" i="7" s="1"/>
  <c r="W25" i="4"/>
  <c r="W25" i="1"/>
  <c r="Z25" i="5"/>
  <c r="AE25" i="5"/>
  <c r="B34" i="7"/>
  <c r="E35" i="7"/>
  <c r="W25" i="7"/>
  <c r="E38" i="7"/>
  <c r="F38" i="7" s="1"/>
  <c r="Z25" i="4"/>
  <c r="R25" i="6"/>
  <c r="Z25" i="6"/>
  <c r="AE25" i="6"/>
  <c r="M24" i="7"/>
  <c r="D39" i="7"/>
  <c r="D38" i="7"/>
  <c r="AC25" i="7"/>
  <c r="N38" i="7" s="1"/>
  <c r="S25" i="7"/>
  <c r="N37" i="7" s="1"/>
  <c r="K20" i="5"/>
  <c r="H20" i="5"/>
  <c r="H25" i="5" s="1"/>
  <c r="B46" i="5"/>
  <c r="C41" i="5" s="1"/>
  <c r="D46" i="5"/>
  <c r="M25" i="4"/>
  <c r="B46" i="4"/>
  <c r="C34" i="4" s="1"/>
  <c r="P25" i="4"/>
  <c r="P20" i="4"/>
  <c r="E25" i="7"/>
  <c r="D46" i="4"/>
  <c r="E46" i="4"/>
  <c r="K19" i="1"/>
  <c r="D41" i="7"/>
  <c r="M20" i="1"/>
  <c r="M25" i="1" s="1"/>
  <c r="G25" i="7"/>
  <c r="H19" i="7" s="1"/>
  <c r="F25" i="4"/>
  <c r="AE25" i="4"/>
  <c r="C25" i="6"/>
  <c r="P25" i="6"/>
  <c r="U25" i="6"/>
  <c r="Q25" i="7"/>
  <c r="L37" i="7" s="1"/>
  <c r="M37" i="7" s="1"/>
  <c r="B41" i="7"/>
  <c r="C38" i="4"/>
  <c r="E36" i="7"/>
  <c r="F36" i="7" s="1"/>
  <c r="Z14" i="7"/>
  <c r="E42" i="7"/>
  <c r="F42" i="7" s="1"/>
  <c r="P25" i="5"/>
  <c r="F25" i="1"/>
  <c r="P25" i="1"/>
  <c r="K20" i="1"/>
  <c r="U25" i="4"/>
  <c r="B38" i="7"/>
  <c r="C38" i="7" s="1"/>
  <c r="C17" i="7"/>
  <c r="B36" i="7"/>
  <c r="C36" i="7" s="1"/>
  <c r="N25" i="7"/>
  <c r="N36" i="7" s="1"/>
  <c r="B43" i="7"/>
  <c r="C43" i="7" s="1"/>
  <c r="C22" i="7"/>
  <c r="B44" i="7"/>
  <c r="C44" i="7" s="1"/>
  <c r="F13" i="7"/>
  <c r="C35" i="5"/>
  <c r="C15" i="7"/>
  <c r="H21" i="7"/>
  <c r="B35" i="7"/>
  <c r="AD25" i="7"/>
  <c r="O38" i="7" s="1"/>
  <c r="P38" i="7" s="1"/>
  <c r="V25" i="7"/>
  <c r="L39" i="7" s="1"/>
  <c r="M39" i="7" s="1"/>
  <c r="R25" i="1"/>
  <c r="U25" i="1"/>
  <c r="H20" i="1"/>
  <c r="H18" i="1"/>
  <c r="F25" i="5"/>
  <c r="B46" i="6"/>
  <c r="C34" i="6"/>
  <c r="D40" i="7"/>
  <c r="D42" i="7"/>
  <c r="I25" i="7"/>
  <c r="N35" i="7" s="1"/>
  <c r="F19" i="7"/>
  <c r="E40" i="7"/>
  <c r="E41" i="7"/>
  <c r="D37" i="7"/>
  <c r="E43" i="7"/>
  <c r="E44" i="7"/>
  <c r="F23" i="7"/>
  <c r="F36" i="4"/>
  <c r="E34" i="7"/>
  <c r="C25" i="4"/>
  <c r="W25" i="6"/>
  <c r="L35" i="1"/>
  <c r="AB25" i="4"/>
  <c r="R14" i="7"/>
  <c r="B25" i="7"/>
  <c r="L34" i="7" s="1"/>
  <c r="O25" i="7"/>
  <c r="O36" i="7" s="1"/>
  <c r="R25" i="5"/>
  <c r="H25" i="4"/>
  <c r="M25" i="6"/>
  <c r="R25" i="4"/>
  <c r="U25" i="5"/>
  <c r="W25" i="5"/>
  <c r="AB25" i="5"/>
  <c r="F25" i="6"/>
  <c r="AB25" i="6"/>
  <c r="B39" i="7"/>
  <c r="D35" i="7"/>
  <c r="J25" i="7"/>
  <c r="K23" i="7" s="1"/>
  <c r="K13" i="1"/>
  <c r="O35" i="1"/>
  <c r="O40" i="1" s="1"/>
  <c r="P35" i="1" s="1"/>
  <c r="K14" i="1"/>
  <c r="E46" i="1"/>
  <c r="F41" i="1" s="1"/>
  <c r="B37" i="7"/>
  <c r="C37" i="7" s="1"/>
  <c r="L34" i="1"/>
  <c r="D36" i="7"/>
  <c r="D34" i="7"/>
  <c r="H14" i="7"/>
  <c r="H19" i="1"/>
  <c r="H13" i="1"/>
  <c r="D46" i="1"/>
  <c r="D25" i="7"/>
  <c r="N34" i="7" s="1"/>
  <c r="N40" i="1"/>
  <c r="C19" i="7"/>
  <c r="B46" i="1"/>
  <c r="C25" i="1"/>
  <c r="C42" i="7"/>
  <c r="N40" i="6"/>
  <c r="L40" i="6"/>
  <c r="M35" i="6" s="1"/>
  <c r="M37" i="6"/>
  <c r="P37" i="6"/>
  <c r="AA25" i="7"/>
  <c r="L38" i="7" s="1"/>
  <c r="E46" i="6"/>
  <c r="F34" i="6" s="1"/>
  <c r="AE25" i="7"/>
  <c r="L25" i="7"/>
  <c r="N40" i="5"/>
  <c r="P34" i="5"/>
  <c r="L40" i="5"/>
  <c r="M35" i="5" s="1"/>
  <c r="M34" i="5"/>
  <c r="R25" i="7"/>
  <c r="AB25" i="7"/>
  <c r="L40" i="4"/>
  <c r="M34" i="4" s="1"/>
  <c r="N40" i="4"/>
  <c r="U25" i="7"/>
  <c r="Z25" i="7"/>
  <c r="M37" i="1"/>
  <c r="H25" i="6" l="1"/>
  <c r="F40" i="5"/>
  <c r="H13" i="7"/>
  <c r="F41" i="4"/>
  <c r="F34" i="4"/>
  <c r="K25" i="5"/>
  <c r="F44" i="5"/>
  <c r="F46" i="5" s="1"/>
  <c r="F43" i="6"/>
  <c r="F41" i="6"/>
  <c r="F43" i="7"/>
  <c r="K14" i="7"/>
  <c r="K22" i="7"/>
  <c r="L35" i="7"/>
  <c r="C40" i="6"/>
  <c r="C41" i="6"/>
  <c r="C20" i="7"/>
  <c r="F40" i="6"/>
  <c r="C39" i="6"/>
  <c r="P40" i="6"/>
  <c r="M40" i="6"/>
  <c r="H18" i="7"/>
  <c r="C40" i="5"/>
  <c r="C46" i="5" s="1"/>
  <c r="P40" i="5"/>
  <c r="M40" i="5"/>
  <c r="H20" i="7"/>
  <c r="F40" i="4"/>
  <c r="C41" i="4"/>
  <c r="C40" i="4"/>
  <c r="C46" i="4" s="1"/>
  <c r="M35" i="4"/>
  <c r="P34" i="4"/>
  <c r="P35" i="4"/>
  <c r="M36" i="4"/>
  <c r="P36" i="4"/>
  <c r="O34" i="7"/>
  <c r="F20" i="7"/>
  <c r="F25" i="7" s="1"/>
  <c r="K25" i="1"/>
  <c r="P36" i="1"/>
  <c r="P40" i="1" s="1"/>
  <c r="P20" i="7"/>
  <c r="P25" i="7" s="1"/>
  <c r="L36" i="7"/>
  <c r="M20" i="7"/>
  <c r="M25" i="7" s="1"/>
  <c r="D46" i="7"/>
  <c r="H25" i="1"/>
  <c r="B46" i="7"/>
  <c r="C39" i="7" s="1"/>
  <c r="O35" i="7"/>
  <c r="O40" i="7" s="1"/>
  <c r="K13" i="7"/>
  <c r="C25" i="7"/>
  <c r="N40" i="7"/>
  <c r="L40" i="1"/>
  <c r="K19" i="7"/>
  <c r="E46" i="7"/>
  <c r="F44" i="7" s="1"/>
  <c r="K18" i="7"/>
  <c r="F35" i="1"/>
  <c r="F34" i="1"/>
  <c r="F39" i="1"/>
  <c r="F40" i="1"/>
  <c r="C40" i="1"/>
  <c r="C39" i="1"/>
  <c r="C35" i="1"/>
  <c r="C41" i="1"/>
  <c r="C34" i="1"/>
  <c r="C35" i="7"/>
  <c r="M38" i="7"/>
  <c r="C46" i="6" l="1"/>
  <c r="C34" i="7"/>
  <c r="F46" i="4"/>
  <c r="L40" i="7"/>
  <c r="M34" i="7" s="1"/>
  <c r="H25" i="7"/>
  <c r="F46" i="6"/>
  <c r="P40" i="4"/>
  <c r="M40" i="4"/>
  <c r="P35" i="7"/>
  <c r="P34" i="7"/>
  <c r="C40" i="7"/>
  <c r="K25" i="7"/>
  <c r="P36" i="7"/>
  <c r="M34" i="1"/>
  <c r="M36" i="1"/>
  <c r="C41" i="7"/>
  <c r="F46" i="1"/>
  <c r="M35" i="1"/>
  <c r="F41" i="7"/>
  <c r="F34" i="7"/>
  <c r="F35" i="7"/>
  <c r="F39" i="7"/>
  <c r="F40" i="7"/>
  <c r="C46" i="1"/>
  <c r="M35" i="7" l="1"/>
  <c r="M36" i="7"/>
  <c r="M40" i="1"/>
  <c r="P40" i="7"/>
  <c r="C46" i="7"/>
  <c r="F46" i="7"/>
  <c r="M40" i="7" l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<sst xmlns="http://schemas.openxmlformats.org/spreadsheetml/2006/main" count="457" uniqueCount="62">
  <si>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</si>
  <si>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</si>
  <si>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</si>
  <si>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</si>
  <si>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</si>
  <si>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</si>
  <si>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</si>
  <si>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</si>
  <si>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</si>
  <si>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</si>
  <si>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</si>
  <si>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</si>
  <si>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</si>
  <si>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</si>
  <si>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</si>
  <si>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</si>
  <si>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</si>
  <si>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</si>
  <si>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</si>
  <si>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</si>
  <si>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</si>
  <si>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</si>
  <si>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</si>
  <si>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</si>
  <si>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</si>
  <si>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</si>
  <si>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</si>
  <si>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</si>
  <si>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</si>
  <si>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</si>
  <si>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</si>
  <si>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</si>
  <si>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</si>
  <si>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</si>
  <si>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</si>
  <si>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</si>
  <si>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</si>
  <si>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</si>
  <si>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</si>
  <si>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</si>
  <si>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</si>
  <si>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</si>
  <si>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</si>
  <si>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</si>
  <si>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</si>
  <si>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</si>
  <si>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</si>
  <si>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</si>
  <si>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</si>
  <si>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</si>
  <si>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</si>
  <si>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</si>
  <si>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</si>
  <si>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2022</t>
  </si>
  <si>
    <t>https://bcnroc.ajuntament.barcelona.cat/jspui/bitstream/11703/123722/5/GM_Pressupost_2022.pdf#page=265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</si>
  <si>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2022 de l'Ajuntament de Barcelona (vid. pàg. 209 i ss.):                                                                                               </t>
  </si>
  <si>
    <t>1 d'abril a 30 de juny de 2022</t>
  </si>
  <si>
    <t>1 de juliol a 30 de setembre de 2022</t>
  </si>
  <si>
    <t>1 d'octubre a 31 de desembre de 2022</t>
  </si>
  <si>
    <t>ANY 2022</t>
  </si>
  <si>
    <t>1 de gener a 31 de desembre de 2022</t>
  </si>
  <si>
    <t>Fundació Barcelona Institute of Technology for the Habitat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</si>
</sst>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'2022 -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6-42B2-84E3-2A6540937A84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6-42B2-84E3-2A6540937A84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76-42B2-84E3-2A6540937A84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6-42B2-84E3-2A6540937A84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6-42B2-84E3-2A6540937A84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6-42B2-84E3-2A6540937A84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6-42B2-84E3-2A6540937A84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76-42B2-84E3-2A6540937A84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76-42B2-84E3-2A6540937A84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6-42B2-84E3-2A6540937A8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'2022 - CONTRACTACIÓ ANUAL'!$A$34:$A$45</c:f>
              <c:strCache>
                <c:ptCount val="11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Concurs de Projectes</c:v>
                </c:pt>
                <c:pt idx="9">
                  <c:v>Designació de Formadors
     (art. 310 LCSP)</c:v>
                </c:pt>
                <c:pt idx="10">
                  <c:v>Tramitació d'Emergència
     (art. 120 LCSP)</c:v>
                </c:pt>
              </c:strCache>
            </c:strRef>
          </c:cat>
          <c:val>
            <c:numRef>
              <c:f>'2022 - CONTRACTACIÓ ANUAL'!$B$34:$B$45</c:f>
              <c:numCache>
                <c:formatCode>#,##0</c:formatCode>
                <c:ptCount val="11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  <c:pt idx="7">
                  <c:v>53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B76-42B2-84E3-2A6540937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'2022 -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86-4AFE-B744-FCCC3B31A30D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86-4AFE-B744-FCCC3B31A30D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86-4AFE-B744-FCCC3B31A30D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86-4AFE-B744-FCCC3B31A30D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86-4AFE-B744-FCCC3B31A30D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86-4AFE-B744-FCCC3B31A30D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86-4AFE-B744-FCCC3B31A30D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86-4AFE-B744-FCCC3B31A30D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86-4AFE-B744-FCCC3B31A30D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86-4AFE-B744-FCCC3B31A30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'2022 - CONTRACTACIÓ ANUAL'!$A$34:$A$45</c:f>
              <c:strCache>
                <c:ptCount val="11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Concurs de Projectes</c:v>
                </c:pt>
                <c:pt idx="9">
                  <c:v>Designació de Formadors
     (art. 310 LCSP)</c:v>
                </c:pt>
                <c:pt idx="10">
                  <c:v>Tramitació d'Emergència
     (art. 120 LCSP)</c:v>
                </c:pt>
              </c:strCache>
            </c:strRef>
          </c:cat>
          <c:val>
            <c:numRef>
              <c:f>'2022 - CONTRACTACIÓ ANUAL'!$E$34:$E$45</c:f>
              <c:numCache>
                <c:formatCode>#,##0.00\ "€"</c:formatCode>
                <c:ptCount val="11"/>
                <c:pt idx="0">
                  <c:v>865623.35199999996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24834.16</c:v>
                </c:pt>
                <c:pt idx="7">
                  <c:v>248887.78289999996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086-4AFE-B744-FCCC3B31A3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'2022 -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A2-425F-861F-920731B9D7E6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A2-425F-861F-920731B9D7E6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A2-425F-861F-920731B9D7E6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A2-425F-861F-920731B9D7E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'2022 -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'2022 - CONTRACTACIÓ ANUAL'!$L$34:$L$39</c:f>
              <c:numCache>
                <c:formatCode>#,##0</c:formatCode>
                <c:ptCount val="6"/>
                <c:pt idx="0">
                  <c:v>1</c:v>
                </c:pt>
                <c:pt idx="1">
                  <c:v>65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7A2-425F-861F-920731B9D7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'2022 -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41-4A9E-BCCA-52EBDFD1C44F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41-4A9E-BCCA-52EBDFD1C44F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41-4A9E-BCCA-52EBDFD1C44F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41-4A9E-BCCA-52EBDFD1C44F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41-4A9E-BCCA-52EBDFD1C44F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41-4A9E-BCCA-52EBDFD1C44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'2022 -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'2022 - CONTRACTACIÓ ANUAL'!$O$34:$O$39</c:f>
              <c:numCache>
                <c:formatCode>#,##0.00\ "€"</c:formatCode>
                <c:ptCount val="6"/>
                <c:pt idx="0">
                  <c:v>48387.065099999993</c:v>
                </c:pt>
                <c:pt idx="1">
                  <c:v>1086650.6298</c:v>
                </c:pt>
                <c:pt idx="2">
                  <c:v>4307.6000000000004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F41-4A9E-BCCA-52EBDFD1C4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3722/5/GM_Pressupost_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8" sqref="J8"/>
    </sheetView>
  </sheetViews>
  <sheetFormatPr defaultColWidth="9.21875" defaultRowHeight="14.4" x14ac:dyDescent="0.3"/>
  <cols>
    <col min="1" max="1" width="26.21875" style="26" customWidth="1"/>
    <col min="2" max="2" width="11.5546875" style="59" customWidth="1"/>
    <col min="3" max="3" width="10.5546875" style="26" customWidth="1"/>
    <col min="4" max="4" width="19.21875" style="26" customWidth="1"/>
    <col min="5" max="5" width="18.21875" style="26" customWidth="1"/>
    <col min="6" max="6" width="11.44140625" style="26" customWidth="1"/>
    <col min="7" max="7" width="9.44140625" style="26" customWidth="1"/>
    <col min="8" max="8" width="10.77734375" style="59" customWidth="1"/>
    <col min="9" max="9" width="17.44140625" style="26" customWidth="1"/>
    <col min="10" max="10" width="20" style="26" customWidth="1"/>
    <col min="11" max="12" width="11.44140625" style="26" customWidth="1"/>
    <col min="13" max="13" width="10.5546875" style="26" customWidth="1"/>
    <col min="14" max="14" width="18.77734375" style="59" customWidth="1"/>
    <col min="15" max="15" width="19.5546875" style="26" customWidth="1"/>
    <col min="16" max="16" width="11.44140625" style="26" customWidth="1"/>
    <col min="17" max="17" width="9.21875" style="26" customWidth="1"/>
    <col min="18" max="18" width="11" style="26" customWidth="1"/>
    <col min="19" max="19" width="18.77734375" style="26" customWidth="1"/>
    <col min="20" max="20" width="19.5546875" style="26" customWidth="1"/>
    <col min="21" max="21" width="11.21875" style="26" customWidth="1"/>
    <col min="22" max="22" width="9" style="26" customWidth="1"/>
    <col min="23" max="23" width="10" style="26" customWidth="1"/>
    <col min="24" max="24" width="19" style="26" customWidth="1"/>
    <col min="25" max="25" width="17.44140625" style="26" customWidth="1"/>
    <col min="26" max="26" width="9.5546875" style="26" customWidth="1"/>
    <col min="27" max="27" width="9.21875" style="26" customWidth="1"/>
    <col min="28" max="28" width="10.77734375" style="26" customWidth="1"/>
    <col min="29" max="29" width="18.21875" style="26" customWidth="1"/>
    <col min="30" max="30" width="18.77734375" style="26" customWidth="1"/>
    <col min="31" max="31" width="10.77734375" style="26" customWidth="1"/>
    <col min="32" max="16384" width="9.218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53</v>
      </c>
      <c r="C7" s="31"/>
      <c r="D7" s="31"/>
      <c r="E7" s="31"/>
      <c r="F7" s="31"/>
      <c r="H7" s="69"/>
      <c r="I7" s="84" t="s">
        <v>46</v>
      </c>
      <c r="J7" s="85">
        <v>45619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2" t="s">
        <v>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30" customHeight="1" thickBot="1" x14ac:dyDescent="0.35">
      <c r="A11" s="137" t="s">
        <v>10</v>
      </c>
      <c r="B11" s="105" t="s">
        <v>3</v>
      </c>
      <c r="C11" s="106"/>
      <c r="D11" s="106"/>
      <c r="E11" s="106"/>
      <c r="F11" s="107"/>
      <c r="G11" s="108" t="s">
        <v>1</v>
      </c>
      <c r="H11" s="109"/>
      <c r="I11" s="109"/>
      <c r="J11" s="109"/>
      <c r="K11" s="110"/>
      <c r="L11" s="123" t="s">
        <v>2</v>
      </c>
      <c r="M11" s="124"/>
      <c r="N11" s="124"/>
      <c r="O11" s="124"/>
      <c r="P11" s="124"/>
      <c r="Q11" s="111" t="s">
        <v>34</v>
      </c>
      <c r="R11" s="112"/>
      <c r="S11" s="112"/>
      <c r="T11" s="112"/>
      <c r="U11" s="113"/>
      <c r="V11" s="117" t="s">
        <v>5</v>
      </c>
      <c r="W11" s="118"/>
      <c r="X11" s="118"/>
      <c r="Y11" s="118"/>
      <c r="Z11" s="119"/>
      <c r="AA11" s="114" t="s">
        <v>4</v>
      </c>
      <c r="AB11" s="115"/>
      <c r="AC11" s="115"/>
      <c r="AD11" s="115"/>
      <c r="AE11" s="116"/>
    </row>
    <row r="12" spans="1:31" ht="39" customHeight="1" thickBot="1" x14ac:dyDescent="0.35">
      <c r="A12" s="138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4" si="2">IF(G13,G13/$G$25,"")</f>
        <v>4.3478260869565216E-2</v>
      </c>
      <c r="I13" s="5">
        <v>337291.2</v>
      </c>
      <c r="J13" s="5">
        <v>408122.35200000001</v>
      </c>
      <c r="K13" s="21">
        <f t="shared" ref="K13:K24" si="3">IF(J13,J13/$J$25,"")</f>
        <v>0.82429911230182551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0.13043478260869565</v>
      </c>
      <c r="I19" s="6">
        <v>11307.25</v>
      </c>
      <c r="J19" s="7">
        <v>11449.72</v>
      </c>
      <c r="K19" s="21">
        <f t="shared" si="3"/>
        <v>2.3125403413593128E-2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19</v>
      </c>
      <c r="H20" s="62">
        <f t="shared" si="2"/>
        <v>0.82608695652173914</v>
      </c>
      <c r="I20" s="65">
        <v>64239.804710743796</v>
      </c>
      <c r="J20" s="66">
        <f>75542.3178</f>
        <v>75542.317800000004</v>
      </c>
      <c r="K20" s="63">
        <f t="shared" si="3"/>
        <v>0.1525754842845814</v>
      </c>
      <c r="L20" s="64">
        <v>1</v>
      </c>
      <c r="M20" s="62">
        <f t="shared" si="4"/>
        <v>1</v>
      </c>
      <c r="N20" s="65">
        <v>1250</v>
      </c>
      <c r="O20" s="66">
        <v>1512.5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.049999999999997" hidden="1" customHeight="1" x14ac:dyDescent="0.25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.049999999999997" customHeight="1" x14ac:dyDescent="0.3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40.049999999999997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4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23</v>
      </c>
      <c r="H25" s="17">
        <f t="shared" si="12"/>
        <v>1</v>
      </c>
      <c r="I25" s="18">
        <f t="shared" si="12"/>
        <v>412838.25471074379</v>
      </c>
      <c r="J25" s="18">
        <f t="shared" si="12"/>
        <v>495114.3898</v>
      </c>
      <c r="K25" s="19">
        <f t="shared" si="12"/>
        <v>1</v>
      </c>
      <c r="L25" s="16">
        <f t="shared" si="12"/>
        <v>1</v>
      </c>
      <c r="M25" s="17">
        <f t="shared" si="12"/>
        <v>1</v>
      </c>
      <c r="N25" s="18">
        <f t="shared" si="12"/>
        <v>1250</v>
      </c>
      <c r="O25" s="18">
        <f t="shared" si="12"/>
        <v>1512.5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5">
      <c r="B26" s="25"/>
      <c r="H26" s="25"/>
      <c r="N26" s="25"/>
    </row>
    <row r="27" spans="1:31" s="47" customFormat="1" ht="34.35" hidden="1" customHeight="1" x14ac:dyDescent="0.25">
      <c r="A27" s="143" t="s">
        <v>55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44" t="s">
        <v>54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3">
      <c r="A29" s="139" t="s">
        <v>36</v>
      </c>
      <c r="B29" s="139"/>
      <c r="C29" s="139"/>
      <c r="D29" s="139"/>
      <c r="E29" s="139"/>
      <c r="F29" s="139"/>
      <c r="G29" s="139"/>
      <c r="H29" s="139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4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0" t="s">
        <v>10</v>
      </c>
      <c r="B31" s="125" t="s">
        <v>17</v>
      </c>
      <c r="C31" s="126"/>
      <c r="D31" s="126"/>
      <c r="E31" s="126"/>
      <c r="F31" s="127"/>
      <c r="G31" s="24"/>
      <c r="J31" s="131" t="s">
        <v>15</v>
      </c>
      <c r="K31" s="132"/>
      <c r="L31" s="125" t="s">
        <v>16</v>
      </c>
      <c r="M31" s="126"/>
      <c r="N31" s="126"/>
      <c r="O31" s="126"/>
      <c r="P31" s="127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1"/>
      <c r="B32" s="140"/>
      <c r="C32" s="141"/>
      <c r="D32" s="141"/>
      <c r="E32" s="141"/>
      <c r="F32" s="142"/>
      <c r="G32" s="24"/>
      <c r="J32" s="133"/>
      <c r="K32" s="134"/>
      <c r="L32" s="128"/>
      <c r="M32" s="129"/>
      <c r="N32" s="129"/>
      <c r="O32" s="129"/>
      <c r="P32" s="130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5" customHeight="1" thickBot="1" x14ac:dyDescent="0.35">
      <c r="A33" s="122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5"/>
      <c r="K33" s="136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5">
      <c r="A34" s="39" t="s">
        <v>25</v>
      </c>
      <c r="B34" s="9">
        <f t="shared" ref="B34:B45" si="13">B13+G13+L13+Q13+AA13+V13</f>
        <v>1</v>
      </c>
      <c r="C34" s="8">
        <f t="shared" ref="C34:C43" si="14">IF(B34,B34/$B$46,"")</f>
        <v>4.1666666666666664E-2</v>
      </c>
      <c r="D34" s="10">
        <f t="shared" ref="D34:D45" si="15">D13+I13+N13+S13+AC13+X13</f>
        <v>337291.2</v>
      </c>
      <c r="E34" s="11">
        <f t="shared" ref="E34:E45" si="16">E13+J13+O13+T13+AD13+Y13</f>
        <v>408122.35200000001</v>
      </c>
      <c r="F34" s="21">
        <f t="shared" ref="F34:F43" si="17">IF(E34,E34/$E$46,"")</f>
        <v>0.82178867150016333</v>
      </c>
      <c r="J34" s="100" t="s">
        <v>3</v>
      </c>
      <c r="K34" s="101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6" t="s">
        <v>1</v>
      </c>
      <c r="K35" s="97"/>
      <c r="L35" s="57">
        <f>G25</f>
        <v>23</v>
      </c>
      <c r="M35" s="8">
        <f t="shared" si="18"/>
        <v>0.95833333333333337</v>
      </c>
      <c r="N35" s="58">
        <f>I25</f>
        <v>412838.25471074379</v>
      </c>
      <c r="O35" s="58">
        <f>J25</f>
        <v>495114.3898</v>
      </c>
      <c r="P35" s="56">
        <f t="shared" si="19"/>
        <v>0.99695445407595806</v>
      </c>
    </row>
    <row r="36" spans="1:33" ht="30" customHeight="1" x14ac:dyDescent="0.35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96" t="s">
        <v>2</v>
      </c>
      <c r="K36" s="97"/>
      <c r="L36" s="57">
        <f>L25</f>
        <v>1</v>
      </c>
      <c r="M36" s="8">
        <f t="shared" si="18"/>
        <v>4.1666666666666664E-2</v>
      </c>
      <c r="N36" s="58">
        <f>N25</f>
        <v>1250</v>
      </c>
      <c r="O36" s="58">
        <f>O25</f>
        <v>1512.5</v>
      </c>
      <c r="P36" s="56">
        <f t="shared" si="19"/>
        <v>3.0455459240419083E-3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96" t="s">
        <v>34</v>
      </c>
      <c r="K37" s="97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96" t="s">
        <v>5</v>
      </c>
      <c r="K38" s="97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5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96" t="s">
        <v>4</v>
      </c>
      <c r="K39" s="97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4">
      <c r="A40" s="42" t="s">
        <v>28</v>
      </c>
      <c r="B40" s="12">
        <f t="shared" si="13"/>
        <v>3</v>
      </c>
      <c r="C40" s="8">
        <f t="shared" si="14"/>
        <v>0.125</v>
      </c>
      <c r="D40" s="13">
        <f t="shared" si="15"/>
        <v>11307.25</v>
      </c>
      <c r="E40" s="14">
        <f t="shared" si="16"/>
        <v>11449.72</v>
      </c>
      <c r="F40" s="21">
        <f t="shared" si="17"/>
        <v>2.3054973935485036E-2</v>
      </c>
      <c r="G40" s="24"/>
      <c r="J40" s="98" t="s">
        <v>0</v>
      </c>
      <c r="K40" s="99"/>
      <c r="L40" s="79">
        <f>SUM(L34:L39)</f>
        <v>24</v>
      </c>
      <c r="M40" s="17">
        <f>SUM(M34:M39)</f>
        <v>1</v>
      </c>
      <c r="N40" s="80">
        <f>SUM(N34:N39)</f>
        <v>414088.25471074379</v>
      </c>
      <c r="O40" s="81">
        <f>SUM(O34:O39)</f>
        <v>496626.8898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5">
      <c r="A41" s="43" t="s">
        <v>29</v>
      </c>
      <c r="B41" s="12">
        <f t="shared" si="13"/>
        <v>20</v>
      </c>
      <c r="C41" s="8">
        <f t="shared" si="14"/>
        <v>0.83333333333333337</v>
      </c>
      <c r="D41" s="13">
        <f t="shared" si="15"/>
        <v>65489.804710743796</v>
      </c>
      <c r="E41" s="14">
        <f t="shared" si="16"/>
        <v>77054.817800000004</v>
      </c>
      <c r="F41" s="21">
        <f t="shared" si="17"/>
        <v>0.15515635456435167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5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4">
      <c r="A46" s="61" t="s">
        <v>0</v>
      </c>
      <c r="B46" s="16">
        <f>SUM(B34:B45)</f>
        <v>24</v>
      </c>
      <c r="C46" s="17">
        <f>SUM(C34:C45)</f>
        <v>1</v>
      </c>
      <c r="D46" s="18">
        <f>SUM(D34:D45)</f>
        <v>414088.25471074379</v>
      </c>
      <c r="E46" s="18">
        <f>SUM(E34:E45)</f>
        <v>496626.8898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5">
      <c r="B48" s="25"/>
      <c r="H48" s="25"/>
      <c r="N48" s="25"/>
    </row>
    <row r="49" spans="2:14" s="24" customFormat="1" ht="14.55" x14ac:dyDescent="0.35">
      <c r="B49" s="25"/>
      <c r="H49" s="25"/>
      <c r="N49" s="25"/>
    </row>
    <row r="50" spans="2:14" s="24" customFormat="1" ht="14.55" x14ac:dyDescent="0.35">
      <c r="B50" s="25"/>
      <c r="H50" s="25"/>
      <c r="N50" s="25"/>
    </row>
    <row r="51" spans="2:14" s="24" customFormat="1" ht="14.55" x14ac:dyDescent="0.35">
      <c r="B51" s="25"/>
      <c r="H51" s="25"/>
      <c r="N51" s="25"/>
    </row>
    <row r="52" spans="2:14" s="24" customFormat="1" ht="14.55" x14ac:dyDescent="0.35">
      <c r="B52" s="25"/>
      <c r="H52" s="25"/>
      <c r="N52" s="25"/>
    </row>
    <row r="53" spans="2:14" s="24" customFormat="1" ht="14.55" x14ac:dyDescent="0.35">
      <c r="B53" s="25"/>
      <c r="H53" s="25"/>
      <c r="N53" s="25"/>
    </row>
    <row r="54" spans="2:14" s="24" customFormat="1" ht="14.55" x14ac:dyDescent="0.35">
      <c r="B54" s="25"/>
      <c r="H54" s="25"/>
      <c r="N54" s="25"/>
    </row>
    <row r="55" spans="2:14" s="24" customFormat="1" ht="14.55" x14ac:dyDescent="0.35">
      <c r="B55" s="25"/>
      <c r="H55" s="25"/>
      <c r="N55" s="25"/>
    </row>
    <row r="56" spans="2:14" s="24" customFormat="1" ht="14.55" x14ac:dyDescent="0.35">
      <c r="B56" s="25"/>
      <c r="H56" s="25"/>
      <c r="N56" s="25"/>
    </row>
    <row r="57" spans="2:14" s="24" customFormat="1" ht="14.55" x14ac:dyDescent="0.35">
      <c r="B57" s="25"/>
      <c r="H57" s="25"/>
      <c r="N57" s="25"/>
    </row>
    <row r="58" spans="2:14" s="24" customFormat="1" ht="14.55" x14ac:dyDescent="0.35">
      <c r="B58" s="25"/>
      <c r="H58" s="25"/>
      <c r="N58" s="25"/>
    </row>
    <row r="59" spans="2:14" s="24" customFormat="1" ht="14.55" x14ac:dyDescent="0.35">
      <c r="B59" s="25"/>
      <c r="H59" s="25"/>
      <c r="N59" s="25"/>
    </row>
    <row r="60" spans="2:14" s="24" customFormat="1" ht="14.55" x14ac:dyDescent="0.35">
      <c r="B60" s="25"/>
      <c r="H60" s="25"/>
      <c r="N60" s="25"/>
    </row>
    <row r="61" spans="2:14" s="24" customFormat="1" ht="14.55" x14ac:dyDescent="0.35">
      <c r="B61" s="25"/>
      <c r="H61" s="25"/>
      <c r="N61" s="25"/>
    </row>
    <row r="62" spans="2:14" s="24" customFormat="1" ht="14.55" x14ac:dyDescent="0.35">
      <c r="B62" s="25"/>
      <c r="H62" s="25"/>
      <c r="N62" s="25"/>
    </row>
    <row r="63" spans="2:14" s="24" customFormat="1" ht="14.55" x14ac:dyDescent="0.35">
      <c r="B63" s="25"/>
      <c r="H63" s="25"/>
      <c r="N63" s="25"/>
    </row>
    <row r="64" spans="2:14" s="24" customFormat="1" ht="14.55" x14ac:dyDescent="0.35">
      <c r="B64" s="25"/>
      <c r="H64" s="25"/>
      <c r="N64" s="25"/>
    </row>
    <row r="65" spans="2:14" s="24" customFormat="1" ht="14.55" x14ac:dyDescent="0.35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5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6" zoomScale="80" zoomScaleNormal="80" workbookViewId="0">
      <selection activeCell="H16" sqref="H16"/>
    </sheetView>
  </sheetViews>
  <sheetFormatPr defaultColWidth="9.21875" defaultRowHeight="14.4" x14ac:dyDescent="0.3"/>
  <cols>
    <col min="1" max="1" width="26.21875" style="26" customWidth="1"/>
    <col min="2" max="2" width="11.5546875" style="59" customWidth="1"/>
    <col min="3" max="3" width="10.5546875" style="26" customWidth="1"/>
    <col min="4" max="4" width="19.21875" style="26" customWidth="1"/>
    <col min="5" max="5" width="18.21875" style="26" customWidth="1"/>
    <col min="6" max="6" width="11.44140625" style="26" customWidth="1"/>
    <col min="7" max="7" width="9.44140625" style="26" customWidth="1"/>
    <col min="8" max="8" width="10.77734375" style="59" customWidth="1"/>
    <col min="9" max="9" width="17.44140625" style="26" customWidth="1"/>
    <col min="10" max="10" width="20" style="26" customWidth="1"/>
    <col min="11" max="12" width="11.44140625" style="26" customWidth="1"/>
    <col min="13" max="13" width="10.5546875" style="26" customWidth="1"/>
    <col min="14" max="14" width="18.77734375" style="59" customWidth="1"/>
    <col min="15" max="15" width="19.5546875" style="26" customWidth="1"/>
    <col min="16" max="16" width="11.44140625" style="26" customWidth="1"/>
    <col min="17" max="17" width="9.21875" style="26" customWidth="1"/>
    <col min="18" max="18" width="11" style="26" customWidth="1"/>
    <col min="19" max="19" width="18.77734375" style="26" customWidth="1"/>
    <col min="20" max="20" width="19.5546875" style="26" customWidth="1"/>
    <col min="21" max="21" width="11.21875" style="26" customWidth="1"/>
    <col min="22" max="22" width="9" style="26" customWidth="1"/>
    <col min="23" max="23" width="10" style="26" customWidth="1"/>
    <col min="24" max="24" width="19" style="26" customWidth="1"/>
    <col min="25" max="25" width="17.44140625" style="26" customWidth="1"/>
    <col min="26" max="26" width="9.5546875" style="26" customWidth="1"/>
    <col min="27" max="27" width="9.21875" style="26" customWidth="1"/>
    <col min="28" max="28" width="10.77734375" style="26" customWidth="1"/>
    <col min="29" max="29" width="18.21875" style="26" customWidth="1"/>
    <col min="30" max="30" width="18.77734375" style="26" customWidth="1"/>
    <col min="31" max="31" width="10.77734375" style="26" customWidth="1"/>
    <col min="32" max="16384" width="9.218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85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44775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2022'!B8</f>
        <v>Fundació Barcelona Institute of Technology for the Habitat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2" t="s">
        <v>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30" customHeight="1" thickBot="1" x14ac:dyDescent="0.35">
      <c r="A11" s="137" t="s">
        <v>10</v>
      </c>
      <c r="B11" s="105" t="s">
        <v>3</v>
      </c>
      <c r="C11" s="106"/>
      <c r="D11" s="106"/>
      <c r="E11" s="106"/>
      <c r="F11" s="107"/>
      <c r="G11" s="108" t="s">
        <v>1</v>
      </c>
      <c r="H11" s="109"/>
      <c r="I11" s="109"/>
      <c r="J11" s="109"/>
      <c r="K11" s="110"/>
      <c r="L11" s="123" t="s">
        <v>2</v>
      </c>
      <c r="M11" s="124"/>
      <c r="N11" s="124"/>
      <c r="O11" s="124"/>
      <c r="P11" s="124"/>
      <c r="Q11" s="111" t="s">
        <v>34</v>
      </c>
      <c r="R11" s="112"/>
      <c r="S11" s="112"/>
      <c r="T11" s="112"/>
      <c r="U11" s="113"/>
      <c r="V11" s="117" t="s">
        <v>5</v>
      </c>
      <c r="W11" s="118"/>
      <c r="X11" s="118"/>
      <c r="Y11" s="118"/>
      <c r="Z11" s="119"/>
      <c r="AA11" s="114" t="s">
        <v>4</v>
      </c>
      <c r="AB11" s="115"/>
      <c r="AC11" s="115"/>
      <c r="AD11" s="115"/>
      <c r="AE11" s="116"/>
    </row>
    <row r="12" spans="1:31" ht="39" customHeight="1" thickBot="1" x14ac:dyDescent="0.35">
      <c r="A12" s="138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1" si="2">IF(G13,G13/$G$25,"")</f>
        <v>6.25E-2</v>
      </c>
      <c r="I13" s="4">
        <v>139000</v>
      </c>
      <c r="J13" s="5">
        <f>I13*1.21</f>
        <v>168190</v>
      </c>
      <c r="K13" s="21">
        <f t="shared" ref="K13:K21" si="3">IF(J13,J13/$J$25,"")</f>
        <v>0.68721406344212821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4</v>
      </c>
      <c r="H19" s="20">
        <f t="shared" si="2"/>
        <v>0.25</v>
      </c>
      <c r="I19" s="6">
        <v>5968</v>
      </c>
      <c r="J19" s="7">
        <v>7221.2800000000007</v>
      </c>
      <c r="K19" s="21">
        <f t="shared" si="3"/>
        <v>2.9505708853400155E-2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5">
      <c r="A20" s="76" t="s">
        <v>29</v>
      </c>
      <c r="B20" s="64">
        <v>1</v>
      </c>
      <c r="C20" s="62">
        <f t="shared" si="0"/>
        <v>1</v>
      </c>
      <c r="D20" s="65">
        <v>39989.31</v>
      </c>
      <c r="E20" s="66">
        <v>48387.065099999993</v>
      </c>
      <c r="F20" s="21">
        <f t="shared" si="1"/>
        <v>1</v>
      </c>
      <c r="G20" s="64">
        <v>11</v>
      </c>
      <c r="H20" s="62">
        <f t="shared" si="2"/>
        <v>0.6875</v>
      </c>
      <c r="I20" s="65">
        <v>57764.669421487604</v>
      </c>
      <c r="J20" s="66">
        <v>69330.509999999995</v>
      </c>
      <c r="K20" s="21">
        <f t="shared" si="3"/>
        <v>0.2832802277044717</v>
      </c>
      <c r="L20" s="64">
        <v>3</v>
      </c>
      <c r="M20" s="62">
        <f t="shared" si="4"/>
        <v>1</v>
      </c>
      <c r="N20" s="65">
        <v>2310</v>
      </c>
      <c r="O20" s="66">
        <v>2795.1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.049999999999997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.049999999999997" customHeight="1" x14ac:dyDescent="0.3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40.049999999999997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4">
      <c r="A25" s="78" t="s">
        <v>0</v>
      </c>
      <c r="B25" s="16">
        <f t="shared" ref="B25:AE25" si="32">SUM(B13:B24)</f>
        <v>1</v>
      </c>
      <c r="C25" s="17">
        <f t="shared" si="32"/>
        <v>1</v>
      </c>
      <c r="D25" s="18">
        <f t="shared" si="32"/>
        <v>39989.31</v>
      </c>
      <c r="E25" s="18">
        <f t="shared" si="32"/>
        <v>48387.065099999993</v>
      </c>
      <c r="F25" s="19">
        <f t="shared" si="32"/>
        <v>1</v>
      </c>
      <c r="G25" s="16">
        <f t="shared" si="32"/>
        <v>16</v>
      </c>
      <c r="H25" s="17">
        <f t="shared" si="32"/>
        <v>1</v>
      </c>
      <c r="I25" s="18">
        <f t="shared" si="32"/>
        <v>202732.6694214876</v>
      </c>
      <c r="J25" s="18">
        <f t="shared" si="32"/>
        <v>244741.78999999998</v>
      </c>
      <c r="K25" s="19">
        <f t="shared" si="32"/>
        <v>1</v>
      </c>
      <c r="L25" s="16">
        <f t="shared" si="32"/>
        <v>3</v>
      </c>
      <c r="M25" s="17">
        <f t="shared" si="32"/>
        <v>1</v>
      </c>
      <c r="N25" s="18">
        <f t="shared" si="32"/>
        <v>2310</v>
      </c>
      <c r="O25" s="18">
        <f t="shared" si="32"/>
        <v>2795.1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35">
      <c r="B26" s="25"/>
      <c r="H26" s="25"/>
      <c r="N26" s="25"/>
    </row>
    <row r="27" spans="1:31" s="47" customFormat="1" ht="34.35" hidden="1" customHeight="1" x14ac:dyDescent="0.25">
      <c r="A27" s="143" t="str">
        <f>'CONTRACTACIO 1r TR 2022'!A27:Q27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2022 de l'Ajuntament de Barcelona (vid. pàg. 209 i ss.):                                                                                               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44" t="str">
        <f>'CONTRACTACIO 1r TR 2022'!A28:Q28</f>
        <v>https://bcnroc.ajuntament.barcelona.cat/jspui/bitstream/11703/123722/5/GM_Pressupost_2022.pdf#page=265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3">
      <c r="A29" s="139" t="s">
        <v>36</v>
      </c>
      <c r="B29" s="139"/>
      <c r="C29" s="139"/>
      <c r="D29" s="139"/>
      <c r="E29" s="139"/>
      <c r="F29" s="139"/>
      <c r="G29" s="139"/>
      <c r="H29" s="139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4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0" t="s">
        <v>10</v>
      </c>
      <c r="B31" s="125" t="s">
        <v>17</v>
      </c>
      <c r="C31" s="126"/>
      <c r="D31" s="126"/>
      <c r="E31" s="126"/>
      <c r="F31" s="127"/>
      <c r="G31" s="24"/>
      <c r="J31" s="131" t="s">
        <v>15</v>
      </c>
      <c r="K31" s="132"/>
      <c r="L31" s="125" t="s">
        <v>16</v>
      </c>
      <c r="M31" s="126"/>
      <c r="N31" s="126"/>
      <c r="O31" s="126"/>
      <c r="P31" s="127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1"/>
      <c r="B32" s="128"/>
      <c r="C32" s="129"/>
      <c r="D32" s="129"/>
      <c r="E32" s="129"/>
      <c r="F32" s="130"/>
      <c r="G32" s="24"/>
      <c r="J32" s="133"/>
      <c r="K32" s="134"/>
      <c r="L32" s="128"/>
      <c r="M32" s="129"/>
      <c r="N32" s="129"/>
      <c r="O32" s="129"/>
      <c r="P32" s="130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5" customHeight="1" thickBot="1" x14ac:dyDescent="0.35">
      <c r="A33" s="122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5"/>
      <c r="K33" s="136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33">B13+G13+L13+Q13+AA13+V13</f>
        <v>1</v>
      </c>
      <c r="C34" s="8">
        <f t="shared" ref="C34:C45" si="34">IF(B34,B34/$B$46,"")</f>
        <v>0.05</v>
      </c>
      <c r="D34" s="10">
        <f t="shared" ref="D34:D45" si="35">D13+I13+N13+S13+AC13+X13</f>
        <v>139000</v>
      </c>
      <c r="E34" s="11">
        <f t="shared" ref="E34:E45" si="36">E13+J13+O13+T13+AD13+Y13</f>
        <v>168190</v>
      </c>
      <c r="F34" s="21">
        <f t="shared" ref="F34:F42" si="37">IF(E34,E34/$E$46,"")</f>
        <v>0.56835547478123039</v>
      </c>
      <c r="J34" s="100" t="s">
        <v>3</v>
      </c>
      <c r="K34" s="101"/>
      <c r="L34" s="54">
        <f>B25</f>
        <v>1</v>
      </c>
      <c r="M34" s="8">
        <f t="shared" ref="M34:M39" si="38">IF(L34,L34/$L$40,"")</f>
        <v>0.05</v>
      </c>
      <c r="N34" s="55">
        <f>D25</f>
        <v>39989.31</v>
      </c>
      <c r="O34" s="55">
        <f>E25</f>
        <v>48387.065099999993</v>
      </c>
      <c r="P34" s="56">
        <f t="shared" ref="P34:P39" si="39">IF(O34,O34/$O$40,"")</f>
        <v>0.16351182209513526</v>
      </c>
    </row>
    <row r="35" spans="1:33" s="24" customFormat="1" ht="30" customHeight="1" x14ac:dyDescent="0.3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96" t="s">
        <v>1</v>
      </c>
      <c r="K35" s="97"/>
      <c r="L35" s="57">
        <f>G25</f>
        <v>16</v>
      </c>
      <c r="M35" s="8">
        <f t="shared" si="38"/>
        <v>0.8</v>
      </c>
      <c r="N35" s="58">
        <f>I25</f>
        <v>202732.6694214876</v>
      </c>
      <c r="O35" s="58">
        <f>J25</f>
        <v>244741.78999999998</v>
      </c>
      <c r="P35" s="56">
        <f t="shared" si="39"/>
        <v>0.8270428459138961</v>
      </c>
    </row>
    <row r="36" spans="1:33" ht="30" customHeight="1" x14ac:dyDescent="0.3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96" t="s">
        <v>2</v>
      </c>
      <c r="K36" s="97"/>
      <c r="L36" s="57">
        <f>L25</f>
        <v>3</v>
      </c>
      <c r="M36" s="8">
        <f t="shared" si="38"/>
        <v>0.15</v>
      </c>
      <c r="N36" s="58">
        <f>N25</f>
        <v>2310</v>
      </c>
      <c r="O36" s="58">
        <f>O25</f>
        <v>2795.1</v>
      </c>
      <c r="P36" s="56">
        <f t="shared" si="39"/>
        <v>9.4453319909686504E-3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96" t="s">
        <v>34</v>
      </c>
      <c r="K37" s="97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96" t="s">
        <v>5</v>
      </c>
      <c r="K38" s="97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96" t="s">
        <v>4</v>
      </c>
      <c r="K39" s="97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3"/>
        <v>4</v>
      </c>
      <c r="C40" s="8">
        <f t="shared" si="34"/>
        <v>0.2</v>
      </c>
      <c r="D40" s="13">
        <f t="shared" si="35"/>
        <v>5968</v>
      </c>
      <c r="E40" s="14">
        <f t="shared" si="36"/>
        <v>7221.2800000000007</v>
      </c>
      <c r="F40" s="21">
        <f t="shared" si="37"/>
        <v>2.4402485420822899E-2</v>
      </c>
      <c r="G40" s="24"/>
      <c r="J40" s="98" t="s">
        <v>0</v>
      </c>
      <c r="K40" s="99"/>
      <c r="L40" s="79">
        <f>SUM(L34:L39)</f>
        <v>20</v>
      </c>
      <c r="M40" s="17">
        <f>SUM(M34:M39)</f>
        <v>1</v>
      </c>
      <c r="N40" s="80">
        <f>SUM(N34:N39)</f>
        <v>245031.9794214876</v>
      </c>
      <c r="O40" s="81">
        <f>SUM(O34:O39)</f>
        <v>295923.95509999996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3"/>
        <v>15</v>
      </c>
      <c r="C41" s="8">
        <f t="shared" si="34"/>
        <v>0.75</v>
      </c>
      <c r="D41" s="13">
        <f t="shared" si="35"/>
        <v>100063.9794214876</v>
      </c>
      <c r="E41" s="14">
        <f t="shared" si="36"/>
        <v>120512.67509999999</v>
      </c>
      <c r="F41" s="21">
        <f t="shared" si="37"/>
        <v>0.40724203979794665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20</v>
      </c>
      <c r="C46" s="17">
        <f>SUM(C34:C45)</f>
        <v>1</v>
      </c>
      <c r="D46" s="18">
        <f>SUM(D34:D45)</f>
        <v>245031.9794214876</v>
      </c>
      <c r="E46" s="18">
        <f>SUM(E34:E45)</f>
        <v>295923.95510000002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19" sqref="J19"/>
    </sheetView>
  </sheetViews>
  <sheetFormatPr defaultColWidth="9.21875" defaultRowHeight="14.4" x14ac:dyDescent="0.3"/>
  <cols>
    <col min="1" max="1" width="26.21875" style="26" customWidth="1"/>
    <col min="2" max="2" width="11.5546875" style="59" customWidth="1"/>
    <col min="3" max="3" width="10.5546875" style="26" customWidth="1"/>
    <col min="4" max="4" width="19.21875" style="26" customWidth="1"/>
    <col min="5" max="5" width="18.21875" style="26" customWidth="1"/>
    <col min="6" max="6" width="11.44140625" style="26" customWidth="1"/>
    <col min="7" max="7" width="9.44140625" style="26" customWidth="1"/>
    <col min="8" max="8" width="10.77734375" style="59" customWidth="1"/>
    <col min="9" max="9" width="17.44140625" style="26" customWidth="1"/>
    <col min="10" max="10" width="20" style="26" customWidth="1"/>
    <col min="11" max="12" width="11.44140625" style="26" customWidth="1"/>
    <col min="13" max="13" width="10.5546875" style="26" customWidth="1"/>
    <col min="14" max="14" width="18.77734375" style="59" customWidth="1"/>
    <col min="15" max="15" width="19.5546875" style="26" customWidth="1"/>
    <col min="16" max="16" width="11.44140625" style="26" customWidth="1"/>
    <col min="17" max="17" width="9.21875" style="26" customWidth="1"/>
    <col min="18" max="18" width="11" style="26" customWidth="1"/>
    <col min="19" max="19" width="18.77734375" style="26" customWidth="1"/>
    <col min="20" max="20" width="19.5546875" style="26" customWidth="1"/>
    <col min="21" max="21" width="11.21875" style="26" customWidth="1"/>
    <col min="22" max="22" width="9" style="26" customWidth="1"/>
    <col min="23" max="23" width="10" style="26" customWidth="1"/>
    <col min="24" max="24" width="19" style="26" customWidth="1"/>
    <col min="25" max="25" width="17.44140625" style="26" customWidth="1"/>
    <col min="26" max="26" width="9.5546875" style="26" customWidth="1"/>
    <col min="27" max="27" width="9.21875" style="26" customWidth="1"/>
    <col min="28" max="28" width="10.77734375" style="26" customWidth="1"/>
    <col min="29" max="29" width="18.21875" style="26" customWidth="1"/>
    <col min="30" max="30" width="18.77734375" style="26" customWidth="1"/>
    <col min="31" max="31" width="10.77734375" style="26" customWidth="1"/>
    <col min="32" max="16384" width="9.218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85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>
        <v>44888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2022'!B8</f>
        <v>Fundació Barcelona Institute of Technology for the Habitat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0.100000000000001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2" t="s">
        <v>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30" customHeight="1" thickBot="1" x14ac:dyDescent="0.35">
      <c r="A11" s="137" t="s">
        <v>10</v>
      </c>
      <c r="B11" s="105" t="s">
        <v>3</v>
      </c>
      <c r="C11" s="106"/>
      <c r="D11" s="106"/>
      <c r="E11" s="106"/>
      <c r="F11" s="107"/>
      <c r="G11" s="108" t="s">
        <v>1</v>
      </c>
      <c r="H11" s="109"/>
      <c r="I11" s="109"/>
      <c r="J11" s="109"/>
      <c r="K11" s="110"/>
      <c r="L11" s="123" t="s">
        <v>2</v>
      </c>
      <c r="M11" s="124"/>
      <c r="N11" s="124"/>
      <c r="O11" s="124"/>
      <c r="P11" s="124"/>
      <c r="Q11" s="111" t="s">
        <v>34</v>
      </c>
      <c r="R11" s="112"/>
      <c r="S11" s="112"/>
      <c r="T11" s="112"/>
      <c r="U11" s="113"/>
      <c r="V11" s="117" t="s">
        <v>5</v>
      </c>
      <c r="W11" s="118"/>
      <c r="X11" s="118"/>
      <c r="Y11" s="118"/>
      <c r="Z11" s="119"/>
      <c r="AA11" s="114" t="s">
        <v>4</v>
      </c>
      <c r="AB11" s="115"/>
      <c r="AC11" s="115"/>
      <c r="AD11" s="115"/>
      <c r="AE11" s="116"/>
    </row>
    <row r="12" spans="1:31" ht="39" customHeight="1" thickBot="1" x14ac:dyDescent="0.35">
      <c r="A12" s="138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0.3</v>
      </c>
      <c r="I19" s="6">
        <v>4240</v>
      </c>
      <c r="J19" s="7">
        <v>5130.3999999999996</v>
      </c>
      <c r="K19" s="21">
        <f t="shared" si="3"/>
        <v>0.28543134047690583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7</v>
      </c>
      <c r="H20" s="62">
        <f t="shared" si="2"/>
        <v>0.7</v>
      </c>
      <c r="I20" s="65">
        <v>10838.13</v>
      </c>
      <c r="J20" s="66">
        <v>12843.8</v>
      </c>
      <c r="K20" s="63">
        <f t="shared" si="3"/>
        <v>0.71456865952309434</v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.049999999999997" hidden="1" customHeight="1" x14ac:dyDescent="0.25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.049999999999997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40.049999999999997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10</v>
      </c>
      <c r="H25" s="17">
        <f t="shared" si="22"/>
        <v>1</v>
      </c>
      <c r="I25" s="18">
        <f t="shared" si="22"/>
        <v>15078.13</v>
      </c>
      <c r="J25" s="18">
        <f t="shared" si="22"/>
        <v>17974.199999999997</v>
      </c>
      <c r="K25" s="19">
        <f t="shared" si="22"/>
        <v>1.0000000000000002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35" hidden="1" customHeight="1" x14ac:dyDescent="0.25">
      <c r="A27" s="143" t="str">
        <f>'CONTRACTACIO 1r TR 2022'!A27:Q27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2022 de l'Ajuntament de Barcelona (vid. pàg. 209 i ss.):                                                                                               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44" t="str">
        <f>'CONTRACTACIO 1r TR 2022'!A28:Q28</f>
        <v>https://bcnroc.ajuntament.barcelona.cat/jspui/bitstream/11703/123722/5/GM_Pressupost_2022.pdf#page=265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3">
      <c r="A29" s="139" t="s">
        <v>36</v>
      </c>
      <c r="B29" s="139"/>
      <c r="C29" s="139"/>
      <c r="D29" s="139"/>
      <c r="E29" s="139"/>
      <c r="F29" s="139"/>
      <c r="G29" s="139"/>
      <c r="H29" s="139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4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0" t="s">
        <v>10</v>
      </c>
      <c r="B31" s="125" t="s">
        <v>17</v>
      </c>
      <c r="C31" s="126"/>
      <c r="D31" s="126"/>
      <c r="E31" s="126"/>
      <c r="F31" s="127"/>
      <c r="G31" s="24"/>
      <c r="J31" s="131" t="s">
        <v>15</v>
      </c>
      <c r="K31" s="132"/>
      <c r="L31" s="125" t="s">
        <v>16</v>
      </c>
      <c r="M31" s="126"/>
      <c r="N31" s="126"/>
      <c r="O31" s="126"/>
      <c r="P31" s="127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1"/>
      <c r="B32" s="140"/>
      <c r="C32" s="141"/>
      <c r="D32" s="141"/>
      <c r="E32" s="141"/>
      <c r="F32" s="142"/>
      <c r="G32" s="24"/>
      <c r="J32" s="133"/>
      <c r="K32" s="134"/>
      <c r="L32" s="128"/>
      <c r="M32" s="129"/>
      <c r="N32" s="129"/>
      <c r="O32" s="129"/>
      <c r="P32" s="130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5" customHeight="1" thickBot="1" x14ac:dyDescent="0.35">
      <c r="A33" s="122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5"/>
      <c r="K33" s="136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5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0" t="s">
        <v>3</v>
      </c>
      <c r="K34" s="101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3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96" t="s">
        <v>1</v>
      </c>
      <c r="K35" s="97"/>
      <c r="L35" s="57">
        <f>G25</f>
        <v>10</v>
      </c>
      <c r="M35" s="8">
        <f>IF(L35,L35/$L$40,"")</f>
        <v>1</v>
      </c>
      <c r="N35" s="58">
        <f>I25</f>
        <v>15078.13</v>
      </c>
      <c r="O35" s="58">
        <f>J25</f>
        <v>17974.199999999997</v>
      </c>
      <c r="P35" s="56">
        <f>IF(O35,O35/$O$40,"")</f>
        <v>1</v>
      </c>
    </row>
    <row r="36" spans="1:33" ht="30" customHeight="1" x14ac:dyDescent="0.3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96" t="s">
        <v>2</v>
      </c>
      <c r="K36" s="97"/>
      <c r="L36" s="57">
        <f>L25</f>
        <v>0</v>
      </c>
      <c r="M36" s="8" t="str">
        <f>IF(L36,L36/$L$40,"")</f>
        <v/>
      </c>
      <c r="N36" s="58">
        <f>N25</f>
        <v>0</v>
      </c>
      <c r="O36" s="58">
        <f>O25</f>
        <v>0</v>
      </c>
      <c r="P36" s="56" t="str">
        <f>IF(O36,O36/$O$40,"")</f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96" t="s">
        <v>34</v>
      </c>
      <c r="K37" s="97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96" t="s">
        <v>5</v>
      </c>
      <c r="K38" s="97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96" t="s">
        <v>4</v>
      </c>
      <c r="K39" s="97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3</v>
      </c>
      <c r="C40" s="8">
        <f t="shared" si="24"/>
        <v>0.3</v>
      </c>
      <c r="D40" s="13">
        <f t="shared" si="25"/>
        <v>4240</v>
      </c>
      <c r="E40" s="14">
        <f t="shared" si="26"/>
        <v>5130.3999999999996</v>
      </c>
      <c r="F40" s="21">
        <f t="shared" si="27"/>
        <v>0.28543134047690583</v>
      </c>
      <c r="G40" s="24"/>
      <c r="J40" s="98" t="s">
        <v>0</v>
      </c>
      <c r="K40" s="99"/>
      <c r="L40" s="79">
        <f>SUM(L34:L39)</f>
        <v>10</v>
      </c>
      <c r="M40" s="17">
        <f>SUM(M34:M39)</f>
        <v>1</v>
      </c>
      <c r="N40" s="80">
        <f>SUM(N34:N39)</f>
        <v>15078.13</v>
      </c>
      <c r="O40" s="81">
        <f>SUM(O34:O39)</f>
        <v>17974.199999999997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7</v>
      </c>
      <c r="C41" s="8">
        <f t="shared" si="24"/>
        <v>0.7</v>
      </c>
      <c r="D41" s="13">
        <f t="shared" si="25"/>
        <v>10838.13</v>
      </c>
      <c r="E41" s="14">
        <f t="shared" si="26"/>
        <v>12843.8</v>
      </c>
      <c r="F41" s="21">
        <f t="shared" si="27"/>
        <v>0.71456865952309434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10</v>
      </c>
      <c r="C46" s="17">
        <f>SUM(C34:C45)</f>
        <v>1</v>
      </c>
      <c r="D46" s="18">
        <f>SUM(D34:D45)</f>
        <v>15078.13</v>
      </c>
      <c r="E46" s="18">
        <f>SUM(E34:E45)</f>
        <v>17974.199999999997</v>
      </c>
      <c r="F46" s="19">
        <f>SUM(F34:F45)</f>
        <v>1.0000000000000002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25" zoomScale="80" zoomScaleNormal="80" workbookViewId="0">
      <selection activeCell="E40" sqref="E40:E41"/>
    </sheetView>
  </sheetViews>
  <sheetFormatPr defaultColWidth="9.21875" defaultRowHeight="14.4" x14ac:dyDescent="0.3"/>
  <cols>
    <col min="1" max="1" width="26.21875" style="26" customWidth="1"/>
    <col min="2" max="2" width="11.5546875" style="59" customWidth="1"/>
    <col min="3" max="3" width="10.5546875" style="26" customWidth="1"/>
    <col min="4" max="4" width="19.21875" style="26" customWidth="1"/>
    <col min="5" max="5" width="18.21875" style="26" customWidth="1"/>
    <col min="6" max="6" width="11.44140625" style="26" customWidth="1"/>
    <col min="7" max="7" width="9.44140625" style="26" customWidth="1"/>
    <col min="8" max="8" width="10.77734375" style="59" customWidth="1"/>
    <col min="9" max="9" width="17.44140625" style="26" customWidth="1"/>
    <col min="10" max="10" width="20" style="26" customWidth="1"/>
    <col min="11" max="12" width="11.44140625" style="26" customWidth="1"/>
    <col min="13" max="13" width="10.5546875" style="26" customWidth="1"/>
    <col min="14" max="14" width="18.77734375" style="59" customWidth="1"/>
    <col min="15" max="15" width="19.5546875" style="26" customWidth="1"/>
    <col min="16" max="16" width="11.44140625" style="26" customWidth="1"/>
    <col min="17" max="17" width="9.21875" style="26" customWidth="1"/>
    <col min="18" max="18" width="11" style="26" customWidth="1"/>
    <col min="19" max="19" width="18.77734375" style="26" customWidth="1"/>
    <col min="20" max="20" width="19.5546875" style="26" customWidth="1"/>
    <col min="21" max="21" width="11.21875" style="26" customWidth="1"/>
    <col min="22" max="22" width="9" style="26" customWidth="1"/>
    <col min="23" max="23" width="10" style="26" customWidth="1"/>
    <col min="24" max="24" width="19" style="26" customWidth="1"/>
    <col min="25" max="25" width="17.44140625" style="26" customWidth="1"/>
    <col min="26" max="26" width="9.5546875" style="26" customWidth="1"/>
    <col min="27" max="27" width="9.21875" style="26" customWidth="1"/>
    <col min="28" max="28" width="10.77734375" style="26" customWidth="1"/>
    <col min="29" max="29" width="18.21875" style="26" customWidth="1"/>
    <col min="30" max="30" width="18.77734375" style="26" customWidth="1"/>
    <col min="31" max="31" width="10.77734375" style="26" customWidth="1"/>
    <col min="32" max="16384" width="9.218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85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>
        <v>45619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2022'!B8</f>
        <v>Fundació Barcelona Institute of Technology for the Habitat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2" t="s">
        <v>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30" customHeight="1" thickBot="1" x14ac:dyDescent="0.35">
      <c r="A11" s="137" t="s">
        <v>10</v>
      </c>
      <c r="B11" s="105" t="s">
        <v>3</v>
      </c>
      <c r="C11" s="106"/>
      <c r="D11" s="106"/>
      <c r="E11" s="106"/>
      <c r="F11" s="107"/>
      <c r="G11" s="108" t="s">
        <v>1</v>
      </c>
      <c r="H11" s="109"/>
      <c r="I11" s="109"/>
      <c r="J11" s="109"/>
      <c r="K11" s="110"/>
      <c r="L11" s="123" t="s">
        <v>2</v>
      </c>
      <c r="M11" s="124"/>
      <c r="N11" s="124"/>
      <c r="O11" s="124"/>
      <c r="P11" s="124"/>
      <c r="Q11" s="111" t="s">
        <v>34</v>
      </c>
      <c r="R11" s="112"/>
      <c r="S11" s="112"/>
      <c r="T11" s="112"/>
      <c r="U11" s="113"/>
      <c r="V11" s="117" t="s">
        <v>5</v>
      </c>
      <c r="W11" s="118"/>
      <c r="X11" s="118"/>
      <c r="Y11" s="118"/>
      <c r="Z11" s="119"/>
      <c r="AA11" s="114" t="s">
        <v>4</v>
      </c>
      <c r="AB11" s="115"/>
      <c r="AC11" s="115"/>
      <c r="AD11" s="115"/>
      <c r="AE11" s="116"/>
    </row>
    <row r="12" spans="1:31" ht="39" customHeight="1" thickBot="1" x14ac:dyDescent="0.35">
      <c r="A12" s="138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4</v>
      </c>
      <c r="H13" s="20">
        <f t="shared" ref="H13:H21" si="2">IF(G13,G13/$G$25,"")</f>
        <v>0.25</v>
      </c>
      <c r="I13" s="4">
        <v>239100</v>
      </c>
      <c r="J13" s="5">
        <v>289311</v>
      </c>
      <c r="K13" s="21">
        <f t="shared" ref="K13:K20" si="3">IF(J13,J13/$J$25,"")</f>
        <v>0.87984544747472215</v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95"/>
      <c r="J18" s="95"/>
      <c r="K18" s="63"/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6.25E-2</v>
      </c>
      <c r="I19" s="6">
        <v>938.87</v>
      </c>
      <c r="J19" s="7">
        <v>1032.76</v>
      </c>
      <c r="K19" s="21">
        <f t="shared" si="3"/>
        <v>3.1408041323489049E-3</v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3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11</v>
      </c>
      <c r="H20" s="62">
        <f t="shared" si="2"/>
        <v>0.6875</v>
      </c>
      <c r="I20" s="65">
        <v>32964.629999999997</v>
      </c>
      <c r="J20" s="66">
        <v>38476.49</v>
      </c>
      <c r="K20" s="21">
        <f t="shared" si="3"/>
        <v>0.11701374839292895</v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40.049999999999997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/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40.049999999999997" customHeight="1" x14ac:dyDescent="0.35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/>
      <c r="L22" s="2"/>
      <c r="M22" s="20" t="str">
        <f t="shared" ref="M22:M23" si="12">IF(L22,L22/$L$25,"")</f>
        <v/>
      </c>
      <c r="N22" s="6"/>
      <c r="O22" s="7"/>
      <c r="P22" s="21" t="str">
        <f t="shared" ref="P22:P23" si="13">IF(O22,O22/$O$25,"")</f>
        <v/>
      </c>
      <c r="Q22" s="2"/>
      <c r="R22" s="20" t="str">
        <f t="shared" ref="R22:R23" si="14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5">IF(V22,V22/$V$25,"")</f>
        <v/>
      </c>
      <c r="X22" s="6"/>
      <c r="Y22" s="7"/>
      <c r="Z22" s="21" t="str">
        <f t="shared" ref="Z22:Z23" si="16">IF(Y22,Y22/$Y$25,"")</f>
        <v/>
      </c>
      <c r="AA22" s="2"/>
      <c r="AB22" s="20" t="str">
        <f t="shared" ref="AB22:AB23" si="17">IF(AA22,AA22/$AA$25,"")</f>
        <v/>
      </c>
      <c r="AC22" s="6"/>
      <c r="AD22" s="7"/>
      <c r="AE22" s="21" t="str">
        <f t="shared" ref="AE22:AE23" si="18">IF(AD22,AD22/$AD$25,"")</f>
        <v/>
      </c>
    </row>
    <row r="23" spans="1:31" s="40" customFormat="1" ht="40.049999999999997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ref="K23" si="19">IF(J23,J23/$J$25,"")</f>
        <v/>
      </c>
      <c r="L23" s="2"/>
      <c r="M23" s="20" t="str">
        <f t="shared" si="12"/>
        <v/>
      </c>
      <c r="N23" s="6"/>
      <c r="O23" s="7"/>
      <c r="P23" s="21" t="str">
        <f t="shared" si="13"/>
        <v/>
      </c>
      <c r="Q23" s="2"/>
      <c r="R23" s="20" t="str">
        <f t="shared" si="14"/>
        <v/>
      </c>
      <c r="S23" s="6"/>
      <c r="T23" s="7"/>
      <c r="U23" s="21" t="str">
        <f t="shared" si="5"/>
        <v/>
      </c>
      <c r="V23" s="2"/>
      <c r="W23" s="20" t="str">
        <f t="shared" si="15"/>
        <v/>
      </c>
      <c r="X23" s="6"/>
      <c r="Y23" s="7"/>
      <c r="Z23" s="21" t="str">
        <f t="shared" si="16"/>
        <v/>
      </c>
      <c r="AA23" s="2"/>
      <c r="AB23" s="20" t="str">
        <f t="shared" si="17"/>
        <v/>
      </c>
      <c r="AC23" s="6"/>
      <c r="AD23" s="7"/>
      <c r="AE23" s="21" t="str">
        <f t="shared" si="18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4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16</v>
      </c>
      <c r="H25" s="17">
        <f t="shared" si="30"/>
        <v>1</v>
      </c>
      <c r="I25" s="18">
        <f t="shared" si="30"/>
        <v>273003.5</v>
      </c>
      <c r="J25" s="18">
        <f t="shared" si="30"/>
        <v>328820.25</v>
      </c>
      <c r="K25" s="19">
        <f t="shared" si="30"/>
        <v>1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5">
      <c r="B26" s="25"/>
      <c r="H26" s="25"/>
      <c r="N26" s="25"/>
    </row>
    <row r="27" spans="1:31" s="47" customFormat="1" ht="34.35" hidden="1" customHeight="1" x14ac:dyDescent="0.25">
      <c r="A27" s="143" t="str">
        <f>'CONTRACTACIO 1r TR 2022'!A27:Q27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2022 de l'Ajuntament de Barcelona (vid. pàg. 209 i ss.):                                                                                               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44" t="str">
        <f>'CONTRACTACIO 1r TR 2022'!A28:Q28</f>
        <v>https://bcnroc.ajuntament.barcelona.cat/jspui/bitstream/11703/123722/5/GM_Pressupost_2022.pdf#page=265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3">
      <c r="A29" s="139" t="s">
        <v>36</v>
      </c>
      <c r="B29" s="139"/>
      <c r="C29" s="139"/>
      <c r="D29" s="139"/>
      <c r="E29" s="139"/>
      <c r="F29" s="139"/>
      <c r="G29" s="139"/>
      <c r="H29" s="139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4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0" t="s">
        <v>10</v>
      </c>
      <c r="B31" s="125" t="s">
        <v>17</v>
      </c>
      <c r="C31" s="126"/>
      <c r="D31" s="126"/>
      <c r="E31" s="126"/>
      <c r="F31" s="127"/>
      <c r="G31" s="24"/>
      <c r="J31" s="131" t="s">
        <v>15</v>
      </c>
      <c r="K31" s="132"/>
      <c r="L31" s="125" t="s">
        <v>16</v>
      </c>
      <c r="M31" s="126"/>
      <c r="N31" s="126"/>
      <c r="O31" s="126"/>
      <c r="P31" s="127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1"/>
      <c r="B32" s="140"/>
      <c r="C32" s="141"/>
      <c r="D32" s="141"/>
      <c r="E32" s="141"/>
      <c r="F32" s="142"/>
      <c r="G32" s="24"/>
      <c r="J32" s="133"/>
      <c r="K32" s="134"/>
      <c r="L32" s="128"/>
      <c r="M32" s="129"/>
      <c r="N32" s="129"/>
      <c r="O32" s="129"/>
      <c r="P32" s="130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5" customHeight="1" thickBot="1" x14ac:dyDescent="0.35">
      <c r="A33" s="122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5"/>
      <c r="K33" s="136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5">
      <c r="A34" s="39" t="s">
        <v>25</v>
      </c>
      <c r="B34" s="9">
        <f t="shared" ref="B34:B42" si="31">B13+G13+L13+Q13+AA13+V13</f>
        <v>4</v>
      </c>
      <c r="C34" s="8">
        <f t="shared" ref="C34:C45" si="32">IF(B34,B34/$B$46,"")</f>
        <v>0.25</v>
      </c>
      <c r="D34" s="10">
        <f t="shared" ref="D34:D42" si="33">D13+I13+N13+S13+AC13+X13</f>
        <v>239100</v>
      </c>
      <c r="E34" s="11">
        <f t="shared" ref="E34:E42" si="34">E13+J13+O13+T13+AD13+Y13</f>
        <v>289311</v>
      </c>
      <c r="F34" s="21">
        <f t="shared" ref="F34:F42" si="35">IF(E34,E34/$E$46,"")</f>
        <v>0.87984544747472215</v>
      </c>
      <c r="J34" s="100" t="s">
        <v>3</v>
      </c>
      <c r="K34" s="101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5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96" t="s">
        <v>1</v>
      </c>
      <c r="K35" s="97"/>
      <c r="L35" s="57">
        <f>G25</f>
        <v>16</v>
      </c>
      <c r="M35" s="8">
        <f t="shared" si="36"/>
        <v>1</v>
      </c>
      <c r="N35" s="58">
        <f>I25</f>
        <v>273003.5</v>
      </c>
      <c r="O35" s="58">
        <f>J25</f>
        <v>328820.25</v>
      </c>
      <c r="P35" s="56">
        <f t="shared" si="37"/>
        <v>1</v>
      </c>
    </row>
    <row r="36" spans="1:33" ht="30" customHeight="1" x14ac:dyDescent="0.35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96" t="s">
        <v>2</v>
      </c>
      <c r="K36" s="97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5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96" t="s">
        <v>34</v>
      </c>
      <c r="K37" s="97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96" t="s">
        <v>5</v>
      </c>
      <c r="K38" s="97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5">
      <c r="A39" s="42" t="s">
        <v>33</v>
      </c>
      <c r="B39" s="15">
        <f t="shared" si="31"/>
        <v>0</v>
      </c>
      <c r="C39" s="8" t="str">
        <f t="shared" si="32"/>
        <v/>
      </c>
      <c r="D39" s="13"/>
      <c r="E39" s="22"/>
      <c r="F39" s="21"/>
      <c r="G39" s="24"/>
      <c r="J39" s="96" t="s">
        <v>4</v>
      </c>
      <c r="K39" s="97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4">
      <c r="A40" s="42" t="s">
        <v>28</v>
      </c>
      <c r="B40" s="12">
        <f t="shared" si="31"/>
        <v>1</v>
      </c>
      <c r="C40" s="8">
        <f t="shared" si="32"/>
        <v>6.25E-2</v>
      </c>
      <c r="D40" s="13">
        <f t="shared" si="33"/>
        <v>938.87</v>
      </c>
      <c r="E40" s="14">
        <f t="shared" si="34"/>
        <v>1032.76</v>
      </c>
      <c r="F40" s="21">
        <f t="shared" si="35"/>
        <v>3.1408041323489049E-3</v>
      </c>
      <c r="G40" s="24"/>
      <c r="J40" s="98" t="s">
        <v>0</v>
      </c>
      <c r="K40" s="99"/>
      <c r="L40" s="79">
        <f>SUM(L34:L39)</f>
        <v>16</v>
      </c>
      <c r="M40" s="17">
        <f>SUM(M34:M39)</f>
        <v>1</v>
      </c>
      <c r="N40" s="80">
        <f>SUM(N34:N39)</f>
        <v>273003.5</v>
      </c>
      <c r="O40" s="81">
        <f>SUM(O34:O39)</f>
        <v>328820.25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11</v>
      </c>
      <c r="C41" s="8">
        <f t="shared" si="32"/>
        <v>0.6875</v>
      </c>
      <c r="D41" s="13">
        <f t="shared" si="33"/>
        <v>32964.629999999997</v>
      </c>
      <c r="E41" s="14">
        <f t="shared" si="34"/>
        <v>38476.49</v>
      </c>
      <c r="F41" s="21">
        <f t="shared" si="35"/>
        <v>0.11701374839292895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5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4">
      <c r="A46" s="61" t="s">
        <v>0</v>
      </c>
      <c r="B46" s="16">
        <f>SUM(B34:B45)</f>
        <v>16</v>
      </c>
      <c r="C46" s="17">
        <f>SUM(C34:C45)</f>
        <v>1</v>
      </c>
      <c r="D46" s="18">
        <f>SUM(D34:D45)</f>
        <v>273003.5</v>
      </c>
      <c r="E46" s="18">
        <f>SUM(E34:E45)</f>
        <v>328820.25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5">
      <c r="B48" s="25"/>
      <c r="H48" s="25"/>
      <c r="N48" s="25"/>
    </row>
    <row r="49" spans="2:14" s="24" customFormat="1" ht="14.55" x14ac:dyDescent="0.35">
      <c r="B49" s="25"/>
      <c r="H49" s="25"/>
      <c r="N49" s="25"/>
    </row>
    <row r="50" spans="2:14" s="24" customFormat="1" ht="14.55" x14ac:dyDescent="0.35">
      <c r="B50" s="25"/>
      <c r="H50" s="25"/>
      <c r="N50" s="25"/>
    </row>
    <row r="51" spans="2:14" s="24" customFormat="1" ht="14.55" x14ac:dyDescent="0.35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abSelected="1" zoomScale="80" zoomScaleNormal="80" workbookViewId="0">
      <selection activeCell="E41" sqref="E41"/>
    </sheetView>
  </sheetViews>
  <sheetFormatPr defaultColWidth="9.21875" defaultRowHeight="14.4" x14ac:dyDescent="0.3"/>
  <cols>
    <col min="1" max="1" width="30.44140625" style="26" customWidth="1"/>
    <col min="2" max="2" width="11.21875" style="59" customWidth="1"/>
    <col min="3" max="3" width="10.5546875" style="26" customWidth="1"/>
    <col min="4" max="4" width="19.21875" style="26" customWidth="1"/>
    <col min="5" max="5" width="19.5546875" style="26" customWidth="1"/>
    <col min="6" max="6" width="11.44140625" style="26" customWidth="1"/>
    <col min="7" max="7" width="9.44140625" style="26" customWidth="1"/>
    <col min="8" max="8" width="10.77734375" style="59" customWidth="1"/>
    <col min="9" max="9" width="17.44140625" style="26" customWidth="1"/>
    <col min="10" max="10" width="20" style="26" customWidth="1"/>
    <col min="11" max="11" width="11.44140625" style="26" customWidth="1"/>
    <col min="12" max="12" width="11.5546875" style="26" customWidth="1"/>
    <col min="13" max="13" width="10.5546875" style="26" customWidth="1"/>
    <col min="14" max="14" width="20.21875" style="59" customWidth="1"/>
    <col min="15" max="15" width="19.5546875" style="26" customWidth="1"/>
    <col min="16" max="16" width="11.44140625" style="26" customWidth="1"/>
    <col min="17" max="17" width="9.21875" style="26" customWidth="1"/>
    <col min="18" max="18" width="11" style="26" customWidth="1"/>
    <col min="19" max="19" width="18.77734375" style="26" customWidth="1"/>
    <col min="20" max="20" width="19.5546875" style="26" customWidth="1"/>
    <col min="21" max="21" width="11.218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5546875" style="26" customWidth="1"/>
    <col min="27" max="27" width="9.21875" style="26" customWidth="1"/>
    <col min="28" max="28" width="10.77734375" style="26" customWidth="1"/>
    <col min="29" max="29" width="18.21875" style="26" customWidth="1"/>
    <col min="30" max="30" width="18.77734375" style="26" customWidth="1"/>
    <col min="31" max="31" width="10.77734375" style="26" customWidth="1"/>
    <col min="32" max="16384" width="9.218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2022'!B8</f>
        <v>Fundació Barcelona Institute of Technology for the Habitat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45" t="s">
        <v>6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7"/>
    </row>
    <row r="11" spans="1:31" ht="30" customHeight="1" thickBot="1" x14ac:dyDescent="0.35">
      <c r="A11" s="148" t="s">
        <v>10</v>
      </c>
      <c r="B11" s="105" t="s">
        <v>3</v>
      </c>
      <c r="C11" s="106"/>
      <c r="D11" s="106"/>
      <c r="E11" s="106"/>
      <c r="F11" s="107"/>
      <c r="G11" s="108" t="s">
        <v>1</v>
      </c>
      <c r="H11" s="109"/>
      <c r="I11" s="109"/>
      <c r="J11" s="109"/>
      <c r="K11" s="110"/>
      <c r="L11" s="123" t="s">
        <v>2</v>
      </c>
      <c r="M11" s="124"/>
      <c r="N11" s="124"/>
      <c r="O11" s="124"/>
      <c r="P11" s="124"/>
      <c r="Q11" s="111" t="s">
        <v>34</v>
      </c>
      <c r="R11" s="112"/>
      <c r="S11" s="112"/>
      <c r="T11" s="112"/>
      <c r="U11" s="113"/>
      <c r="V11" s="114" t="s">
        <v>4</v>
      </c>
      <c r="W11" s="115"/>
      <c r="X11" s="115"/>
      <c r="Y11" s="115"/>
      <c r="Z11" s="116"/>
      <c r="AA11" s="117" t="s">
        <v>5</v>
      </c>
      <c r="AB11" s="118"/>
      <c r="AC11" s="118"/>
      <c r="AD11" s="118"/>
      <c r="AE11" s="119"/>
    </row>
    <row r="12" spans="1:31" ht="39" customHeight="1" thickBot="1" x14ac:dyDescent="0.35">
      <c r="A12" s="149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2022'!B13+'CONTRACTACIO 2n TR 2022'!B13+'CONTRACTACIO 3r TR 2022'!B13+'CONTRACTACIO 4t TR 2022'!B13</f>
        <v>0</v>
      </c>
      <c r="C13" s="20" t="str">
        <f t="shared" ref="C13:C24" si="0">IF(B13,B13/$B$25,"")</f>
        <v/>
      </c>
      <c r="D13" s="10">
        <f>'CONTRACTACIO 1r TR 2022'!D13+'CONTRACTACIO 2n TR 2022'!D13+'CONTRACTACIO 3r TR 2022'!D13+'CONTRACTACIO 4t TR 2022'!D13</f>
        <v>0</v>
      </c>
      <c r="E13" s="10">
        <f>'CONTRACTACIO 1r TR 2022'!E13+'CONTRACTACIO 2n TR 2022'!E13+'CONTRACTACIO 3r TR 2022'!E13+'CONTRACTACIO 4t TR 2022'!E13</f>
        <v>0</v>
      </c>
      <c r="F13" s="21" t="str">
        <f t="shared" ref="F13:F24" si="1">IF(E13,E13/$E$25,"")</f>
        <v/>
      </c>
      <c r="G13" s="9">
        <f>'CONTRACTACIO 1r TR 2022'!G13+'CONTRACTACIO 2n TR 2022'!G13+'CONTRACTACIO 3r TR 2022'!G13+'CONTRACTACIO 4t TR 2022'!G13</f>
        <v>6</v>
      </c>
      <c r="H13" s="20">
        <f t="shared" ref="H13:H24" si="2">IF(G13,G13/$G$25,"")</f>
        <v>9.2307692307692313E-2</v>
      </c>
      <c r="I13" s="10">
        <f>'CONTRACTACIO 1r TR 2022'!I13+'CONTRACTACIO 2n TR 2022'!I13+'CONTRACTACIO 3r TR 2022'!I13+'CONTRACTACIO 4t TR 2022'!I13</f>
        <v>715391.2</v>
      </c>
      <c r="J13" s="10">
        <f>'CONTRACTACIO 1r TR 2022'!J13+'CONTRACTACIO 2n TR 2022'!J13+'CONTRACTACIO 3r TR 2022'!J13+'CONTRACTACIO 4t TR 2022'!J13</f>
        <v>865623.35199999996</v>
      </c>
      <c r="K13" s="21">
        <f t="shared" ref="K13:K24" si="3">IF(J13,J13/$J$25,"")</f>
        <v>0.79659766281948363</v>
      </c>
      <c r="L13" s="9">
        <f>'CONTRACTACIO 1r TR 2022'!L13+'CONTRACTACIO 2n TR 2022'!L13+'CONTRACTACIO 3r TR 2022'!L13+'CONTRACTACIO 4t TR 2022'!L13</f>
        <v>0</v>
      </c>
      <c r="M13" s="20" t="str">
        <f t="shared" ref="M13:M24" si="4">IF(L13,L13/$L$25,"")</f>
        <v/>
      </c>
      <c r="N13" s="10">
        <f>'CONTRACTACIO 1r TR 2022'!N13+'CONTRACTACIO 2n TR 2022'!N13+'CONTRACTACIO 3r TR 2022'!N13+'CONTRACTACIO 4t TR 2022'!N13</f>
        <v>0</v>
      </c>
      <c r="O13" s="10">
        <f>'CONTRACTACIO 1r TR 2022'!O13+'CONTRACTACIO 2n TR 2022'!O13+'CONTRACTACIO 3r TR 2022'!O13+'CONTRACTACIO 4t TR 2022'!O13</f>
        <v>0</v>
      </c>
      <c r="P13" s="21" t="str">
        <f t="shared" ref="P13:P24" si="5">IF(O13,O13/$O$25,"")</f>
        <v/>
      </c>
      <c r="Q13" s="9">
        <f>'CONTRACTACIO 1r TR 2022'!Q13+'CONTRACTACIO 2n TR 2022'!Q13+'CONTRACTACIO 3r TR 2022'!Q13+'CONTRACTACIO 4t TR 2022'!Q13</f>
        <v>0</v>
      </c>
      <c r="R13" s="20" t="str">
        <f t="shared" ref="R13:R24" si="6">IF(Q13,Q13/$Q$25,"")</f>
        <v/>
      </c>
      <c r="S13" s="10">
        <f>'CONTRACTACIO 1r TR 2022'!S13+'CONTRACTACIO 2n TR 2022'!S13+'CONTRACTACIO 3r TR 2022'!S13+'CONTRACTACIO 4t TR 2022'!S13</f>
        <v>0</v>
      </c>
      <c r="T13" s="10">
        <f>'CONTRACTACIO 1r TR 2022'!T13+'CONTRACTACIO 2n TR 2022'!T13+'CONTRACTACIO 3r TR 2022'!T13+'CONTRACTACIO 4t TR 2022'!T13</f>
        <v>0</v>
      </c>
      <c r="U13" s="21" t="str">
        <f t="shared" ref="U13:U24" si="7">IF(T13,T13/$T$25,"")</f>
        <v/>
      </c>
      <c r="V13" s="9">
        <f>'CONTRACTACIO 1r TR 2022'!AA13+'CONTRACTACIO 2n TR 2022'!AA13+'CONTRACTACIO 3r TR 2022'!AA13+'CONTRACTACIO 4t TR 2022'!AA13</f>
        <v>0</v>
      </c>
      <c r="W13" s="20" t="str">
        <f t="shared" ref="W13:W24" si="8">IF(V13,V13/$V$25,"")</f>
        <v/>
      </c>
      <c r="X13" s="10">
        <f>'CONTRACTACIO 1r TR 2022'!AC13+'CONTRACTACIO 2n TR 2022'!AC13+'CONTRACTACIO 3r TR 2022'!AC13+'CONTRACTACIO 4t TR 2022'!AC13</f>
        <v>0</v>
      </c>
      <c r="Y13" s="10">
        <f>'CONTRACTACIO 1r TR 2022'!AD13+'CONTRACTACIO 2n TR 2022'!AD13+'CONTRACTACIO 3r TR 2022'!AD13+'CONTRACTACIO 4t TR 2022'!AD13</f>
        <v>0</v>
      </c>
      <c r="Z13" s="21" t="str">
        <f t="shared" ref="Z13:Z24" si="9">IF(Y13,Y13/$Y$25,"")</f>
        <v/>
      </c>
      <c r="AA13" s="9">
        <f>'CONTRACTACIO 1r TR 2022'!V13+'CONTRACTACIO 2n TR 2022'!V13+'CONTRACTACIO 3r TR 2022'!V13+'CONTRACTACIO 4t TR 2022'!V13</f>
        <v>0</v>
      </c>
      <c r="AB13" s="20" t="str">
        <f t="shared" ref="AB13:AB24" si="10">IF(AA13,AA13/$AA$25,"")</f>
        <v/>
      </c>
      <c r="AC13" s="10">
        <f>'CONTRACTACIO 1r TR 2022'!X13+'CONTRACTACIO 2n TR 2022'!X13+'CONTRACTACIO 3r TR 2022'!X13+'CONTRACTACIO 4t TR 2022'!X13</f>
        <v>0</v>
      </c>
      <c r="AD13" s="10">
        <f>'CONTRACTACIO 1r TR 2022'!Y13+'CONTRACTACIO 2n TR 2022'!Y13+'CONTRACTACIO 3r TR 2022'!Y13+'CONTRACTACIO 4t TR 2022'!Y13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2022'!B14+'CONTRACTACIO 2n TR 2022'!B14+'CONTRACTACIO 3r TR 2022'!B14+'CONTRACTACIO 4t TR 2022'!B14</f>
        <v>0</v>
      </c>
      <c r="C14" s="20" t="str">
        <f t="shared" si="0"/>
        <v/>
      </c>
      <c r="D14" s="13">
        <f>'CONTRACTACIO 1r TR 2022'!D14+'CONTRACTACIO 2n TR 2022'!D14+'CONTRACTACIO 3r TR 2022'!D14+'CONTRACTACIO 4t TR 2022'!D14</f>
        <v>0</v>
      </c>
      <c r="E14" s="13">
        <f>'CONTRACTACIO 1r TR 2022'!E14+'CONTRACTACIO 2n TR 2022'!E14+'CONTRACTACIO 3r TR 2022'!E14+'CONTRACTACIO 4t TR 2022'!E14</f>
        <v>0</v>
      </c>
      <c r="F14" s="21" t="str">
        <f t="shared" si="1"/>
        <v/>
      </c>
      <c r="G14" s="9">
        <f>'CONTRACTACIO 1r TR 2022'!G14+'CONTRACTACIO 2n TR 2022'!G14+'CONTRACTACIO 3r TR 2022'!G14+'CONTRACTACIO 4t TR 2022'!G14</f>
        <v>0</v>
      </c>
      <c r="H14" s="20" t="str">
        <f t="shared" si="2"/>
        <v/>
      </c>
      <c r="I14" s="13">
        <f>'CONTRACTACIO 1r TR 2022'!I14+'CONTRACTACIO 2n TR 2022'!I14+'CONTRACTACIO 3r TR 2022'!I14+'CONTRACTACIO 4t TR 2022'!I14</f>
        <v>0</v>
      </c>
      <c r="J14" s="13">
        <f>'CONTRACTACIO 1r TR 2022'!J14+'CONTRACTACIO 2n TR 2022'!J14+'CONTRACTACIO 3r TR 2022'!J14+'CONTRACTACIO 4t TR 2022'!J14</f>
        <v>0</v>
      </c>
      <c r="K14" s="21" t="str">
        <f t="shared" si="3"/>
        <v/>
      </c>
      <c r="L14" s="9">
        <f>'CONTRACTACIO 1r TR 2022'!L14+'CONTRACTACIO 2n TR 2022'!L14+'CONTRACTACIO 3r TR 2022'!L14+'CONTRACTACIO 4t TR 2022'!L14</f>
        <v>0</v>
      </c>
      <c r="M14" s="20" t="str">
        <f t="shared" si="4"/>
        <v/>
      </c>
      <c r="N14" s="13">
        <f>'CONTRACTACIO 1r TR 2022'!N14+'CONTRACTACIO 2n TR 2022'!N14+'CONTRACTACIO 3r TR 2022'!N14+'CONTRACTACIO 4t TR 2022'!N14</f>
        <v>0</v>
      </c>
      <c r="O14" s="13">
        <f>'CONTRACTACIO 1r TR 2022'!O14+'CONTRACTACIO 2n TR 2022'!O14+'CONTRACTACIO 3r TR 2022'!O14+'CONTRACTACIO 4t TR 2022'!O14</f>
        <v>0</v>
      </c>
      <c r="P14" s="21" t="str">
        <f t="shared" si="5"/>
        <v/>
      </c>
      <c r="Q14" s="9">
        <f>'CONTRACTACIO 1r TR 2022'!Q14+'CONTRACTACIO 2n TR 2022'!Q14+'CONTRACTACIO 3r TR 2022'!Q14+'CONTRACTACIO 4t TR 2022'!Q14</f>
        <v>0</v>
      </c>
      <c r="R14" s="20" t="str">
        <f t="shared" si="6"/>
        <v/>
      </c>
      <c r="S14" s="13">
        <f>'CONTRACTACIO 1r TR 2022'!S14+'CONTRACTACIO 2n TR 2022'!S14+'CONTRACTACIO 3r TR 2022'!S14+'CONTRACTACIO 4t TR 2022'!S14</f>
        <v>0</v>
      </c>
      <c r="T14" s="13">
        <f>'CONTRACTACIO 1r TR 2022'!T14+'CONTRACTACIO 2n TR 2022'!T14+'CONTRACTACIO 3r TR 2022'!T14+'CONTRACTACIO 4t TR 2022'!T14</f>
        <v>0</v>
      </c>
      <c r="U14" s="21" t="str">
        <f t="shared" si="7"/>
        <v/>
      </c>
      <c r="V14" s="9">
        <f>'CONTRACTACIO 1r TR 2022'!AA14+'CONTRACTACIO 2n TR 2022'!AA14+'CONTRACTACIO 3r TR 2022'!AA14+'CONTRACTACIO 4t TR 2022'!AA14</f>
        <v>0</v>
      </c>
      <c r="W14" s="20" t="str">
        <f t="shared" si="8"/>
        <v/>
      </c>
      <c r="X14" s="13">
        <f>'CONTRACTACIO 1r TR 2022'!AC14+'CONTRACTACIO 2n TR 2022'!AC14+'CONTRACTACIO 3r TR 2022'!AC14+'CONTRACTACIO 4t TR 2022'!AC14</f>
        <v>0</v>
      </c>
      <c r="Y14" s="13">
        <f>'CONTRACTACIO 1r TR 2022'!AD14+'CONTRACTACIO 2n TR 2022'!AD14+'CONTRACTACIO 3r TR 2022'!AD14+'CONTRACTACIO 4t TR 2022'!AD14</f>
        <v>0</v>
      </c>
      <c r="Z14" s="21" t="str">
        <f t="shared" si="9"/>
        <v/>
      </c>
      <c r="AA14" s="9">
        <f>'CONTRACTACIO 1r TR 2022'!V14+'CONTRACTACIO 2n TR 2022'!V14+'CONTRACTACIO 3r TR 2022'!V14+'CONTRACTACIO 4t TR 2022'!V14</f>
        <v>0</v>
      </c>
      <c r="AB14" s="20" t="str">
        <f t="shared" si="10"/>
        <v/>
      </c>
      <c r="AC14" s="13">
        <f>'CONTRACTACIO 1r TR 2022'!X14+'CONTRACTACIO 2n TR 2022'!X14+'CONTRACTACIO 3r TR 2022'!X14+'CONTRACTACIO 4t TR 2022'!X14</f>
        <v>0</v>
      </c>
      <c r="AD14" s="13">
        <f>'CONTRACTACIO 1r TR 2022'!Y14+'CONTRACTACIO 2n TR 2022'!Y14+'CONTRACTACIO 3r TR 2022'!Y14+'CONTRACTACIO 4t TR 2022'!Y14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2022'!B15+'CONTRACTACIO 2n TR 2022'!B15+'CONTRACTACIO 3r TR 2022'!B15+'CONTRACTACIO 4t TR 2022'!B15</f>
        <v>0</v>
      </c>
      <c r="C15" s="20" t="str">
        <f t="shared" si="0"/>
        <v/>
      </c>
      <c r="D15" s="13">
        <f>'CONTRACTACIO 1r TR 2022'!D15+'CONTRACTACIO 2n TR 2022'!D15+'CONTRACTACIO 3r TR 2022'!D15+'CONTRACTACIO 4t TR 2022'!D15</f>
        <v>0</v>
      </c>
      <c r="E15" s="13">
        <f>'CONTRACTACIO 1r TR 2022'!E15+'CONTRACTACIO 2n TR 2022'!E15+'CONTRACTACIO 3r TR 2022'!E15+'CONTRACTACIO 4t TR 2022'!E15</f>
        <v>0</v>
      </c>
      <c r="F15" s="21" t="str">
        <f t="shared" si="1"/>
        <v/>
      </c>
      <c r="G15" s="9">
        <f>'CONTRACTACIO 1r TR 2022'!G15+'CONTRACTACIO 2n TR 2022'!G15+'CONTRACTACIO 3r TR 2022'!G15+'CONTRACTACIO 4t TR 2022'!G15</f>
        <v>0</v>
      </c>
      <c r="H15" s="20" t="str">
        <f t="shared" si="2"/>
        <v/>
      </c>
      <c r="I15" s="13">
        <f>'CONTRACTACIO 1r TR 2022'!I15+'CONTRACTACIO 2n TR 2022'!I15+'CONTRACTACIO 3r TR 2022'!I15+'CONTRACTACIO 4t TR 2022'!I15</f>
        <v>0</v>
      </c>
      <c r="J15" s="13">
        <f>'CONTRACTACIO 1r TR 2022'!J15+'CONTRACTACIO 2n TR 2022'!J15+'CONTRACTACIO 3r TR 2022'!J15+'CONTRACTACIO 4t TR 2022'!J15</f>
        <v>0</v>
      </c>
      <c r="K15" s="21" t="str">
        <f t="shared" si="3"/>
        <v/>
      </c>
      <c r="L15" s="9">
        <f>'CONTRACTACIO 1r TR 2022'!L15+'CONTRACTACIO 2n TR 2022'!L15+'CONTRACTACIO 3r TR 2022'!L15+'CONTRACTACIO 4t TR 2022'!L15</f>
        <v>0</v>
      </c>
      <c r="M15" s="20" t="str">
        <f t="shared" si="4"/>
        <v/>
      </c>
      <c r="N15" s="13">
        <f>'CONTRACTACIO 1r TR 2022'!N15+'CONTRACTACIO 2n TR 2022'!N15+'CONTRACTACIO 3r TR 2022'!N15+'CONTRACTACIO 4t TR 2022'!N15</f>
        <v>0</v>
      </c>
      <c r="O15" s="13">
        <f>'CONTRACTACIO 1r TR 2022'!O15+'CONTRACTACIO 2n TR 2022'!O15+'CONTRACTACIO 3r TR 2022'!O15+'CONTRACTACIO 4t TR 2022'!O15</f>
        <v>0</v>
      </c>
      <c r="P15" s="21" t="str">
        <f t="shared" si="5"/>
        <v/>
      </c>
      <c r="Q15" s="9">
        <f>'CONTRACTACIO 1r TR 2022'!Q15+'CONTRACTACIO 2n TR 2022'!Q15+'CONTRACTACIO 3r TR 2022'!Q15+'CONTRACTACIO 4t TR 2022'!Q15</f>
        <v>0</v>
      </c>
      <c r="R15" s="20" t="str">
        <f t="shared" si="6"/>
        <v/>
      </c>
      <c r="S15" s="13">
        <f>'CONTRACTACIO 1r TR 2022'!S15+'CONTRACTACIO 2n TR 2022'!S15+'CONTRACTACIO 3r TR 2022'!S15+'CONTRACTACIO 4t TR 2022'!S15</f>
        <v>0</v>
      </c>
      <c r="T15" s="13">
        <f>'CONTRACTACIO 1r TR 2022'!T15+'CONTRACTACIO 2n TR 2022'!T15+'CONTRACTACIO 3r TR 2022'!T15+'CONTRACTACIO 4t TR 2022'!T15</f>
        <v>0</v>
      </c>
      <c r="U15" s="21" t="str">
        <f t="shared" si="7"/>
        <v/>
      </c>
      <c r="V15" s="9">
        <f>'CONTRACTACIO 1r TR 2022'!AA15+'CONTRACTACIO 2n TR 2022'!AA15+'CONTRACTACIO 3r TR 2022'!AA15+'CONTRACTACIO 4t TR 2022'!AA15</f>
        <v>0</v>
      </c>
      <c r="W15" s="20" t="str">
        <f t="shared" si="8"/>
        <v/>
      </c>
      <c r="X15" s="13">
        <f>'CONTRACTACIO 1r TR 2022'!AC15+'CONTRACTACIO 2n TR 2022'!AC15+'CONTRACTACIO 3r TR 2022'!AC15+'CONTRACTACIO 4t TR 2022'!AC15</f>
        <v>0</v>
      </c>
      <c r="Y15" s="13">
        <f>'CONTRACTACIO 1r TR 2022'!AD15+'CONTRACTACIO 2n TR 2022'!AD15+'CONTRACTACIO 3r TR 2022'!AD15+'CONTRACTACIO 4t TR 2022'!AD15</f>
        <v>0</v>
      </c>
      <c r="Z15" s="21" t="str">
        <f t="shared" si="9"/>
        <v/>
      </c>
      <c r="AA15" s="9">
        <f>'CONTRACTACIO 1r TR 2022'!V15+'CONTRACTACIO 2n TR 2022'!V15+'CONTRACTACIO 3r TR 2022'!V15+'CONTRACTACIO 4t TR 2022'!V15</f>
        <v>0</v>
      </c>
      <c r="AB15" s="20" t="str">
        <f t="shared" si="10"/>
        <v/>
      </c>
      <c r="AC15" s="13">
        <f>'CONTRACTACIO 1r TR 2022'!X15+'CONTRACTACIO 2n TR 2022'!X15+'CONTRACTACIO 3r TR 2022'!X15+'CONTRACTACIO 4t TR 2022'!X15</f>
        <v>0</v>
      </c>
      <c r="AD15" s="13">
        <f>'CONTRACTACIO 1r TR 2022'!Y15+'CONTRACTACIO 2n TR 2022'!Y15+'CONTRACTACIO 3r TR 2022'!Y15+'CONTRACTACIO 4t TR 2022'!Y15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2022'!B16+'CONTRACTACIO 2n TR 2022'!B16+'CONTRACTACIO 3r TR 2022'!B16+'CONTRACTACIO 4t TR 2022'!B16</f>
        <v>0</v>
      </c>
      <c r="C16" s="20" t="str">
        <f t="shared" si="0"/>
        <v/>
      </c>
      <c r="D16" s="13">
        <f>'CONTRACTACIO 1r TR 2022'!D16+'CONTRACTACIO 2n TR 2022'!D16+'CONTRACTACIO 3r TR 2022'!D16+'CONTRACTACIO 4t TR 2022'!D16</f>
        <v>0</v>
      </c>
      <c r="E16" s="13">
        <f>'CONTRACTACIO 1r TR 2022'!E16+'CONTRACTACIO 2n TR 2022'!E16+'CONTRACTACIO 3r TR 2022'!E16+'CONTRACTACIO 4t TR 2022'!E16</f>
        <v>0</v>
      </c>
      <c r="F16" s="21" t="str">
        <f t="shared" si="1"/>
        <v/>
      </c>
      <c r="G16" s="9">
        <f>'CONTRACTACIO 1r TR 2022'!G16+'CONTRACTACIO 2n TR 2022'!G16+'CONTRACTACIO 3r TR 2022'!G16+'CONTRACTACIO 4t TR 2022'!G16</f>
        <v>0</v>
      </c>
      <c r="H16" s="20" t="str">
        <f t="shared" si="2"/>
        <v/>
      </c>
      <c r="I16" s="13">
        <f>'CONTRACTACIO 1r TR 2022'!I16+'CONTRACTACIO 2n TR 2022'!I16+'CONTRACTACIO 3r TR 2022'!I16+'CONTRACTACIO 4t TR 2022'!I16</f>
        <v>0</v>
      </c>
      <c r="J16" s="13">
        <f>'CONTRACTACIO 1r TR 2022'!J16+'CONTRACTACIO 2n TR 2022'!J16+'CONTRACTACIO 3r TR 2022'!J16+'CONTRACTACIO 4t TR 2022'!J16</f>
        <v>0</v>
      </c>
      <c r="K16" s="21" t="str">
        <f t="shared" si="3"/>
        <v/>
      </c>
      <c r="L16" s="9">
        <f>'CONTRACTACIO 1r TR 2022'!L16+'CONTRACTACIO 2n TR 2022'!L16+'CONTRACTACIO 3r TR 2022'!L16+'CONTRACTACIO 4t TR 2022'!L16</f>
        <v>0</v>
      </c>
      <c r="M16" s="20" t="str">
        <f t="shared" si="4"/>
        <v/>
      </c>
      <c r="N16" s="13">
        <f>'CONTRACTACIO 1r TR 2022'!N16+'CONTRACTACIO 2n TR 2022'!N16+'CONTRACTACIO 3r TR 2022'!N16+'CONTRACTACIO 4t TR 2022'!N16</f>
        <v>0</v>
      </c>
      <c r="O16" s="13">
        <f>'CONTRACTACIO 1r TR 2022'!O16+'CONTRACTACIO 2n TR 2022'!O16+'CONTRACTACIO 3r TR 2022'!O16+'CONTRACTACIO 4t TR 2022'!O16</f>
        <v>0</v>
      </c>
      <c r="P16" s="21" t="str">
        <f t="shared" si="5"/>
        <v/>
      </c>
      <c r="Q16" s="9">
        <f>'CONTRACTACIO 1r TR 2022'!Q16+'CONTRACTACIO 2n TR 2022'!Q16+'CONTRACTACIO 3r TR 2022'!Q16+'CONTRACTACIO 4t TR 2022'!Q16</f>
        <v>0</v>
      </c>
      <c r="R16" s="20" t="str">
        <f t="shared" si="6"/>
        <v/>
      </c>
      <c r="S16" s="13">
        <f>'CONTRACTACIO 1r TR 2022'!S16+'CONTRACTACIO 2n TR 2022'!S16+'CONTRACTACIO 3r TR 2022'!S16+'CONTRACTACIO 4t TR 2022'!S16</f>
        <v>0</v>
      </c>
      <c r="T16" s="13">
        <f>'CONTRACTACIO 1r TR 2022'!T16+'CONTRACTACIO 2n TR 2022'!T16+'CONTRACTACIO 3r TR 2022'!T16+'CONTRACTACIO 4t TR 2022'!T16</f>
        <v>0</v>
      </c>
      <c r="U16" s="21" t="str">
        <f t="shared" si="7"/>
        <v/>
      </c>
      <c r="V16" s="9">
        <f>'CONTRACTACIO 1r TR 2022'!AA16+'CONTRACTACIO 2n TR 2022'!AA16+'CONTRACTACIO 3r TR 2022'!AA16+'CONTRACTACIO 4t TR 2022'!AA16</f>
        <v>0</v>
      </c>
      <c r="W16" s="20" t="str">
        <f t="shared" si="8"/>
        <v/>
      </c>
      <c r="X16" s="13">
        <f>'CONTRACTACIO 1r TR 2022'!AC16+'CONTRACTACIO 2n TR 2022'!AC16+'CONTRACTACIO 3r TR 2022'!AC16+'CONTRACTACIO 4t TR 2022'!AC16</f>
        <v>0</v>
      </c>
      <c r="Y16" s="13">
        <f>'CONTRACTACIO 1r TR 2022'!AD16+'CONTRACTACIO 2n TR 2022'!AD16+'CONTRACTACIO 3r TR 2022'!AD16+'CONTRACTACIO 4t TR 2022'!AD16</f>
        <v>0</v>
      </c>
      <c r="Z16" s="21" t="str">
        <f t="shared" si="9"/>
        <v/>
      </c>
      <c r="AA16" s="9">
        <f>'CONTRACTACIO 1r TR 2022'!V16+'CONTRACTACIO 2n TR 2022'!V16+'CONTRACTACIO 3r TR 2022'!V16+'CONTRACTACIO 4t TR 2022'!V16</f>
        <v>0</v>
      </c>
      <c r="AB16" s="20" t="str">
        <f t="shared" si="10"/>
        <v/>
      </c>
      <c r="AC16" s="13">
        <f>'CONTRACTACIO 1r TR 2022'!X16+'CONTRACTACIO 2n TR 2022'!X16+'CONTRACTACIO 3r TR 2022'!X16+'CONTRACTACIO 4t TR 2022'!X16</f>
        <v>0</v>
      </c>
      <c r="AD16" s="13">
        <f>'CONTRACTACIO 1r TR 2022'!Y16+'CONTRACTACIO 2n TR 2022'!Y16+'CONTRACTACIO 3r TR 2022'!Y16+'CONTRACTACIO 4t TR 2022'!Y16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2022'!B17+'CONTRACTACIO 2n TR 2022'!B17+'CONTRACTACIO 3r TR 2022'!B17+'CONTRACTACIO 4t TR 2022'!B17</f>
        <v>0</v>
      </c>
      <c r="C17" s="20" t="str">
        <f t="shared" si="0"/>
        <v/>
      </c>
      <c r="D17" s="13">
        <f>'CONTRACTACIO 1r TR 2022'!D17+'CONTRACTACIO 2n TR 2022'!D17+'CONTRACTACIO 3r TR 2022'!D17+'CONTRACTACIO 4t TR 2022'!D17</f>
        <v>0</v>
      </c>
      <c r="E17" s="13">
        <f>'CONTRACTACIO 1r TR 2022'!E17+'CONTRACTACIO 2n TR 2022'!E17+'CONTRACTACIO 3r TR 2022'!E17+'CONTRACTACIO 4t TR 2022'!E17</f>
        <v>0</v>
      </c>
      <c r="F17" s="21" t="str">
        <f t="shared" si="1"/>
        <v/>
      </c>
      <c r="G17" s="9">
        <f>'CONTRACTACIO 1r TR 2022'!G17+'CONTRACTACIO 2n TR 2022'!G17+'CONTRACTACIO 3r TR 2022'!G17+'CONTRACTACIO 4t TR 2022'!G17</f>
        <v>0</v>
      </c>
      <c r="H17" s="20" t="str">
        <f t="shared" si="2"/>
        <v/>
      </c>
      <c r="I17" s="13">
        <f>'CONTRACTACIO 1r TR 2022'!I17+'CONTRACTACIO 2n TR 2022'!I17+'CONTRACTACIO 3r TR 2022'!I17+'CONTRACTACIO 4t TR 2022'!I17</f>
        <v>0</v>
      </c>
      <c r="J17" s="13">
        <f>'CONTRACTACIO 1r TR 2022'!J17+'CONTRACTACIO 2n TR 2022'!J17+'CONTRACTACIO 3r TR 2022'!J17+'CONTRACTACIO 4t TR 2022'!J17</f>
        <v>0</v>
      </c>
      <c r="K17" s="21" t="str">
        <f t="shared" si="3"/>
        <v/>
      </c>
      <c r="L17" s="9">
        <f>'CONTRACTACIO 1r TR 2022'!L17+'CONTRACTACIO 2n TR 2022'!L17+'CONTRACTACIO 3r TR 2022'!L17+'CONTRACTACIO 4t TR 2022'!L17</f>
        <v>0</v>
      </c>
      <c r="M17" s="20" t="str">
        <f t="shared" si="4"/>
        <v/>
      </c>
      <c r="N17" s="13">
        <f>'CONTRACTACIO 1r TR 2022'!N17+'CONTRACTACIO 2n TR 2022'!N17+'CONTRACTACIO 3r TR 2022'!N17+'CONTRACTACIO 4t TR 2022'!N17</f>
        <v>0</v>
      </c>
      <c r="O17" s="13">
        <f>'CONTRACTACIO 1r TR 2022'!O17+'CONTRACTACIO 2n TR 2022'!O17+'CONTRACTACIO 3r TR 2022'!O17+'CONTRACTACIO 4t TR 2022'!O17</f>
        <v>0</v>
      </c>
      <c r="P17" s="21" t="str">
        <f t="shared" si="5"/>
        <v/>
      </c>
      <c r="Q17" s="9">
        <f>'CONTRACTACIO 1r TR 2022'!Q17+'CONTRACTACIO 2n TR 2022'!Q17+'CONTRACTACIO 3r TR 2022'!Q17+'CONTRACTACIO 4t TR 2022'!Q17</f>
        <v>0</v>
      </c>
      <c r="R17" s="20" t="str">
        <f t="shared" si="6"/>
        <v/>
      </c>
      <c r="S17" s="13">
        <f>'CONTRACTACIO 1r TR 2022'!S17+'CONTRACTACIO 2n TR 2022'!S17+'CONTRACTACIO 3r TR 2022'!S17+'CONTRACTACIO 4t TR 2022'!S17</f>
        <v>0</v>
      </c>
      <c r="T17" s="13">
        <f>'CONTRACTACIO 1r TR 2022'!T17+'CONTRACTACIO 2n TR 2022'!T17+'CONTRACTACIO 3r TR 2022'!T17+'CONTRACTACIO 4t TR 2022'!T17</f>
        <v>0</v>
      </c>
      <c r="U17" s="21" t="str">
        <f t="shared" si="7"/>
        <v/>
      </c>
      <c r="V17" s="9">
        <f>'CONTRACTACIO 1r TR 2022'!AA17+'CONTRACTACIO 2n TR 2022'!AA17+'CONTRACTACIO 3r TR 2022'!AA17+'CONTRACTACIO 4t TR 2022'!AA17</f>
        <v>0</v>
      </c>
      <c r="W17" s="20" t="str">
        <f t="shared" si="8"/>
        <v/>
      </c>
      <c r="X17" s="13">
        <f>'CONTRACTACIO 1r TR 2022'!AC17+'CONTRACTACIO 2n TR 2022'!AC17+'CONTRACTACIO 3r TR 2022'!AC17+'CONTRACTACIO 4t TR 2022'!AC17</f>
        <v>0</v>
      </c>
      <c r="Y17" s="13">
        <f>'CONTRACTACIO 1r TR 2022'!AD17+'CONTRACTACIO 2n TR 2022'!AD17+'CONTRACTACIO 3r TR 2022'!AD17+'CONTRACTACIO 4t TR 2022'!AD17</f>
        <v>0</v>
      </c>
      <c r="Z17" s="21" t="str">
        <f t="shared" si="9"/>
        <v/>
      </c>
      <c r="AA17" s="9">
        <f>'CONTRACTACIO 1r TR 2022'!V17+'CONTRACTACIO 2n TR 2022'!V17+'CONTRACTACIO 3r TR 2022'!V17+'CONTRACTACIO 4t TR 2022'!V17</f>
        <v>0</v>
      </c>
      <c r="AB17" s="20" t="str">
        <f t="shared" si="10"/>
        <v/>
      </c>
      <c r="AC17" s="13">
        <f>'CONTRACTACIO 1r TR 2022'!X17+'CONTRACTACIO 2n TR 2022'!X17+'CONTRACTACIO 3r TR 2022'!X17+'CONTRACTACIO 4t TR 2022'!X17</f>
        <v>0</v>
      </c>
      <c r="AD17" s="13">
        <f>'CONTRACTACIO 1r TR 2022'!Y17+'CONTRACTACIO 2n TR 2022'!Y17+'CONTRACTACIO 3r TR 2022'!Y17+'CONTRACTACIO 4t TR 2022'!Y17</f>
        <v>0</v>
      </c>
      <c r="AE17" s="21" t="str">
        <f t="shared" si="11"/>
        <v/>
      </c>
    </row>
    <row r="18" spans="1:31" s="40" customFormat="1" ht="36" customHeight="1" x14ac:dyDescent="0.35">
      <c r="A18" s="42" t="s">
        <v>33</v>
      </c>
      <c r="B18" s="9">
        <f>'CONTRACTACIO 1r TR 2022'!B18+'CONTRACTACIO 2n TR 2022'!B18+'CONTRACTACIO 3r TR 2022'!B18+'CONTRACTACIO 4t TR 2022'!B18</f>
        <v>0</v>
      </c>
      <c r="C18" s="20" t="str">
        <f t="shared" si="0"/>
        <v/>
      </c>
      <c r="D18" s="13">
        <f>'CONTRACTACIO 1r TR 2022'!D18+'CONTRACTACIO 2n TR 2022'!D18+'CONTRACTACIO 3r TR 2022'!D18+'CONTRACTACIO 4t TR 2022'!D18</f>
        <v>0</v>
      </c>
      <c r="E18" s="13">
        <f>'CONTRACTACIO 1r TR 2022'!E18+'CONTRACTACIO 2n TR 2022'!E18+'CONTRACTACIO 3r TR 2022'!E18+'CONTRACTACIO 4t TR 2022'!E18</f>
        <v>0</v>
      </c>
      <c r="F18" s="21" t="str">
        <f t="shared" si="1"/>
        <v/>
      </c>
      <c r="G18" s="9">
        <f>'CONTRACTACIO 1r TR 2022'!G18+'CONTRACTACIO 2n TR 2022'!G18+'CONTRACTACIO 3r TR 2022'!G18+'CONTRACTACIO 4t TR 2022'!G18</f>
        <v>0</v>
      </c>
      <c r="H18" s="20" t="str">
        <f t="shared" si="2"/>
        <v/>
      </c>
      <c r="I18" s="13"/>
      <c r="J18" s="13"/>
      <c r="K18" s="21" t="str">
        <f t="shared" si="3"/>
        <v/>
      </c>
      <c r="L18" s="9">
        <f>'CONTRACTACIO 1r TR 2022'!L18+'CONTRACTACIO 2n TR 2022'!L18+'CONTRACTACIO 3r TR 2022'!L18+'CONTRACTACIO 4t TR 2022'!L18</f>
        <v>0</v>
      </c>
      <c r="M18" s="20" t="str">
        <f t="shared" si="4"/>
        <v/>
      </c>
      <c r="N18" s="13">
        <f>'CONTRACTACIO 1r TR 2022'!N18+'CONTRACTACIO 2n TR 2022'!N18+'CONTRACTACIO 3r TR 2022'!N18+'CONTRACTACIO 4t TR 2022'!N18</f>
        <v>0</v>
      </c>
      <c r="O18" s="13">
        <f>'CONTRACTACIO 1r TR 2022'!O18+'CONTRACTACIO 2n TR 2022'!O18+'CONTRACTACIO 3r TR 2022'!O18+'CONTRACTACIO 4t TR 2022'!O18</f>
        <v>0</v>
      </c>
      <c r="P18" s="21" t="str">
        <f t="shared" si="5"/>
        <v/>
      </c>
      <c r="Q18" s="9">
        <f>'CONTRACTACIO 1r TR 2022'!Q18+'CONTRACTACIO 2n TR 2022'!Q18+'CONTRACTACIO 3r TR 2022'!Q18+'CONTRACTACIO 4t TR 2022'!Q18</f>
        <v>0</v>
      </c>
      <c r="R18" s="20" t="str">
        <f t="shared" si="6"/>
        <v/>
      </c>
      <c r="S18" s="13">
        <f>'CONTRACTACIO 1r TR 2022'!S18+'CONTRACTACIO 2n TR 2022'!S18+'CONTRACTACIO 3r TR 2022'!S18+'CONTRACTACIO 4t TR 2022'!S18</f>
        <v>0</v>
      </c>
      <c r="T18" s="13">
        <f>'CONTRACTACIO 1r TR 2022'!T18+'CONTRACTACIO 2n TR 2022'!T18+'CONTRACTACIO 3r TR 2022'!T18+'CONTRACTACIO 4t TR 2022'!T18</f>
        <v>0</v>
      </c>
      <c r="U18" s="21" t="str">
        <f t="shared" si="7"/>
        <v/>
      </c>
      <c r="V18" s="9">
        <f>'CONTRACTACIO 1r TR 2022'!AA18+'CONTRACTACIO 2n TR 2022'!AA18+'CONTRACTACIO 3r TR 2022'!AA18+'CONTRACTACIO 4t TR 2022'!AA18</f>
        <v>0</v>
      </c>
      <c r="W18" s="20" t="str">
        <f t="shared" si="8"/>
        <v/>
      </c>
      <c r="X18" s="13">
        <f>'CONTRACTACIO 1r TR 2022'!AC18+'CONTRACTACIO 2n TR 2022'!AC18+'CONTRACTACIO 3r TR 2022'!AC18+'CONTRACTACIO 4t TR 2022'!AC18</f>
        <v>0</v>
      </c>
      <c r="Y18" s="13">
        <f>'CONTRACTACIO 1r TR 2022'!AD18+'CONTRACTACIO 2n TR 2022'!AD18+'CONTRACTACIO 3r TR 2022'!AD18+'CONTRACTACIO 4t TR 2022'!AD18</f>
        <v>0</v>
      </c>
      <c r="Z18" s="21" t="str">
        <f t="shared" si="9"/>
        <v/>
      </c>
      <c r="AA18" s="9">
        <f>'CONTRACTACIO 1r TR 2022'!V18+'CONTRACTACIO 2n TR 2022'!V18+'CONTRACTACIO 3r TR 2022'!V18+'CONTRACTACIO 4t TR 2022'!V18</f>
        <v>0</v>
      </c>
      <c r="AB18" s="20" t="str">
        <f t="shared" si="10"/>
        <v/>
      </c>
      <c r="AC18" s="13">
        <f>'CONTRACTACIO 1r TR 2022'!X18+'CONTRACTACIO 2n TR 2022'!X18+'CONTRACTACIO 3r TR 2022'!X18+'CONTRACTACIO 4t TR 2022'!X18</f>
        <v>0</v>
      </c>
      <c r="AD18" s="13">
        <f>'CONTRACTACIO 1r TR 2022'!Y18+'CONTRACTACIO 2n TR 2022'!Y18+'CONTRACTACIO 3r TR 2022'!Y18+'CONTRACTACIO 4t TR 2022'!Y18</f>
        <v>0</v>
      </c>
      <c r="AE18" s="21" t="str">
        <f t="shared" si="11"/>
        <v/>
      </c>
    </row>
    <row r="19" spans="1:31" s="40" customFormat="1" ht="36" customHeight="1" x14ac:dyDescent="0.35">
      <c r="A19" s="42" t="s">
        <v>28</v>
      </c>
      <c r="B19" s="9">
        <f>'CONTRACTACIO 1r TR 2022'!B19+'CONTRACTACIO 2n TR 2022'!B19+'CONTRACTACIO 3r TR 2022'!B19+'CONTRACTACIO 4t TR 2022'!B19</f>
        <v>0</v>
      </c>
      <c r="C19" s="20" t="str">
        <f t="shared" si="0"/>
        <v/>
      </c>
      <c r="D19" s="13">
        <f>'CONTRACTACIO 1r TR 2022'!D19+'CONTRACTACIO 2n TR 2022'!D19+'CONTRACTACIO 3r TR 2022'!D19+'CONTRACTACIO 4t TR 2022'!D19</f>
        <v>0</v>
      </c>
      <c r="E19" s="13">
        <f>'CONTRACTACIO 1r TR 2022'!E19+'CONTRACTACIO 2n TR 2022'!E19+'CONTRACTACIO 3r TR 2022'!E19+'CONTRACTACIO 4t TR 2022'!E19</f>
        <v>0</v>
      </c>
      <c r="F19" s="21" t="str">
        <f t="shared" si="1"/>
        <v/>
      </c>
      <c r="G19" s="9">
        <f>'CONTRACTACIO 1r TR 2022'!G19+'CONTRACTACIO 2n TR 2022'!G19+'CONTRACTACIO 3r TR 2022'!G19+'CONTRACTACIO 4t TR 2022'!G19</f>
        <v>11</v>
      </c>
      <c r="H19" s="20">
        <f t="shared" si="2"/>
        <v>0.16923076923076924</v>
      </c>
      <c r="I19" s="13">
        <f>'CONTRACTACIO 1r TR 2022'!I19+'CONTRACTACIO 2n TR 2022'!I19+'CONTRACTACIO 3r TR 2022'!I19+'CONTRACTACIO 4t TR 2022'!I19</f>
        <v>22454.12</v>
      </c>
      <c r="J19" s="13">
        <f>'CONTRACTACIO 1r TR 2022'!J19+'CONTRACTACIO 2n TR 2022'!J19+'CONTRACTACIO 3r TR 2022'!J19+'CONTRACTACIO 4t TR 2022'!J19</f>
        <v>24834.16</v>
      </c>
      <c r="K19" s="21">
        <f t="shared" si="3"/>
        <v>2.2853858746275029E-2</v>
      </c>
      <c r="L19" s="9">
        <f>'CONTRACTACIO 1r TR 2022'!L19+'CONTRACTACIO 2n TR 2022'!L19+'CONTRACTACIO 3r TR 2022'!L19+'CONTRACTACIO 4t TR 2022'!L19</f>
        <v>0</v>
      </c>
      <c r="M19" s="20" t="str">
        <f t="shared" si="4"/>
        <v/>
      </c>
      <c r="N19" s="13">
        <f>'CONTRACTACIO 1r TR 2022'!N19+'CONTRACTACIO 2n TR 2022'!N19+'CONTRACTACIO 3r TR 2022'!N19+'CONTRACTACIO 4t TR 2022'!N19</f>
        <v>0</v>
      </c>
      <c r="O19" s="13">
        <f>'CONTRACTACIO 1r TR 2022'!O19+'CONTRACTACIO 2n TR 2022'!O19+'CONTRACTACIO 3r TR 2022'!O19+'CONTRACTACIO 4t TR 2022'!O19</f>
        <v>0</v>
      </c>
      <c r="P19" s="21" t="str">
        <f t="shared" si="5"/>
        <v/>
      </c>
      <c r="Q19" s="9">
        <f>'CONTRACTACIO 1r TR 2022'!Q19+'CONTRACTACIO 2n TR 2022'!Q19+'CONTRACTACIO 3r TR 2022'!Q19+'CONTRACTACIO 4t TR 2022'!Q19</f>
        <v>0</v>
      </c>
      <c r="R19" s="20" t="str">
        <f t="shared" si="6"/>
        <v/>
      </c>
      <c r="S19" s="13">
        <f>'CONTRACTACIO 1r TR 2022'!S19+'CONTRACTACIO 2n TR 2022'!S19+'CONTRACTACIO 3r TR 2022'!S19+'CONTRACTACIO 4t TR 2022'!S19</f>
        <v>0</v>
      </c>
      <c r="T19" s="13">
        <f>'CONTRACTACIO 1r TR 2022'!T19+'CONTRACTACIO 2n TR 2022'!T19+'CONTRACTACIO 3r TR 2022'!T19+'CONTRACTACIO 4t TR 2022'!T19</f>
        <v>0</v>
      </c>
      <c r="U19" s="21" t="str">
        <f t="shared" si="7"/>
        <v/>
      </c>
      <c r="V19" s="9">
        <f>'CONTRACTACIO 1r TR 2022'!AA19+'CONTRACTACIO 2n TR 2022'!AA19+'CONTRACTACIO 3r TR 2022'!AA19+'CONTRACTACIO 4t TR 2022'!AA19</f>
        <v>0</v>
      </c>
      <c r="W19" s="20" t="str">
        <f t="shared" si="8"/>
        <v/>
      </c>
      <c r="X19" s="13">
        <f>'CONTRACTACIO 1r TR 2022'!AC19+'CONTRACTACIO 2n TR 2022'!AC19+'CONTRACTACIO 3r TR 2022'!AC19+'CONTRACTACIO 4t TR 2022'!AC19</f>
        <v>0</v>
      </c>
      <c r="Y19" s="13">
        <f>'CONTRACTACIO 1r TR 2022'!AD19+'CONTRACTACIO 2n TR 2022'!AD19+'CONTRACTACIO 3r TR 2022'!AD19+'CONTRACTACIO 4t TR 2022'!AD19</f>
        <v>0</v>
      </c>
      <c r="Z19" s="21" t="str">
        <f t="shared" si="9"/>
        <v/>
      </c>
      <c r="AA19" s="9">
        <f>'CONTRACTACIO 1r TR 2022'!V19+'CONTRACTACIO 2n TR 2022'!V19+'CONTRACTACIO 3r TR 2022'!V19+'CONTRACTACIO 4t TR 2022'!V19</f>
        <v>0</v>
      </c>
      <c r="AB19" s="20" t="str">
        <f t="shared" si="10"/>
        <v/>
      </c>
      <c r="AC19" s="13">
        <f>'CONTRACTACIO 1r TR 2022'!X19+'CONTRACTACIO 2n TR 2022'!X19+'CONTRACTACIO 3r TR 2022'!X19+'CONTRACTACIO 4t TR 2022'!X19</f>
        <v>0</v>
      </c>
      <c r="AD19" s="13">
        <f>'CONTRACTACIO 1r TR 2022'!Y19+'CONTRACTACIO 2n TR 2022'!Y19+'CONTRACTACIO 3r TR 2022'!Y19+'CONTRACTACIO 4t TR 2022'!Y19</f>
        <v>0</v>
      </c>
      <c r="AE19" s="21" t="str">
        <f t="shared" si="11"/>
        <v/>
      </c>
    </row>
    <row r="20" spans="1:31" s="40" customFormat="1" ht="36" customHeight="1" x14ac:dyDescent="0.35">
      <c r="A20" s="43" t="s">
        <v>29</v>
      </c>
      <c r="B20" s="9">
        <f>'CONTRACTACIO 1r TR 2022'!B20+'CONTRACTACIO 2n TR 2022'!B20+'CONTRACTACIO 3r TR 2022'!B20+'CONTRACTACIO 4t TR 2022'!B20</f>
        <v>1</v>
      </c>
      <c r="C20" s="20">
        <f t="shared" si="0"/>
        <v>1</v>
      </c>
      <c r="D20" s="13">
        <f>'CONTRACTACIO 1r TR 2022'!D20+'CONTRACTACIO 2n TR 2022'!D20+'CONTRACTACIO 3r TR 2022'!D20+'CONTRACTACIO 4t TR 2022'!D20</f>
        <v>39989.31</v>
      </c>
      <c r="E20" s="13">
        <f>'CONTRACTACIO 1r TR 2022'!E20+'CONTRACTACIO 2n TR 2022'!E20+'CONTRACTACIO 3r TR 2022'!E20+'CONTRACTACIO 4t TR 2022'!E20</f>
        <v>48387.065099999993</v>
      </c>
      <c r="F20" s="21">
        <f t="shared" si="1"/>
        <v>1</v>
      </c>
      <c r="G20" s="9">
        <f>'CONTRACTACIO 1r TR 2022'!G20+'CONTRACTACIO 2n TR 2022'!G20+'CONTRACTACIO 3r TR 2022'!G20+'CONTRACTACIO 4t TR 2022'!G20</f>
        <v>48</v>
      </c>
      <c r="H20" s="20">
        <f t="shared" si="2"/>
        <v>0.7384615384615385</v>
      </c>
      <c r="I20" s="13">
        <f>'CONTRACTACIO 1r TR 2022'!I20+'CONTRACTACIO 2n TR 2022'!I20+'CONTRACTACIO 3r TR 2022'!I20+'CONTRACTACIO 4t TR 2022'!I20</f>
        <v>165807.23413223142</v>
      </c>
      <c r="J20" s="13">
        <f>'CONTRACTACIO 1r TR 2022'!J20+'CONTRACTACIO 2n TR 2022'!J20+'CONTRACTACIO 3r TR 2022'!J20+'CONTRACTACIO 4t TR 2022'!J20</f>
        <v>196193.11779999998</v>
      </c>
      <c r="K20" s="21">
        <f t="shared" si="3"/>
        <v>0.18054847843424127</v>
      </c>
      <c r="L20" s="9">
        <f>'CONTRACTACIO 1r TR 2022'!L20+'CONTRACTACIO 2n TR 2022'!L20+'CONTRACTACIO 3r TR 2022'!L20+'CONTRACTACIO 4t TR 2022'!L20</f>
        <v>4</v>
      </c>
      <c r="M20" s="20">
        <f t="shared" si="4"/>
        <v>1</v>
      </c>
      <c r="N20" s="13">
        <f>'CONTRACTACIO 1r TR 2022'!N20+'CONTRACTACIO 2n TR 2022'!N20+'CONTRACTACIO 3r TR 2022'!N20+'CONTRACTACIO 4t TR 2022'!N20</f>
        <v>3560</v>
      </c>
      <c r="O20" s="13">
        <f>'CONTRACTACIO 1r TR 2022'!O20+'CONTRACTACIO 2n TR 2022'!O20+'CONTRACTACIO 3r TR 2022'!O20+'CONTRACTACIO 4t TR 2022'!O20</f>
        <v>4307.6000000000004</v>
      </c>
      <c r="P20" s="21">
        <f t="shared" si="5"/>
        <v>1</v>
      </c>
      <c r="Q20" s="9">
        <f>'CONTRACTACIO 1r TR 2022'!Q20+'CONTRACTACIO 2n TR 2022'!Q20+'CONTRACTACIO 3r TR 2022'!Q20+'CONTRACTACIO 4t TR 2022'!Q20</f>
        <v>0</v>
      </c>
      <c r="R20" s="20" t="str">
        <f t="shared" si="6"/>
        <v/>
      </c>
      <c r="S20" s="13">
        <f>'CONTRACTACIO 1r TR 2022'!S20+'CONTRACTACIO 2n TR 2022'!S20+'CONTRACTACIO 3r TR 2022'!S20+'CONTRACTACIO 4t TR 2022'!S20</f>
        <v>0</v>
      </c>
      <c r="T20" s="13">
        <f>'CONTRACTACIO 1r TR 2022'!T20+'CONTRACTACIO 2n TR 2022'!T20+'CONTRACTACIO 3r TR 2022'!T20+'CONTRACTACIO 4t TR 2022'!T20</f>
        <v>0</v>
      </c>
      <c r="U20" s="21" t="str">
        <f t="shared" si="7"/>
        <v/>
      </c>
      <c r="V20" s="9">
        <f>'CONTRACTACIO 1r TR 2022'!AA20+'CONTRACTACIO 2n TR 2022'!AA20+'CONTRACTACIO 3r TR 2022'!AA20+'CONTRACTACIO 4t TR 2022'!AA20</f>
        <v>0</v>
      </c>
      <c r="W20" s="20" t="str">
        <f t="shared" si="8"/>
        <v/>
      </c>
      <c r="X20" s="13">
        <f>'CONTRACTACIO 1r TR 2022'!AC20+'CONTRACTACIO 2n TR 2022'!AC20+'CONTRACTACIO 3r TR 2022'!AC20+'CONTRACTACIO 4t TR 2022'!AC20</f>
        <v>0</v>
      </c>
      <c r="Y20" s="13">
        <f>'CONTRACTACIO 1r TR 2022'!AD20+'CONTRACTACIO 2n TR 2022'!AD20+'CONTRACTACIO 3r TR 2022'!AD20+'CONTRACTACIO 4t TR 2022'!AD20</f>
        <v>0</v>
      </c>
      <c r="Z20" s="21" t="str">
        <f t="shared" si="9"/>
        <v/>
      </c>
      <c r="AA20" s="9">
        <f>'CONTRACTACIO 1r TR 2022'!V20+'CONTRACTACIO 2n TR 2022'!V20+'CONTRACTACIO 3r TR 2022'!V20+'CONTRACTACIO 4t TR 2022'!V20</f>
        <v>0</v>
      </c>
      <c r="AB20" s="20" t="str">
        <f t="shared" si="10"/>
        <v/>
      </c>
      <c r="AC20" s="13">
        <f>'CONTRACTACIO 1r TR 2022'!X20+'CONTRACTACIO 2n TR 2022'!X20+'CONTRACTACIO 3r TR 2022'!X20+'CONTRACTACIO 4t TR 2022'!X20</f>
        <v>0</v>
      </c>
      <c r="AD20" s="13">
        <f>'CONTRACTACIO 1r TR 2022'!Y20+'CONTRACTACIO 2n TR 2022'!Y20+'CONTRACTACIO 3r TR 2022'!Y20+'CONTRACTACIO 4t TR 2022'!Y20</f>
        <v>0</v>
      </c>
      <c r="AE20" s="21" t="str">
        <f t="shared" si="11"/>
        <v/>
      </c>
    </row>
    <row r="21" spans="1:31" s="40" customFormat="1" ht="40.049999999999997" hidden="1" customHeight="1" x14ac:dyDescent="0.25">
      <c r="A21" s="44" t="s">
        <v>35</v>
      </c>
      <c r="B21" s="9">
        <f>'CONTRACTACIO 1r TR 2022'!B21+'CONTRACTACIO 2n TR 2022'!B21+'CONTRACTACIO 3r TR 2022'!B21+'CONTRACTACIO 4t TR 2022'!B21</f>
        <v>0</v>
      </c>
      <c r="C21" s="20" t="str">
        <f t="shared" si="0"/>
        <v/>
      </c>
      <c r="D21" s="13">
        <f>'CONTRACTACIO 1r TR 2022'!D21+'CONTRACTACIO 2n TR 2022'!D21+'CONTRACTACIO 3r TR 2022'!D21+'CONTRACTACIO 4t TR 2022'!D21</f>
        <v>0</v>
      </c>
      <c r="E21" s="13">
        <f>'CONTRACTACIO 1r TR 2022'!E21+'CONTRACTACIO 2n TR 2022'!E21+'CONTRACTACIO 3r TR 2022'!E21+'CONTRACTACIO 4t TR 2022'!E21</f>
        <v>0</v>
      </c>
      <c r="F21" s="21" t="str">
        <f t="shared" si="1"/>
        <v/>
      </c>
      <c r="G21" s="9">
        <f>'CONTRACTACIO 1r TR 2022'!G21+'CONTRACTACIO 2n TR 2022'!G21+'CONTRACTACIO 3r TR 2022'!G21+'CONTRACTACIO 4t TR 2022'!G21</f>
        <v>0</v>
      </c>
      <c r="H21" s="20" t="str">
        <f t="shared" si="2"/>
        <v/>
      </c>
      <c r="I21" s="13">
        <f>'CONTRACTACIO 1r TR 2022'!I21+'CONTRACTACIO 2n TR 2022'!I21+'CONTRACTACIO 3r TR 2022'!I21+'CONTRACTACIO 4t TR 2022'!I21</f>
        <v>0</v>
      </c>
      <c r="J21" s="13">
        <f>'CONTRACTACIO 1r TR 2022'!J21+'CONTRACTACIO 2n TR 2022'!J21+'CONTRACTACIO 3r TR 2022'!J21+'CONTRACTACIO 4t TR 2022'!J21</f>
        <v>0</v>
      </c>
      <c r="K21" s="21" t="str">
        <f t="shared" si="3"/>
        <v/>
      </c>
      <c r="L21" s="9">
        <f>'CONTRACTACIO 1r TR 2022'!L21+'CONTRACTACIO 2n TR 2022'!L21+'CONTRACTACIO 3r TR 2022'!L21+'CONTRACTACIO 4t TR 2022'!L21</f>
        <v>0</v>
      </c>
      <c r="M21" s="20" t="str">
        <f t="shared" si="4"/>
        <v/>
      </c>
      <c r="N21" s="13">
        <f>'CONTRACTACIO 1r TR 2022'!N21+'CONTRACTACIO 2n TR 2022'!N21+'CONTRACTACIO 3r TR 2022'!N21+'CONTRACTACIO 4t TR 2022'!N21</f>
        <v>0</v>
      </c>
      <c r="O21" s="13">
        <f>'CONTRACTACIO 1r TR 2022'!O21+'CONTRACTACIO 2n TR 2022'!O21+'CONTRACTACIO 3r TR 2022'!O21+'CONTRACTACIO 4t TR 2022'!O21</f>
        <v>0</v>
      </c>
      <c r="P21" s="21" t="str">
        <f t="shared" si="5"/>
        <v/>
      </c>
      <c r="Q21" s="9">
        <f>'CONTRACTACIO 1r TR 2022'!Q21+'CONTRACTACIO 2n TR 2022'!Q21+'CONTRACTACIO 3r TR 2022'!Q21+'CONTRACTACIO 4t TR 2022'!Q21</f>
        <v>0</v>
      </c>
      <c r="R21" s="20" t="str">
        <f t="shared" si="6"/>
        <v/>
      </c>
      <c r="S21" s="13">
        <f>'CONTRACTACIO 1r TR 2022'!S21+'CONTRACTACIO 2n TR 2022'!S21+'CONTRACTACIO 3r TR 2022'!S21+'CONTRACTACIO 4t TR 2022'!S21</f>
        <v>0</v>
      </c>
      <c r="T21" s="13">
        <f>'CONTRACTACIO 1r TR 2022'!T21+'CONTRACTACIO 2n TR 2022'!T21+'CONTRACTACIO 3r TR 2022'!T21+'CONTRACTACIO 4t TR 2022'!T21</f>
        <v>0</v>
      </c>
      <c r="U21" s="21" t="str">
        <f t="shared" si="7"/>
        <v/>
      </c>
      <c r="V21" s="9">
        <f>'CONTRACTACIO 1r TR 2022'!AA21+'CONTRACTACIO 2n TR 2022'!AA21+'CONTRACTACIO 3r TR 2022'!AA21+'CONTRACTACIO 4t TR 2022'!AA21</f>
        <v>0</v>
      </c>
      <c r="W21" s="20" t="str">
        <f t="shared" si="8"/>
        <v/>
      </c>
      <c r="X21" s="13">
        <f>'CONTRACTACIO 1r TR 2022'!AC21+'CONTRACTACIO 2n TR 2022'!AC21+'CONTRACTACIO 3r TR 2022'!AC21+'CONTRACTACIO 4t TR 2022'!AC21</f>
        <v>0</v>
      </c>
      <c r="Y21" s="13">
        <f>'CONTRACTACIO 1r TR 2022'!AD21+'CONTRACTACIO 2n TR 2022'!AD21+'CONTRACTACIO 3r TR 2022'!AD21+'CONTRACTACIO 4t TR 2022'!AD21</f>
        <v>0</v>
      </c>
      <c r="Z21" s="21" t="str">
        <f t="shared" si="9"/>
        <v/>
      </c>
      <c r="AA21" s="9">
        <f>'CONTRACTACIO 1r TR 2022'!V21+'CONTRACTACIO 2n TR 2022'!V21+'CONTRACTACIO 3r TR 2022'!V21+'CONTRACTACIO 4t TR 2022'!V21</f>
        <v>0</v>
      </c>
      <c r="AB21" s="20" t="str">
        <f t="shared" si="10"/>
        <v/>
      </c>
      <c r="AC21" s="13">
        <f>'CONTRACTACIO 1r TR 2022'!X21+'CONTRACTACIO 2n TR 2022'!X21+'CONTRACTACIO 3r TR 2022'!X21+'CONTRACTACIO 4t TR 2022'!X21</f>
        <v>0</v>
      </c>
      <c r="AD21" s="13">
        <f>'CONTRACTACIO 1r TR 2022'!Y21+'CONTRACTACIO 2n TR 2022'!Y21+'CONTRACTACIO 3r TR 2022'!Y21+'CONTRACTACIO 4t TR 2022'!Y21</f>
        <v>0</v>
      </c>
      <c r="AE21" s="21" t="str">
        <f t="shared" si="11"/>
        <v/>
      </c>
    </row>
    <row r="22" spans="1:31" s="40" customFormat="1" ht="40.049999999999997" customHeight="1" x14ac:dyDescent="0.35">
      <c r="A22" s="86" t="s">
        <v>45</v>
      </c>
      <c r="B22" s="9">
        <f>'CONTRACTACIO 1r TR 2022'!B22+'CONTRACTACIO 2n TR 2022'!B22+'CONTRACTACIO 3r TR 2022'!B22+'CONTRACTACIO 4t TR 2022'!B22</f>
        <v>0</v>
      </c>
      <c r="C22" s="20" t="str">
        <f t="shared" si="0"/>
        <v/>
      </c>
      <c r="D22" s="13">
        <f>'CONTRACTACIO 1r TR 2022'!D22+'CONTRACTACIO 2n TR 2022'!D22+'CONTRACTACIO 3r TR 2022'!D22+'CONTRACTACIO 4t TR 2022'!D22</f>
        <v>0</v>
      </c>
      <c r="E22" s="14">
        <f>'CONTRACTACIO 1r TR 2022'!E22+'CONTRACTACIO 2n TR 2022'!E22+'CONTRACTACIO 3r TR 2022'!E22+'CONTRACTACIO 4t TR 2022'!E22</f>
        <v>0</v>
      </c>
      <c r="F22" s="21" t="str">
        <f t="shared" si="1"/>
        <v/>
      </c>
      <c r="G22" s="9">
        <f>'CONTRACTACIO 1r TR 2022'!G22+'CONTRACTACIO 2n TR 2022'!G22+'CONTRACTACIO 3r TR 2022'!G22+'CONTRACTACIO 4t TR 2022'!G22</f>
        <v>0</v>
      </c>
      <c r="H22" s="20" t="str">
        <f t="shared" si="2"/>
        <v/>
      </c>
      <c r="I22" s="13">
        <f>'CONTRACTACIO 1r TR 2022'!I22+'CONTRACTACIO 2n TR 2022'!I22+'CONTRACTACIO 3r TR 2022'!I22+'CONTRACTACIO 4t TR 2022'!I22</f>
        <v>0</v>
      </c>
      <c r="J22" s="14">
        <f>'CONTRACTACIO 1r TR 2022'!J22+'CONTRACTACIO 2n TR 2022'!J22+'CONTRACTACIO 3r TR 2022'!J22+'CONTRACTACIO 4t TR 2022'!J22</f>
        <v>0</v>
      </c>
      <c r="K22" s="21" t="str">
        <f t="shared" si="3"/>
        <v/>
      </c>
      <c r="L22" s="9">
        <f>'CONTRACTACIO 1r TR 2022'!L22+'CONTRACTACIO 2n TR 2022'!L22+'CONTRACTACIO 3r TR 2022'!L22+'CONTRACTACIO 4t TR 2022'!L22</f>
        <v>0</v>
      </c>
      <c r="M22" s="20" t="str">
        <f t="shared" si="4"/>
        <v/>
      </c>
      <c r="N22" s="13">
        <f>'CONTRACTACIO 1r TR 2022'!N22+'CONTRACTACIO 2n TR 2022'!N22+'CONTRACTACIO 3r TR 2022'!N22+'CONTRACTACIO 4t TR 2022'!N22</f>
        <v>0</v>
      </c>
      <c r="O22" s="14">
        <f>'CONTRACTACIO 1r TR 2022'!O22+'CONTRACTACIO 2n TR 2022'!O22+'CONTRACTACIO 3r TR 2022'!O22+'CONTRACTACIO 4t TR 2022'!O22</f>
        <v>0</v>
      </c>
      <c r="P22" s="21" t="str">
        <f t="shared" si="5"/>
        <v/>
      </c>
      <c r="Q22" s="9">
        <f>'CONTRACTACIO 1r TR 2022'!Q22+'CONTRACTACIO 2n TR 2022'!Q22+'CONTRACTACIO 3r TR 2022'!Q22+'CONTRACTACIO 4t TR 2022'!Q22</f>
        <v>0</v>
      </c>
      <c r="R22" s="20" t="str">
        <f t="shared" si="6"/>
        <v/>
      </c>
      <c r="S22" s="13">
        <f>'CONTRACTACIO 1r TR 2022'!S22+'CONTRACTACIO 2n TR 2022'!S22+'CONTRACTACIO 3r TR 2022'!S22+'CONTRACTACIO 4t TR 2022'!S22</f>
        <v>0</v>
      </c>
      <c r="T22" s="14">
        <f>'CONTRACTACIO 1r TR 2022'!T22+'CONTRACTACIO 2n TR 2022'!T22+'CONTRACTACIO 3r TR 2022'!T22+'CONTRACTACIO 4t TR 2022'!T22</f>
        <v>0</v>
      </c>
      <c r="U22" s="21" t="str">
        <f t="shared" si="7"/>
        <v/>
      </c>
      <c r="V22" s="9">
        <f>'CONTRACTACIO 1r TR 2022'!AA22+'CONTRACTACIO 2n TR 2022'!AA22+'CONTRACTACIO 3r TR 2022'!AA22+'CONTRACTACIO 4t TR 2022'!AA22</f>
        <v>0</v>
      </c>
      <c r="W22" s="20" t="str">
        <f t="shared" si="8"/>
        <v/>
      </c>
      <c r="X22" s="13">
        <f>'CONTRACTACIO 1r TR 2022'!AC22+'CONTRACTACIO 2n TR 2022'!AC22+'CONTRACTACIO 3r TR 2022'!AC22+'CONTRACTACIO 4t TR 2022'!AC22</f>
        <v>0</v>
      </c>
      <c r="Y22" s="14">
        <f>'CONTRACTACIO 1r TR 2022'!AD22+'CONTRACTACIO 2n TR 2022'!AD22+'CONTRACTACIO 3r TR 2022'!AD22+'CONTRACTACIO 4t TR 2022'!AD22</f>
        <v>0</v>
      </c>
      <c r="Z22" s="21" t="str">
        <f t="shared" si="9"/>
        <v/>
      </c>
      <c r="AA22" s="9">
        <f>'CONTRACTACIO 1r TR 2022'!V22+'CONTRACTACIO 2n TR 2022'!V22+'CONTRACTACIO 3r TR 2022'!V22+'CONTRACTACIO 4t TR 2022'!V22</f>
        <v>0</v>
      </c>
      <c r="AB22" s="20" t="str">
        <f t="shared" si="10"/>
        <v/>
      </c>
      <c r="AC22" s="13">
        <f>'CONTRACTACIO 1r TR 2022'!X22+'CONTRACTACIO 2n TR 2022'!X22+'CONTRACTACIO 3r TR 2022'!X22+'CONTRACTACIO 4t TR 2022'!X22</f>
        <v>0</v>
      </c>
      <c r="AD22" s="14">
        <f>'CONTRACTACIO 1r TR 2022'!Y22+'CONTRACTACIO 2n TR 2022'!Y22+'CONTRACTACIO 3r TR 2022'!Y22+'CONTRACTACIO 4t TR 2022'!Y22</f>
        <v>0</v>
      </c>
      <c r="AE22" s="21" t="str">
        <f t="shared" si="11"/>
        <v/>
      </c>
    </row>
    <row r="23" spans="1:31" s="40" customFormat="1" ht="40.049999999999997" customHeight="1" x14ac:dyDescent="0.3">
      <c r="A23" s="88" t="s">
        <v>47</v>
      </c>
      <c r="B23" s="77">
        <f>'CONTRACTACIO 1r TR 2022'!B23+'CONTRACTACIO 2n TR 2022'!B23+'CONTRACTACIO 3r TR 2022'!B23+'CONTRACTACIO 4t TR 2022'!B23</f>
        <v>0</v>
      </c>
      <c r="C23" s="62" t="str">
        <f t="shared" si="0"/>
        <v/>
      </c>
      <c r="D23" s="73">
        <f>'CONTRACTACIO 1r TR 2022'!D23+'CONTRACTACIO 2n TR 2022'!D23+'CONTRACTACIO 3r TR 2022'!D23+'CONTRACTACIO 4t TR 2022'!D23</f>
        <v>0</v>
      </c>
      <c r="E23" s="74">
        <f>'CONTRACTACIO 1r TR 2022'!E23+'CONTRACTACIO 2n TR 2022'!E23+'CONTRACTACIO 3r TR 2022'!E23+'CONTRACTACIO 4t TR 2022'!E23</f>
        <v>0</v>
      </c>
      <c r="F23" s="63" t="str">
        <f t="shared" si="1"/>
        <v/>
      </c>
      <c r="G23" s="77">
        <f>'CONTRACTACIO 1r TR 2022'!G23+'CONTRACTACIO 2n TR 2022'!G23+'CONTRACTACIO 3r TR 2022'!G23+'CONTRACTACIO 4t TR 2022'!G23</f>
        <v>0</v>
      </c>
      <c r="H23" s="62" t="str">
        <f t="shared" si="2"/>
        <v/>
      </c>
      <c r="I23" s="73">
        <f>'CONTRACTACIO 1r TR 2022'!I23+'CONTRACTACIO 2n TR 2022'!I23+'CONTRACTACIO 3r TR 2022'!I23+'CONTRACTACIO 4t TR 2022'!I23</f>
        <v>0</v>
      </c>
      <c r="J23" s="74">
        <f>'CONTRACTACIO 1r TR 2022'!J23+'CONTRACTACIO 2n TR 2022'!J23+'CONTRACTACIO 3r TR 2022'!J23+'CONTRACTACIO 4t TR 2022'!J23</f>
        <v>0</v>
      </c>
      <c r="K23" s="63" t="str">
        <f t="shared" si="3"/>
        <v/>
      </c>
      <c r="L23" s="77">
        <f>'CONTRACTACIO 1r TR 2022'!L23+'CONTRACTACIO 2n TR 2022'!L23+'CONTRACTACIO 3r TR 2022'!L23+'CONTRACTACIO 4t TR 2022'!L23</f>
        <v>0</v>
      </c>
      <c r="M23" s="62" t="str">
        <f t="shared" si="4"/>
        <v/>
      </c>
      <c r="N23" s="73">
        <f>'CONTRACTACIO 1r TR 2022'!N23+'CONTRACTACIO 2n TR 2022'!N23+'CONTRACTACIO 3r TR 2022'!N23+'CONTRACTACIO 4t TR 2022'!N23</f>
        <v>0</v>
      </c>
      <c r="O23" s="74">
        <f>'CONTRACTACIO 1r TR 2022'!O23+'CONTRACTACIO 2n TR 2022'!O23+'CONTRACTACIO 3r TR 2022'!O23+'CONTRACTACIO 4t TR 2022'!O23</f>
        <v>0</v>
      </c>
      <c r="P23" s="63" t="str">
        <f t="shared" si="5"/>
        <v/>
      </c>
      <c r="Q23" s="77">
        <f>'CONTRACTACIO 1r TR 2022'!Q23+'CONTRACTACIO 2n TR 2022'!Q23+'CONTRACTACIO 3r TR 2022'!Q23+'CONTRACTACIO 4t TR 2022'!Q23</f>
        <v>0</v>
      </c>
      <c r="R23" s="62" t="str">
        <f t="shared" si="6"/>
        <v/>
      </c>
      <c r="S23" s="73">
        <f>'CONTRACTACIO 1r TR 2022'!S23+'CONTRACTACIO 2n TR 2022'!S23+'CONTRACTACIO 3r TR 2022'!S23+'CONTRACTACIO 4t TR 2022'!S23</f>
        <v>0</v>
      </c>
      <c r="T23" s="74">
        <f>'CONTRACTACIO 1r TR 2022'!T23+'CONTRACTACIO 2n TR 2022'!T23+'CONTRACTACIO 3r TR 2022'!T23+'CONTRACTACIO 4t TR 2022'!T23</f>
        <v>0</v>
      </c>
      <c r="U23" s="63" t="str">
        <f t="shared" si="7"/>
        <v/>
      </c>
      <c r="V23" s="77">
        <f>'CONTRACTACIO 1r TR 2022'!AA23+'CONTRACTACIO 2n TR 2022'!AA23+'CONTRACTACIO 3r TR 2022'!AA23+'CONTRACTACIO 4t TR 2022'!AA23</f>
        <v>0</v>
      </c>
      <c r="W23" s="62" t="str">
        <f t="shared" si="8"/>
        <v/>
      </c>
      <c r="X23" s="73">
        <f>'CONTRACTACIO 1r TR 2022'!AC23+'CONTRACTACIO 2n TR 2022'!AC23+'CONTRACTACIO 3r TR 2022'!AC23+'CONTRACTACIO 4t TR 2022'!AC23</f>
        <v>0</v>
      </c>
      <c r="Y23" s="74">
        <f>'CONTRACTACIO 1r TR 2022'!AD23+'CONTRACTACIO 2n TR 2022'!AD23+'CONTRACTACIO 3r TR 2022'!AD23+'CONTRACTACIO 4t TR 2022'!AD23</f>
        <v>0</v>
      </c>
      <c r="Z23" s="63" t="str">
        <f t="shared" si="9"/>
        <v/>
      </c>
      <c r="AA23" s="77">
        <f>'CONTRACTACIO 1r TR 2022'!V23+'CONTRACTACIO 2n TR 2022'!V23+'CONTRACTACIO 3r TR 2022'!V23+'CONTRACTACIO 4t TR 2022'!V23</f>
        <v>0</v>
      </c>
      <c r="AB23" s="20" t="str">
        <f t="shared" si="10"/>
        <v/>
      </c>
      <c r="AC23" s="73">
        <f>'CONTRACTACIO 1r TR 2022'!X23+'CONTRACTACIO 2n TR 2022'!X23+'CONTRACTACIO 3r TR 2022'!X23+'CONTRACTACIO 4t TR 2022'!X23</f>
        <v>0</v>
      </c>
      <c r="AD23" s="74">
        <f>'CONTRACTACIO 1r TR 2022'!Y23+'CONTRACTACIO 2n TR 2022'!Y23+'CONTRACTACIO 3r TR 2022'!Y23+'CONTRACTACIO 4t TR 2022'!Y23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2022'!B24+'CONTRACTACIO 2n TR 2022'!B24+'CONTRACTACIO 3r TR 2022'!B24+'CONTRACTACIO 4t TR 2022'!B24</f>
        <v>0</v>
      </c>
      <c r="C24" s="62" t="str">
        <f t="shared" si="0"/>
        <v/>
      </c>
      <c r="D24" s="73">
        <f>'CONTRACTACIO 1r TR 2022'!D24+'CONTRACTACIO 2n TR 2022'!D24+'CONTRACTACIO 3r TR 2022'!D24+'CONTRACTACIO 4t TR 2022'!D24</f>
        <v>0</v>
      </c>
      <c r="E24" s="74">
        <f>'CONTRACTACIO 1r TR 2022'!E24+'CONTRACTACIO 2n TR 2022'!E24+'CONTRACTACIO 3r TR 2022'!E24+'CONTRACTACIO 4t TR 2022'!E24</f>
        <v>0</v>
      </c>
      <c r="F24" s="63" t="str">
        <f t="shared" si="1"/>
        <v/>
      </c>
      <c r="G24" s="77">
        <f>'CONTRACTACIO 1r TR 2022'!G24+'CONTRACTACIO 2n TR 2022'!G24+'CONTRACTACIO 3r TR 2022'!G24+'CONTRACTACIO 4t TR 2022'!G24</f>
        <v>0</v>
      </c>
      <c r="H24" s="62" t="str">
        <f t="shared" si="2"/>
        <v/>
      </c>
      <c r="I24" s="73">
        <f>'CONTRACTACIO 1r TR 2022'!I24+'CONTRACTACIO 2n TR 2022'!I24+'CONTRACTACIO 3r TR 2022'!I24+'CONTRACTACIO 4t TR 2022'!I24</f>
        <v>0</v>
      </c>
      <c r="J24" s="74">
        <f>'CONTRACTACIO 1r TR 2022'!J24+'CONTRACTACIO 2n TR 2022'!J24+'CONTRACTACIO 3r TR 2022'!J24+'CONTRACTACIO 4t TR 2022'!J24</f>
        <v>0</v>
      </c>
      <c r="K24" s="63" t="str">
        <f t="shared" si="3"/>
        <v/>
      </c>
      <c r="L24" s="77">
        <f>'CONTRACTACIO 1r TR 2022'!L24+'CONTRACTACIO 2n TR 2022'!L24+'CONTRACTACIO 3r TR 2022'!L24+'CONTRACTACIO 4t TR 2022'!L24</f>
        <v>0</v>
      </c>
      <c r="M24" s="62" t="str">
        <f t="shared" si="4"/>
        <v/>
      </c>
      <c r="N24" s="73">
        <f>'CONTRACTACIO 1r TR 2022'!N24+'CONTRACTACIO 2n TR 2022'!N24+'CONTRACTACIO 3r TR 2022'!N24+'CONTRACTACIO 4t TR 2022'!N24</f>
        <v>0</v>
      </c>
      <c r="O24" s="74">
        <f>'CONTRACTACIO 1r TR 2022'!O24+'CONTRACTACIO 2n TR 2022'!O24+'CONTRACTACIO 3r TR 2022'!O24+'CONTRACTACIO 4t TR 2022'!O24</f>
        <v>0</v>
      </c>
      <c r="P24" s="63" t="str">
        <f t="shared" si="5"/>
        <v/>
      </c>
      <c r="Q24" s="77">
        <f>'CONTRACTACIO 1r TR 2022'!Q24+'CONTRACTACIO 2n TR 2022'!Q24+'CONTRACTACIO 3r TR 2022'!Q24+'CONTRACTACIO 4t TR 2022'!Q24</f>
        <v>0</v>
      </c>
      <c r="R24" s="62" t="str">
        <f t="shared" si="6"/>
        <v/>
      </c>
      <c r="S24" s="73">
        <f>'CONTRACTACIO 1r TR 2022'!S24+'CONTRACTACIO 2n TR 2022'!S24+'CONTRACTACIO 3r TR 2022'!S24+'CONTRACTACIO 4t TR 2022'!S24</f>
        <v>0</v>
      </c>
      <c r="T24" s="74">
        <f>'CONTRACTACIO 1r TR 2022'!T24+'CONTRACTACIO 2n TR 2022'!T24+'CONTRACTACIO 3r TR 2022'!T24+'CONTRACTACIO 4t TR 2022'!T24</f>
        <v>0</v>
      </c>
      <c r="U24" s="63" t="str">
        <f t="shared" si="7"/>
        <v/>
      </c>
      <c r="V24" s="77">
        <f>'CONTRACTACIO 1r TR 2022'!AA24+'CONTRACTACIO 2n TR 2022'!AA24+'CONTRACTACIO 3r TR 2022'!AA24+'CONTRACTACIO 4t TR 2022'!AA24</f>
        <v>0</v>
      </c>
      <c r="W24" s="62" t="str">
        <f t="shared" si="8"/>
        <v/>
      </c>
      <c r="X24" s="73">
        <f>'CONTRACTACIO 1r TR 2022'!AC24+'CONTRACTACIO 2n TR 2022'!AC24+'CONTRACTACIO 3r TR 2022'!AC24+'CONTRACTACIO 4t TR 2022'!AC24</f>
        <v>0</v>
      </c>
      <c r="Y24" s="74">
        <f>'CONTRACTACIO 1r TR 2022'!AD24+'CONTRACTACIO 2n TR 2022'!AD24+'CONTRACTACIO 3r TR 2022'!AD24+'CONTRACTACIO 4t TR 2022'!AD24</f>
        <v>0</v>
      </c>
      <c r="Z24" s="63" t="str">
        <f t="shared" si="9"/>
        <v/>
      </c>
      <c r="AA24" s="77">
        <f>'CONTRACTACIO 1r TR 2022'!V24+'CONTRACTACIO 2n TR 2022'!V24+'CONTRACTACIO 3r TR 2022'!V24+'CONTRACTACIO 4t TR 2022'!V24</f>
        <v>0</v>
      </c>
      <c r="AB24" s="20" t="str">
        <f t="shared" si="10"/>
        <v/>
      </c>
      <c r="AC24" s="73">
        <f>'CONTRACTACIO 1r TR 2022'!X24+'CONTRACTACIO 2n TR 2022'!X24+'CONTRACTACIO 3r TR 2022'!X24+'CONTRACTACIO 4t TR 2022'!X24</f>
        <v>0</v>
      </c>
      <c r="AD24" s="74">
        <f>'CONTRACTACIO 1r TR 2022'!Y24+'CONTRACTACIO 2n TR 2022'!Y24+'CONTRACTACIO 3r TR 2022'!Y24+'CONTRACTACIO 4t TR 2022'!Y24</f>
        <v>0</v>
      </c>
      <c r="AE24" s="63" t="str">
        <f t="shared" si="11"/>
        <v/>
      </c>
    </row>
    <row r="25" spans="1:31" ht="33" customHeight="1" thickBot="1" x14ac:dyDescent="0.4">
      <c r="A25" s="78" t="s">
        <v>0</v>
      </c>
      <c r="B25" s="16">
        <f t="shared" ref="B25:AE25" si="12">SUM(B13:B24)</f>
        <v>1</v>
      </c>
      <c r="C25" s="17">
        <f t="shared" si="12"/>
        <v>1</v>
      </c>
      <c r="D25" s="18">
        <f t="shared" si="12"/>
        <v>39989.31</v>
      </c>
      <c r="E25" s="18">
        <f t="shared" si="12"/>
        <v>48387.065099999993</v>
      </c>
      <c r="F25" s="19">
        <f t="shared" si="12"/>
        <v>1</v>
      </c>
      <c r="G25" s="16">
        <f t="shared" si="12"/>
        <v>65</v>
      </c>
      <c r="H25" s="17">
        <f t="shared" si="12"/>
        <v>1</v>
      </c>
      <c r="I25" s="18">
        <f t="shared" si="12"/>
        <v>903652.55413223139</v>
      </c>
      <c r="J25" s="18">
        <f t="shared" si="12"/>
        <v>1086650.6298</v>
      </c>
      <c r="K25" s="19">
        <f t="shared" si="12"/>
        <v>0.99999999999999989</v>
      </c>
      <c r="L25" s="16">
        <f t="shared" si="12"/>
        <v>4</v>
      </c>
      <c r="M25" s="17">
        <f t="shared" si="12"/>
        <v>1</v>
      </c>
      <c r="N25" s="18">
        <f t="shared" si="12"/>
        <v>3560</v>
      </c>
      <c r="O25" s="18">
        <f t="shared" si="12"/>
        <v>4307.6000000000004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5">
      <c r="B26" s="25"/>
      <c r="H26" s="25"/>
      <c r="N26" s="25"/>
    </row>
    <row r="27" spans="1:31" s="47" customFormat="1" ht="34.35" hidden="1" customHeight="1" x14ac:dyDescent="0.25">
      <c r="A27" s="143" t="str">
        <f>'CONTRACTACIO 1r TR 2022'!A27:Q27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2022 de l'Ajuntament de Barcelona (vid. pàg. 209 i ss.):                                                                                               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44" t="str">
        <f>'CONTRACTACIO 1r TR 2022'!A28:Q28</f>
        <v>https://bcnroc.ajuntament.barcelona.cat/jspui/bitstream/11703/123722/5/GM_Pressupost_2022.pdf#page=265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3">
      <c r="A29" s="139" t="s">
        <v>36</v>
      </c>
      <c r="B29" s="139"/>
      <c r="C29" s="139"/>
      <c r="D29" s="139"/>
      <c r="E29" s="139"/>
      <c r="F29" s="139"/>
      <c r="G29" s="139"/>
      <c r="H29" s="139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4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50" t="s">
        <v>10</v>
      </c>
      <c r="B31" s="153" t="s">
        <v>17</v>
      </c>
      <c r="C31" s="154"/>
      <c r="D31" s="154"/>
      <c r="E31" s="154"/>
      <c r="F31" s="155"/>
      <c r="G31" s="24"/>
      <c r="H31" s="47"/>
      <c r="I31" s="47"/>
      <c r="J31" s="159" t="s">
        <v>15</v>
      </c>
      <c r="K31" s="160"/>
      <c r="L31" s="153" t="s">
        <v>16</v>
      </c>
      <c r="M31" s="154"/>
      <c r="N31" s="154"/>
      <c r="O31" s="154"/>
      <c r="P31" s="155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51"/>
      <c r="B32" s="156"/>
      <c r="C32" s="157"/>
      <c r="D32" s="157"/>
      <c r="E32" s="157"/>
      <c r="F32" s="158"/>
      <c r="G32" s="24"/>
      <c r="J32" s="161"/>
      <c r="K32" s="162"/>
      <c r="L32" s="165"/>
      <c r="M32" s="166"/>
      <c r="N32" s="166"/>
      <c r="O32" s="166"/>
      <c r="P32" s="167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35" customHeight="1" thickBot="1" x14ac:dyDescent="0.35">
      <c r="A33" s="152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63"/>
      <c r="K33" s="164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55" customHeight="1" x14ac:dyDescent="0.35">
      <c r="A34" s="39" t="s">
        <v>25</v>
      </c>
      <c r="B34" s="9">
        <f t="shared" ref="B34:B43" si="13">B13+G13+L13+Q13+V13+AA13</f>
        <v>6</v>
      </c>
      <c r="C34" s="8">
        <f t="shared" ref="C34:C40" si="14">IF(B34,B34/$B$46,"")</f>
        <v>8.5714285714285715E-2</v>
      </c>
      <c r="D34" s="10">
        <f t="shared" ref="D34:D43" si="15">D13+I13+N13+S13+X13+AC13</f>
        <v>715391.2</v>
      </c>
      <c r="E34" s="11">
        <f t="shared" ref="E34:E43" si="16">E13+J13+O13+T13+Y13+AD13</f>
        <v>865623.35199999996</v>
      </c>
      <c r="F34" s="21">
        <f t="shared" ref="F34:F40" si="17">IF(E34,E34/$E$46,"")</f>
        <v>0.75975505922107267</v>
      </c>
      <c r="J34" s="100" t="s">
        <v>3</v>
      </c>
      <c r="K34" s="101"/>
      <c r="L34" s="54">
        <f>B25</f>
        <v>1</v>
      </c>
      <c r="M34" s="8">
        <f t="shared" ref="M34:M39" si="18">IF(L34,L34/$L$40,"")</f>
        <v>1.4285714285714285E-2</v>
      </c>
      <c r="N34" s="55">
        <f>D25</f>
        <v>39989.31</v>
      </c>
      <c r="O34" s="55">
        <f>E25</f>
        <v>48387.065099999993</v>
      </c>
      <c r="P34" s="56">
        <f t="shared" ref="P34:P39" si="19">IF(O34,O34/$O$40,"")</f>
        <v>4.2469184115292199E-2</v>
      </c>
    </row>
    <row r="35" spans="1:33" s="24" customFormat="1" ht="30" customHeight="1" x14ac:dyDescent="0.3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6" t="s">
        <v>1</v>
      </c>
      <c r="K35" s="97"/>
      <c r="L35" s="57">
        <f>G25</f>
        <v>65</v>
      </c>
      <c r="M35" s="8">
        <f t="shared" si="18"/>
        <v>0.9285714285714286</v>
      </c>
      <c r="N35" s="58">
        <f>I25</f>
        <v>903652.55413223139</v>
      </c>
      <c r="O35" s="58">
        <f>J25</f>
        <v>1086650.6298</v>
      </c>
      <c r="P35" s="56">
        <f t="shared" si="19"/>
        <v>0.95375004808825314</v>
      </c>
    </row>
    <row r="36" spans="1:33" s="24" customFormat="1" ht="30" customHeight="1" x14ac:dyDescent="0.35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96" t="s">
        <v>2</v>
      </c>
      <c r="K36" s="97"/>
      <c r="L36" s="57">
        <f>L25</f>
        <v>4</v>
      </c>
      <c r="M36" s="8">
        <f t="shared" si="18"/>
        <v>5.7142857142857141E-2</v>
      </c>
      <c r="N36" s="58">
        <f>N25</f>
        <v>3560</v>
      </c>
      <c r="O36" s="58">
        <f>O25</f>
        <v>4307.6000000000004</v>
      </c>
      <c r="P36" s="56">
        <f t="shared" si="19"/>
        <v>3.7807677964546093E-3</v>
      </c>
    </row>
    <row r="37" spans="1:33" ht="30" customHeight="1" x14ac:dyDescent="0.3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96" t="s">
        <v>34</v>
      </c>
      <c r="K37" s="97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96" t="s">
        <v>5</v>
      </c>
      <c r="K38" s="97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5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H39" s="24"/>
      <c r="I39" s="24"/>
      <c r="J39" s="96" t="s">
        <v>4</v>
      </c>
      <c r="K39" s="97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4">
      <c r="A40" s="42" t="s">
        <v>28</v>
      </c>
      <c r="B40" s="12">
        <f t="shared" si="13"/>
        <v>11</v>
      </c>
      <c r="C40" s="8">
        <f t="shared" si="14"/>
        <v>0.15714285714285714</v>
      </c>
      <c r="D40" s="13">
        <f t="shared" si="15"/>
        <v>22454.12</v>
      </c>
      <c r="E40" s="14">
        <f t="shared" si="16"/>
        <v>24834.16</v>
      </c>
      <c r="F40" s="21">
        <f t="shared" si="17"/>
        <v>2.1796868878261957E-2</v>
      </c>
      <c r="G40" s="24"/>
      <c r="H40" s="24"/>
      <c r="I40" s="24"/>
      <c r="J40" s="98" t="s">
        <v>0</v>
      </c>
      <c r="K40" s="99"/>
      <c r="L40" s="79">
        <f>SUM(L34:L39)</f>
        <v>70</v>
      </c>
      <c r="M40" s="17">
        <f>SUM(M34:M39)</f>
        <v>1</v>
      </c>
      <c r="N40" s="80">
        <f>SUM(N34:N39)</f>
        <v>947201.86413223133</v>
      </c>
      <c r="O40" s="81">
        <f>SUM(O34:O39)</f>
        <v>1139345.2949000001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5">
      <c r="A41" s="43" t="s">
        <v>29</v>
      </c>
      <c r="B41" s="12">
        <f t="shared" si="13"/>
        <v>53</v>
      </c>
      <c r="C41" s="8">
        <f>IF(B41,B41/$B$46,"")</f>
        <v>0.75714285714285712</v>
      </c>
      <c r="D41" s="13">
        <f t="shared" si="15"/>
        <v>209356.54413223141</v>
      </c>
      <c r="E41" s="14">
        <f t="shared" si="16"/>
        <v>248887.78289999996</v>
      </c>
      <c r="F41" s="21">
        <f>IF(E41,E41/$E$46,"")</f>
        <v>0.21844807190066537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hidden="1" customHeight="1" x14ac:dyDescent="0.25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5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4">
      <c r="A46" s="61" t="s">
        <v>0</v>
      </c>
      <c r="B46" s="16">
        <f>SUM(B34:B45)</f>
        <v>70</v>
      </c>
      <c r="C46" s="17">
        <f>SUM(C34:C45)</f>
        <v>1</v>
      </c>
      <c r="D46" s="18">
        <f>SUM(D34:D45)</f>
        <v>947201.86413223133</v>
      </c>
      <c r="E46" s="18">
        <f>SUM(E34:E45)</f>
        <v>1139345.2948999999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5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5">
      <c r="B49" s="25"/>
      <c r="H49" s="25"/>
      <c r="N49" s="25"/>
    </row>
    <row r="50" spans="2:14" s="24" customFormat="1" ht="14.55" x14ac:dyDescent="0.35">
      <c r="B50" s="25"/>
      <c r="H50" s="25"/>
      <c r="N50" s="25"/>
    </row>
    <row r="51" spans="2:14" s="24" customFormat="1" ht="14.55" x14ac:dyDescent="0.35">
      <c r="B51" s="25"/>
      <c r="H51" s="25"/>
      <c r="N51" s="25"/>
    </row>
    <row r="52" spans="2:14" s="24" customFormat="1" ht="14.55" x14ac:dyDescent="0.35">
      <c r="B52" s="25"/>
      <c r="H52" s="25"/>
      <c r="N52" s="25"/>
    </row>
    <row r="53" spans="2:14" s="24" customFormat="1" ht="14.55" x14ac:dyDescent="0.35">
      <c r="B53" s="25"/>
      <c r="H53" s="25"/>
      <c r="N53" s="25"/>
    </row>
    <row r="54" spans="2:14" s="24" customFormat="1" ht="14.55" x14ac:dyDescent="0.35">
      <c r="B54" s="25"/>
      <c r="H54" s="25"/>
      <c r="N54" s="25"/>
    </row>
    <row r="55" spans="2:14" s="24" customFormat="1" ht="14.55" x14ac:dyDescent="0.35">
      <c r="B55" s="25"/>
      <c r="H55" s="25"/>
      <c r="N55" s="25"/>
    </row>
    <row r="56" spans="2:14" s="24" customFormat="1" ht="14.55" x14ac:dyDescent="0.35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2022</vt:lpstr>
      <vt:lpstr>CONTRACTACIO 2n TR 2022</vt:lpstr>
      <vt:lpstr>CONTRACTACIO 3r TR 2022</vt:lpstr>
      <vt:lpstr>CONTRACTACIO 4t TR 2022</vt:lpstr>
      <vt:lpstr>2022 - CONTRACTACIÓ ANUAL</vt:lpstr>
      <vt:lpstr>'2022 - CONTRACTACIÓ ANUAL'!Àrea_d'impressió</vt:lpstr>
      <vt:lpstr>'CONTRACTACIO 1r TR 2022'!Àrea_d'impressió</vt:lpstr>
      <vt:lpstr>'CONTRACTACIO 2n TR 2022'!Àrea_d'impressió</vt:lpstr>
      <vt:lpstr>'CONTRACTACIO 3r TR 2022'!Àrea_d'impressió</vt:lpstr>
      <vt:lpstr>'CONTRACTACIO 4t TR 2022'!Àrea_d'impressió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2024-11-25T12:50:20Z</dcterms:modified>
</cp:coreProperties>
</file>