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700" firstSheet="2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  <sheet name="Full1" sheetId="8" r:id="rId6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I23" i="7"/>
  <c r="D44" i="7" s="1"/>
  <c r="G23" i="7"/>
  <c r="E23" i="7"/>
  <c r="D23" i="7"/>
  <c r="B23" i="7"/>
  <c r="E44" i="7"/>
  <c r="B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E41" i="7" s="1"/>
  <c r="O20" i="7"/>
  <c r="AD20" i="7"/>
  <c r="T20" i="7"/>
  <c r="U20" i="7"/>
  <c r="Y20" i="7"/>
  <c r="E21" i="7"/>
  <c r="J21" i="7"/>
  <c r="E42" i="7" s="1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B41" i="7" s="1"/>
  <c r="L20" i="7"/>
  <c r="L25" i="7" s="1"/>
  <c r="AA20" i="7"/>
  <c r="Q20" i="7"/>
  <c r="R20" i="7"/>
  <c r="V20" i="7"/>
  <c r="B21" i="7"/>
  <c r="C21" i="7"/>
  <c r="G21" i="7"/>
  <c r="B42" i="7" s="1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/>
  <c r="Y25" i="6"/>
  <c r="O38" i="6"/>
  <c r="T25" i="6"/>
  <c r="O37" i="6"/>
  <c r="AD25" i="6"/>
  <c r="O39" i="6"/>
  <c r="P39" i="6"/>
  <c r="I25" i="6"/>
  <c r="N35" i="6"/>
  <c r="N40" i="6" s="1"/>
  <c r="D25" i="6"/>
  <c r="N34" i="6"/>
  <c r="N25" i="6"/>
  <c r="N36" i="6"/>
  <c r="X25" i="6"/>
  <c r="N38" i="6"/>
  <c r="S25" i="6"/>
  <c r="N37" i="6"/>
  <c r="AC25" i="6"/>
  <c r="N39" i="6"/>
  <c r="G25" i="6"/>
  <c r="H21" i="6" s="1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/>
  <c r="T25" i="5"/>
  <c r="O37" i="5"/>
  <c r="Y25" i="5"/>
  <c r="Z18" i="5"/>
  <c r="D25" i="5"/>
  <c r="N34" i="5"/>
  <c r="I25" i="5"/>
  <c r="N35" i="5" s="1"/>
  <c r="N40" i="5" s="1"/>
  <c r="N25" i="5"/>
  <c r="N36" i="5"/>
  <c r="S25" i="5"/>
  <c r="N37" i="5"/>
  <c r="X25" i="5"/>
  <c r="N38" i="5"/>
  <c r="B25" i="5"/>
  <c r="L34" i="5"/>
  <c r="G25" i="5"/>
  <c r="H21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6" i="5" s="1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6" i="4" s="1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0" i="4" s="1"/>
  <c r="P25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21" i="4" s="1"/>
  <c r="K16" i="4"/>
  <c r="K17" i="4"/>
  <c r="I25" i="4"/>
  <c r="N35" i="4" s="1"/>
  <c r="G25" i="4"/>
  <c r="L35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6" i="4" s="1"/>
  <c r="D42" i="4"/>
  <c r="J25" i="1"/>
  <c r="K19" i="1" s="1"/>
  <c r="K22" i="1"/>
  <c r="O25" i="1"/>
  <c r="O36" i="1"/>
  <c r="E25" i="1"/>
  <c r="Y25" i="1"/>
  <c r="O38" i="1"/>
  <c r="I25" i="1"/>
  <c r="N35" i="1" s="1"/>
  <c r="N40" i="1" s="1"/>
  <c r="N25" i="1"/>
  <c r="N36" i="1"/>
  <c r="D25" i="1"/>
  <c r="N34" i="1"/>
  <c r="X25" i="1"/>
  <c r="N38" i="1"/>
  <c r="G25" i="1"/>
  <c r="H19" i="1" s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E46" i="1"/>
  <c r="F40" i="1" s="1"/>
  <c r="F45" i="1"/>
  <c r="H20" i="6"/>
  <c r="H19" i="6"/>
  <c r="M18" i="6"/>
  <c r="M13" i="6"/>
  <c r="M25" i="6"/>
  <c r="P19" i="6"/>
  <c r="P14" i="6"/>
  <c r="Z21" i="6"/>
  <c r="L35" i="6"/>
  <c r="M36" i="6"/>
  <c r="H22" i="6"/>
  <c r="K22" i="6"/>
  <c r="AB25" i="6"/>
  <c r="AE25" i="6"/>
  <c r="M13" i="5"/>
  <c r="M25" i="5"/>
  <c r="AB25" i="5"/>
  <c r="L35" i="5"/>
  <c r="L40" i="5" s="1"/>
  <c r="M39" i="5"/>
  <c r="H22" i="5"/>
  <c r="O38" i="5"/>
  <c r="K22" i="5"/>
  <c r="U25" i="5"/>
  <c r="M14" i="4"/>
  <c r="M25" i="4" s="1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H16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E46" i="6"/>
  <c r="F42" i="6" s="1"/>
  <c r="F43" i="6"/>
  <c r="H14" i="5"/>
  <c r="H24" i="5"/>
  <c r="H18" i="5"/>
  <c r="K15" i="5"/>
  <c r="K18" i="5"/>
  <c r="K14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C14" i="5"/>
  <c r="C13" i="5"/>
  <c r="E25" i="7"/>
  <c r="F23" i="7"/>
  <c r="B46" i="5"/>
  <c r="C41" i="5" s="1"/>
  <c r="F43" i="5"/>
  <c r="AE21" i="5"/>
  <c r="AE20" i="5"/>
  <c r="C20" i="5"/>
  <c r="F21" i="5"/>
  <c r="F20" i="5"/>
  <c r="P21" i="5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D42" i="7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O36" i="4"/>
  <c r="P36" i="4" s="1"/>
  <c r="L36" i="4"/>
  <c r="O25" i="7"/>
  <c r="O36" i="7" s="1"/>
  <c r="P18" i="7"/>
  <c r="F43" i="4"/>
  <c r="J25" i="7"/>
  <c r="O35" i="7" s="1"/>
  <c r="K22" i="7"/>
  <c r="Z14" i="7"/>
  <c r="B40" i="7"/>
  <c r="Q25" i="7"/>
  <c r="B25" i="7"/>
  <c r="C24" i="7"/>
  <c r="B35" i="7"/>
  <c r="B37" i="7"/>
  <c r="AC25" i="7"/>
  <c r="N38" i="7"/>
  <c r="N25" i="7"/>
  <c r="N36" i="7" s="1"/>
  <c r="D34" i="7"/>
  <c r="E37" i="7"/>
  <c r="E34" i="7"/>
  <c r="B39" i="7"/>
  <c r="M15" i="7"/>
  <c r="D38" i="7"/>
  <c r="E39" i="7"/>
  <c r="E35" i="7"/>
  <c r="D45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P36" i="5"/>
  <c r="F25" i="1"/>
  <c r="F43" i="1"/>
  <c r="F44" i="1"/>
  <c r="F24" i="7"/>
  <c r="C25" i="1"/>
  <c r="C22" i="7"/>
  <c r="C23" i="7"/>
  <c r="Z25" i="6"/>
  <c r="Z25" i="4"/>
  <c r="P36" i="1"/>
  <c r="F25" i="6"/>
  <c r="F15" i="7"/>
  <c r="F22" i="7"/>
  <c r="P25" i="6"/>
  <c r="F34" i="1"/>
  <c r="F36" i="1"/>
  <c r="F35" i="1"/>
  <c r="F39" i="1"/>
  <c r="C34" i="1"/>
  <c r="C36" i="6"/>
  <c r="C25" i="6"/>
  <c r="C39" i="5"/>
  <c r="C43" i="5"/>
  <c r="P39" i="5"/>
  <c r="P37" i="5"/>
  <c r="C25" i="5"/>
  <c r="AE25" i="5"/>
  <c r="C36" i="4"/>
  <c r="C43" i="4"/>
  <c r="W25" i="4"/>
  <c r="C45" i="1"/>
  <c r="C37" i="1"/>
  <c r="P38" i="1"/>
  <c r="C39" i="1"/>
  <c r="C15" i="7"/>
  <c r="K24" i="7"/>
  <c r="W25" i="6"/>
  <c r="F37" i="6"/>
  <c r="C39" i="6"/>
  <c r="C37" i="6"/>
  <c r="F36" i="6"/>
  <c r="C35" i="6"/>
  <c r="F35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5" i="6"/>
  <c r="C45" i="5"/>
  <c r="F39" i="5"/>
  <c r="F45" i="5"/>
  <c r="P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M36" i="5"/>
  <c r="M34" i="5"/>
  <c r="L39" i="7"/>
  <c r="W20" i="7"/>
  <c r="W25" i="7"/>
  <c r="P34" i="5"/>
  <c r="O39" i="7"/>
  <c r="Z21" i="7"/>
  <c r="Z25" i="7"/>
  <c r="AE18" i="7"/>
  <c r="AE21" i="7"/>
  <c r="AE17" i="7"/>
  <c r="F35" i="4"/>
  <c r="F36" i="4"/>
  <c r="F25" i="4"/>
  <c r="K18" i="7"/>
  <c r="C38" i="4"/>
  <c r="C35" i="4"/>
  <c r="C25" i="4"/>
  <c r="F38" i="4"/>
  <c r="P21" i="7"/>
  <c r="F45" i="4"/>
  <c r="C45" i="4"/>
  <c r="K15" i="7"/>
  <c r="K14" i="7"/>
  <c r="K16" i="7"/>
  <c r="K13" i="7"/>
  <c r="AB20" i="7"/>
  <c r="AB17" i="7"/>
  <c r="O40" i="4"/>
  <c r="P35" i="4" s="1"/>
  <c r="P34" i="4"/>
  <c r="C20" i="7"/>
  <c r="C18" i="7"/>
  <c r="C14" i="7"/>
  <c r="C40" i="4"/>
  <c r="C39" i="4"/>
  <c r="C13" i="7"/>
  <c r="F34" i="4"/>
  <c r="F39" i="4"/>
  <c r="R13" i="7"/>
  <c r="M19" i="7"/>
  <c r="C34" i="4"/>
  <c r="M18" i="7"/>
  <c r="M13" i="7"/>
  <c r="F40" i="4"/>
  <c r="P13" i="7"/>
  <c r="P25" i="7" s="1"/>
  <c r="P15" i="7"/>
  <c r="P14" i="7"/>
  <c r="P20" i="7"/>
  <c r="P19" i="7"/>
  <c r="M14" i="7"/>
  <c r="L34" i="7"/>
  <c r="L38" i="7"/>
  <c r="H15" i="7"/>
  <c r="H16" i="7"/>
  <c r="H13" i="7"/>
  <c r="H14" i="7"/>
  <c r="H18" i="7"/>
  <c r="H24" i="7"/>
  <c r="P34" i="1"/>
  <c r="P37" i="1"/>
  <c r="M36" i="1"/>
  <c r="M38" i="1"/>
  <c r="M34" i="1"/>
  <c r="F43" i="7"/>
  <c r="C38" i="7"/>
  <c r="C43" i="7"/>
  <c r="R25" i="7"/>
  <c r="U25" i="7"/>
  <c r="AE25" i="7"/>
  <c r="F25" i="7"/>
  <c r="AB25" i="7"/>
  <c r="P37" i="4"/>
  <c r="C25" i="7"/>
  <c r="P38" i="4"/>
  <c r="F38" i="7"/>
  <c r="M37" i="4"/>
  <c r="M38" i="4"/>
  <c r="M34" i="4"/>
  <c r="F39" i="7"/>
  <c r="F3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8" i="7"/>
  <c r="P37" i="7"/>
  <c r="P34" i="7"/>
  <c r="M38" i="7"/>
  <c r="M34" i="7"/>
  <c r="F40" i="6" l="1"/>
  <c r="D46" i="6"/>
  <c r="O35" i="6"/>
  <c r="O40" i="6" s="1"/>
  <c r="P35" i="6" s="1"/>
  <c r="P40" i="6" s="1"/>
  <c r="F41" i="6"/>
  <c r="F46" i="6" s="1"/>
  <c r="K25" i="6"/>
  <c r="H25" i="6"/>
  <c r="B46" i="6"/>
  <c r="C42" i="6" s="1"/>
  <c r="L40" i="6"/>
  <c r="M35" i="6" s="1"/>
  <c r="M40" i="6" s="1"/>
  <c r="K21" i="5"/>
  <c r="E46" i="5"/>
  <c r="K20" i="5"/>
  <c r="K25" i="5" s="1"/>
  <c r="I25" i="7"/>
  <c r="N35" i="7" s="1"/>
  <c r="N40" i="7" s="1"/>
  <c r="D41" i="7"/>
  <c r="D46" i="7" s="1"/>
  <c r="F42" i="5"/>
  <c r="F41" i="5"/>
  <c r="F46" i="5" s="1"/>
  <c r="O40" i="5"/>
  <c r="P35" i="5"/>
  <c r="P40" i="5" s="1"/>
  <c r="H25" i="5"/>
  <c r="C46" i="5"/>
  <c r="M35" i="5"/>
  <c r="M40" i="5" s="1"/>
  <c r="F42" i="4"/>
  <c r="N40" i="4"/>
  <c r="L36" i="7"/>
  <c r="M20" i="7"/>
  <c r="M25" i="7"/>
  <c r="B46" i="4"/>
  <c r="P40" i="4"/>
  <c r="F41" i="4"/>
  <c r="F46" i="4" s="1"/>
  <c r="K25" i="4"/>
  <c r="C42" i="4"/>
  <c r="C41" i="4"/>
  <c r="C46" i="4" s="1"/>
  <c r="H21" i="4"/>
  <c r="H25" i="4" s="1"/>
  <c r="B46" i="7"/>
  <c r="C40" i="7" s="1"/>
  <c r="G25" i="7"/>
  <c r="L35" i="7" s="1"/>
  <c r="L40" i="4"/>
  <c r="M36" i="4" s="1"/>
  <c r="F42" i="1"/>
  <c r="K21" i="1"/>
  <c r="K25" i="1" s="1"/>
  <c r="K23" i="1"/>
  <c r="K23" i="7"/>
  <c r="H23" i="1"/>
  <c r="F41" i="1"/>
  <c r="K21" i="7"/>
  <c r="E46" i="7"/>
  <c r="F42" i="7" s="1"/>
  <c r="B46" i="1"/>
  <c r="F46" i="1"/>
  <c r="K20" i="7"/>
  <c r="K20" i="1"/>
  <c r="D46" i="1"/>
  <c r="L35" i="1"/>
  <c r="H20" i="1"/>
  <c r="H25" i="1" s="1"/>
  <c r="O40" i="7"/>
  <c r="P35" i="7" s="1"/>
  <c r="K19" i="7"/>
  <c r="O35" i="1"/>
  <c r="C41" i="6" l="1"/>
  <c r="C40" i="6"/>
  <c r="C46" i="6" s="1"/>
  <c r="P36" i="7"/>
  <c r="P40" i="7" s="1"/>
  <c r="H19" i="7"/>
  <c r="H21" i="7"/>
  <c r="H23" i="7"/>
  <c r="H20" i="7"/>
  <c r="F41" i="7"/>
  <c r="F44" i="7"/>
  <c r="L40" i="7"/>
  <c r="M35" i="7" s="1"/>
  <c r="M35" i="4"/>
  <c r="M40" i="4" s="1"/>
  <c r="C41" i="7"/>
  <c r="C42" i="7"/>
  <c r="C44" i="7"/>
  <c r="C41" i="1"/>
  <c r="C44" i="1"/>
  <c r="C40" i="1"/>
  <c r="F40" i="7"/>
  <c r="K25" i="7"/>
  <c r="C42" i="1"/>
  <c r="C46" i="1" s="1"/>
  <c r="L40" i="1"/>
  <c r="M35" i="1" s="1"/>
  <c r="M40" i="1" s="1"/>
  <c r="O40" i="1"/>
  <c r="P35" i="1" s="1"/>
  <c r="P40" i="1" s="1"/>
  <c r="H25" i="7" l="1"/>
  <c r="F46" i="7"/>
  <c r="M36" i="7"/>
  <c r="M40" i="7" s="1"/>
  <c r="C46" i="7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<sst xmlns="http://schemas.openxmlformats.org/spreadsheetml/2006/main" count="458" uniqueCount="63">
  <si>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</si>
  <si>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</si>
  <si>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</si>
  <si>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</si>
  <si>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</si>
  <si>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</si>
  <si>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</si>
  <si>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</si>
  <si>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</si>
  <si>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</si>
  <si>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</si>
  <si>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</si>
  <si>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</si>
  <si>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</si>
  <si>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</si>
  <si>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</si>
  <si>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</si>
  <si>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</si>
  <si>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</si>
  <si>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</si>
  <si>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</si>
  <si>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</si>
  <si>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</si>
  <si>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</si>
  <si>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</si>
  <si>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</si>
  <si>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</si>
  <si>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</si>
  <si>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</si>
  <si>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</si>
  <si>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</si>
  <si>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</si>
  <si>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</si>
  <si>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</si>
  <si>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</si>
  <si>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</si>
  <si>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</si>
  <si>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</si>
  <si>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</si>
  <si>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</si>
  <si>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</si>
  <si>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</si>
  <si>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</si>
  <si>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</si>
  <si>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</si>
  <si>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</si>
  <si>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</si>
  <si>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</si>
  <si>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</si>
  <si>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</si>
  <si>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</si>
  <si>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</si>
  <si>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</si>
  <si>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</si>
  <si>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</si>
  <si>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</si>
  <si>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</si>
  <si>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</si>
  <si>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</si>
  <si>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</si>
  <si>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Associació Internacional de Ciutats Educadores (AICE)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</si>
  <si>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</si>
  <si>
    <t>10 de gener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</si>
</sst>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160</c:v>
                </c:pt>
                <c:pt idx="8">
                  <c:v>12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9101.5299999999988</c:v>
                </c:pt>
                <c:pt idx="7">
                  <c:v>141926.66</c:v>
                </c:pt>
                <c:pt idx="8">
                  <c:v>1990.45</c:v>
                </c:pt>
                <c:pt idx="9">
                  <c:v>0</c:v>
                </c:pt>
                <c:pt idx="10">
                  <c:v>4600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187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157241.60000000001</c:v>
                </c:pt>
                <c:pt idx="2">
                  <c:v>377.04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44690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1.9607843137254902E-2</v>
      </c>
      <c r="I19" s="6">
        <v>243.85</v>
      </c>
      <c r="J19" s="7">
        <v>268.23</v>
      </c>
      <c r="K19" s="21">
        <f t="shared" si="3"/>
        <v>6.8631213730848354E-3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40</v>
      </c>
      <c r="H20" s="66">
        <f t="shared" si="2"/>
        <v>0.78431372549019607</v>
      </c>
      <c r="I20" s="69">
        <v>29133.39</v>
      </c>
      <c r="J20" s="70">
        <v>33760.82</v>
      </c>
      <c r="K20" s="67">
        <f t="shared" si="3"/>
        <v>0.86382807782451609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5.8823529411764705E-2</v>
      </c>
      <c r="I21" s="98">
        <v>375</v>
      </c>
      <c r="J21" s="98">
        <v>453.75</v>
      </c>
      <c r="K21" s="21">
        <f t="shared" si="3"/>
        <v>1.1609966532592341E-2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7</v>
      </c>
      <c r="H23" s="20">
        <f t="shared" si="2"/>
        <v>0.13725490196078433</v>
      </c>
      <c r="I23" s="98">
        <v>4600</v>
      </c>
      <c r="J23" s="98">
        <v>4600</v>
      </c>
      <c r="K23" s="21">
        <f t="shared" si="3"/>
        <v>0.11769883426980665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51</v>
      </c>
      <c r="H25" s="17">
        <f t="shared" si="12"/>
        <v>1</v>
      </c>
      <c r="I25" s="18">
        <f t="shared" si="12"/>
        <v>34352.239999999998</v>
      </c>
      <c r="J25" s="18">
        <f t="shared" si="12"/>
        <v>39082.800000000003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51</v>
      </c>
      <c r="M35" s="8">
        <f t="shared" si="18"/>
        <v>1</v>
      </c>
      <c r="N35" s="61">
        <f>I25</f>
        <v>34352.239999999998</v>
      </c>
      <c r="O35" s="61">
        <f>J25</f>
        <v>39082.800000000003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</v>
      </c>
      <c r="C40" s="8">
        <f t="shared" si="14"/>
        <v>1.9607843137254902E-2</v>
      </c>
      <c r="D40" s="13">
        <f t="shared" si="15"/>
        <v>243.85</v>
      </c>
      <c r="E40" s="23">
        <f t="shared" si="16"/>
        <v>268.23</v>
      </c>
      <c r="F40" s="21">
        <f t="shared" si="17"/>
        <v>6.8631213730848354E-3</v>
      </c>
      <c r="G40" s="25"/>
      <c r="J40" s="104" t="s">
        <v>0</v>
      </c>
      <c r="K40" s="105"/>
      <c r="L40" s="83">
        <f>SUM(L34:L39)</f>
        <v>51</v>
      </c>
      <c r="M40" s="17">
        <f>SUM(M34:M39)</f>
        <v>1</v>
      </c>
      <c r="N40" s="84">
        <f>SUM(N34:N39)</f>
        <v>34352.239999999998</v>
      </c>
      <c r="O40" s="85">
        <f>SUM(O34:O39)</f>
        <v>39082.800000000003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40</v>
      </c>
      <c r="C41" s="8">
        <f t="shared" si="14"/>
        <v>0.78431372549019607</v>
      </c>
      <c r="D41" s="13">
        <f t="shared" si="15"/>
        <v>29133.39</v>
      </c>
      <c r="E41" s="23">
        <f t="shared" si="16"/>
        <v>33760.82</v>
      </c>
      <c r="F41" s="21">
        <f t="shared" si="17"/>
        <v>0.86382807782451609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3</v>
      </c>
      <c r="C42" s="8">
        <f t="shared" si="14"/>
        <v>5.8823529411764705E-2</v>
      </c>
      <c r="D42" s="13">
        <f t="shared" si="15"/>
        <v>375</v>
      </c>
      <c r="E42" s="14">
        <f t="shared" si="16"/>
        <v>453.75</v>
      </c>
      <c r="F42" s="21">
        <f t="shared" si="17"/>
        <v>1.1609966532592341E-2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7</v>
      </c>
      <c r="C44" s="8">
        <f t="shared" ref="C44" si="20">IF(B44,B44/$B$46,"")</f>
        <v>0.13725490196078433</v>
      </c>
      <c r="D44" s="13">
        <f t="shared" si="15"/>
        <v>4600</v>
      </c>
      <c r="E44" s="14">
        <f t="shared" si="16"/>
        <v>4600</v>
      </c>
      <c r="F44" s="21">
        <f t="shared" ref="F44" si="21">IF(E44,E44/$E$46,"")</f>
        <v>0.11769883426980665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51</v>
      </c>
      <c r="C46" s="17">
        <f>SUM(C34:C45)</f>
        <v>1</v>
      </c>
      <c r="D46" s="18">
        <f>SUM(D34:D45)</f>
        <v>34352.239999999998</v>
      </c>
      <c r="E46" s="18">
        <f>SUM(E34:E45)</f>
        <v>39082.800000000003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P21" sqref="P2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>
        <v>44776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38</v>
      </c>
      <c r="H20" s="66">
        <f t="shared" si="2"/>
        <v>0.92682926829268297</v>
      </c>
      <c r="I20" s="69">
        <v>30547.37</v>
      </c>
      <c r="J20" s="70">
        <v>32334.39</v>
      </c>
      <c r="K20" s="21">
        <f t="shared" si="3"/>
        <v>0.98889819646155241</v>
      </c>
      <c r="L20" s="68">
        <v>1</v>
      </c>
      <c r="M20" s="66">
        <f t="shared" si="4"/>
        <v>1</v>
      </c>
      <c r="N20" s="69">
        <v>311.60000000000002</v>
      </c>
      <c r="O20" s="70">
        <v>377.04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7.3170731707317069E-2</v>
      </c>
      <c r="I21" s="6">
        <v>300</v>
      </c>
      <c r="J21" s="7">
        <v>363</v>
      </c>
      <c r="K21" s="21">
        <f t="shared" si="3"/>
        <v>1.1101803538447565E-2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41</v>
      </c>
      <c r="H25" s="17">
        <f t="shared" si="32"/>
        <v>1</v>
      </c>
      <c r="I25" s="18">
        <f t="shared" si="32"/>
        <v>30847.37</v>
      </c>
      <c r="J25" s="18">
        <f t="shared" si="32"/>
        <v>32697.39</v>
      </c>
      <c r="K25" s="19">
        <f t="shared" si="32"/>
        <v>1</v>
      </c>
      <c r="L25" s="16">
        <f t="shared" si="32"/>
        <v>1</v>
      </c>
      <c r="M25" s="17">
        <f t="shared" si="32"/>
        <v>1</v>
      </c>
      <c r="N25" s="18">
        <f t="shared" si="32"/>
        <v>311.60000000000002</v>
      </c>
      <c r="O25" s="18">
        <f t="shared" si="32"/>
        <v>377.04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41</v>
      </c>
      <c r="M35" s="8">
        <f t="shared" si="38"/>
        <v>0.97619047619047616</v>
      </c>
      <c r="N35" s="61">
        <f>I25</f>
        <v>30847.37</v>
      </c>
      <c r="O35" s="61">
        <f>J25</f>
        <v>32697.39</v>
      </c>
      <c r="P35" s="59">
        <f t="shared" si="39"/>
        <v>0.98860025705658416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1</v>
      </c>
      <c r="M36" s="8">
        <f t="shared" si="38"/>
        <v>2.3809523809523808E-2</v>
      </c>
      <c r="N36" s="61">
        <f>N25</f>
        <v>311.60000000000002</v>
      </c>
      <c r="O36" s="61">
        <f>O25</f>
        <v>377.04</v>
      </c>
      <c r="P36" s="59">
        <f t="shared" si="39"/>
        <v>1.1399742943415805E-2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42</v>
      </c>
      <c r="M40" s="17">
        <f>SUM(M34:M39)</f>
        <v>1</v>
      </c>
      <c r="N40" s="84">
        <f>SUM(N34:N39)</f>
        <v>31158.969999999998</v>
      </c>
      <c r="O40" s="85">
        <f>SUM(O34:O39)</f>
        <v>33074.43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39</v>
      </c>
      <c r="C41" s="8">
        <f t="shared" si="34"/>
        <v>0.9285714285714286</v>
      </c>
      <c r="D41" s="13">
        <f t="shared" si="35"/>
        <v>30858.969999999998</v>
      </c>
      <c r="E41" s="23">
        <f t="shared" si="36"/>
        <v>32711.43</v>
      </c>
      <c r="F41" s="21">
        <f t="shared" si="37"/>
        <v>0.9890247541680991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3</v>
      </c>
      <c r="C42" s="8">
        <f t="shared" si="34"/>
        <v>7.1428571428571425E-2</v>
      </c>
      <c r="D42" s="13">
        <f t="shared" si="35"/>
        <v>300</v>
      </c>
      <c r="E42" s="14">
        <f t="shared" si="36"/>
        <v>363</v>
      </c>
      <c r="F42" s="21">
        <f t="shared" si="37"/>
        <v>1.0975245831900958E-2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42</v>
      </c>
      <c r="C46" s="17">
        <f>SUM(C34:C45)</f>
        <v>1</v>
      </c>
      <c r="D46" s="18">
        <f>SUM(D34:D45)</f>
        <v>31158.969999999998</v>
      </c>
      <c r="E46" s="18">
        <f>SUM(E34:E45)</f>
        <v>33074.43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8" zoomScaleNormal="78" workbookViewId="0">
      <selection activeCell="J20" sqref="J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44869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36</v>
      </c>
      <c r="H20" s="66">
        <f t="shared" si="2"/>
        <v>0.92307692307692313</v>
      </c>
      <c r="I20" s="69">
        <v>28724.49</v>
      </c>
      <c r="J20" s="70">
        <v>30074.27</v>
      </c>
      <c r="K20" s="67">
        <f t="shared" si="3"/>
        <v>0.97375098632117818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7.6923076923076927E-2</v>
      </c>
      <c r="I21" s="6">
        <v>670</v>
      </c>
      <c r="J21" s="7">
        <v>810.7</v>
      </c>
      <c r="K21" s="21">
        <f t="shared" si="3"/>
        <v>2.6249013678821771E-2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39</v>
      </c>
      <c r="H25" s="17">
        <f t="shared" si="22"/>
        <v>1</v>
      </c>
      <c r="I25" s="18">
        <f t="shared" si="22"/>
        <v>29394.49</v>
      </c>
      <c r="J25" s="18">
        <f t="shared" si="22"/>
        <v>30884.97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39</v>
      </c>
      <c r="M35" s="8">
        <f>IF(L35,L35/$L$40,"")</f>
        <v>1</v>
      </c>
      <c r="N35" s="61">
        <f>I25</f>
        <v>29394.49</v>
      </c>
      <c r="O35" s="61">
        <f>J25</f>
        <v>30884.97</v>
      </c>
      <c r="P35" s="59">
        <f>IF(O35,O35/$O$40,"")</f>
        <v>1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39</v>
      </c>
      <c r="M40" s="17">
        <f>SUM(M34:M39)</f>
        <v>1</v>
      </c>
      <c r="N40" s="84">
        <f>SUM(N34:N39)</f>
        <v>29394.49</v>
      </c>
      <c r="O40" s="85">
        <f>SUM(O34:O39)</f>
        <v>30884.97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36</v>
      </c>
      <c r="C41" s="8">
        <f t="shared" si="24"/>
        <v>0.92307692307692313</v>
      </c>
      <c r="D41" s="13">
        <f t="shared" si="25"/>
        <v>28724.49</v>
      </c>
      <c r="E41" s="23">
        <f t="shared" si="26"/>
        <v>30074.27</v>
      </c>
      <c r="F41" s="21">
        <f t="shared" si="27"/>
        <v>0.97375098632117818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3</v>
      </c>
      <c r="C42" s="8">
        <f t="shared" si="24"/>
        <v>7.6923076923076927E-2</v>
      </c>
      <c r="D42" s="13">
        <f t="shared" si="25"/>
        <v>670</v>
      </c>
      <c r="E42" s="14">
        <f t="shared" si="26"/>
        <v>810.7</v>
      </c>
      <c r="F42" s="21">
        <f t="shared" si="27"/>
        <v>2.6249013678821771E-2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39</v>
      </c>
      <c r="C46" s="17">
        <f>SUM(C34:C45)</f>
        <v>1</v>
      </c>
      <c r="D46" s="18">
        <f>SUM(D34:D45)</f>
        <v>29394.49</v>
      </c>
      <c r="E46" s="18">
        <f>SUM(E34:E45)</f>
        <v>30884.97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M20" sqref="M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0.14285714285714285</v>
      </c>
      <c r="I19" s="6">
        <v>8803.3799999999992</v>
      </c>
      <c r="J19" s="7">
        <v>8833.2999999999993</v>
      </c>
      <c r="K19" s="21">
        <f t="shared" si="3"/>
        <v>0.16185189066930711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45</v>
      </c>
      <c r="H20" s="66">
        <f t="shared" si="2"/>
        <v>0.8035714285714286</v>
      </c>
      <c r="I20" s="69">
        <v>40836.879999999997</v>
      </c>
      <c r="J20" s="70">
        <v>45380.14</v>
      </c>
      <c r="K20" s="67">
        <f t="shared" si="3"/>
        <v>0.831496887668012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5.3571428571428568E-2</v>
      </c>
      <c r="I21" s="6">
        <v>300</v>
      </c>
      <c r="J21" s="7">
        <v>363</v>
      </c>
      <c r="K21" s="21">
        <f t="shared" si="3"/>
        <v>6.6512216626808196E-3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56</v>
      </c>
      <c r="H25" s="17">
        <f t="shared" si="30"/>
        <v>1</v>
      </c>
      <c r="I25" s="18">
        <f t="shared" si="30"/>
        <v>49940.259999999995</v>
      </c>
      <c r="J25" s="18">
        <f t="shared" si="30"/>
        <v>54576.44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56</v>
      </c>
      <c r="M35" s="8">
        <f t="shared" si="36"/>
        <v>1</v>
      </c>
      <c r="N35" s="61">
        <f>I25</f>
        <v>49940.259999999995</v>
      </c>
      <c r="O35" s="61">
        <f>J25</f>
        <v>54576.44</v>
      </c>
      <c r="P35" s="59">
        <f t="shared" si="37"/>
        <v>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8</v>
      </c>
      <c r="C40" s="8">
        <f t="shared" si="32"/>
        <v>0.14285714285714285</v>
      </c>
      <c r="D40" s="13">
        <f t="shared" si="33"/>
        <v>8803.3799999999992</v>
      </c>
      <c r="E40" s="23">
        <f t="shared" si="34"/>
        <v>8833.2999999999993</v>
      </c>
      <c r="F40" s="21">
        <f t="shared" si="35"/>
        <v>0.16185189066930711</v>
      </c>
      <c r="G40" s="25"/>
      <c r="J40" s="104" t="s">
        <v>0</v>
      </c>
      <c r="K40" s="105"/>
      <c r="L40" s="83">
        <f>SUM(L34:L39)</f>
        <v>56</v>
      </c>
      <c r="M40" s="17">
        <f>SUM(M34:M39)</f>
        <v>1</v>
      </c>
      <c r="N40" s="84">
        <f>SUM(N34:N39)</f>
        <v>49940.259999999995</v>
      </c>
      <c r="O40" s="85">
        <f>SUM(O34:O39)</f>
        <v>54576.44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45</v>
      </c>
      <c r="C41" s="8">
        <f t="shared" si="32"/>
        <v>0.8035714285714286</v>
      </c>
      <c r="D41" s="13">
        <f t="shared" si="33"/>
        <v>40836.879999999997</v>
      </c>
      <c r="E41" s="23">
        <f t="shared" si="34"/>
        <v>45380.14</v>
      </c>
      <c r="F41" s="21">
        <f t="shared" si="35"/>
        <v>0.831496887668012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3</v>
      </c>
      <c r="C42" s="8">
        <f t="shared" si="32"/>
        <v>5.3571428571428568E-2</v>
      </c>
      <c r="D42" s="13">
        <f t="shared" si="33"/>
        <v>300</v>
      </c>
      <c r="E42" s="14">
        <f t="shared" si="34"/>
        <v>363</v>
      </c>
      <c r="F42" s="21">
        <f t="shared" si="35"/>
        <v>6.6512216626808196E-3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56</v>
      </c>
      <c r="C46" s="17">
        <f>SUM(C34:C45)</f>
        <v>1</v>
      </c>
      <c r="D46" s="18">
        <f>SUM(D34:D45)</f>
        <v>49940.259999999995</v>
      </c>
      <c r="E46" s="18">
        <f>SUM(E34:E45)</f>
        <v>54576.44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I21" sqref="I21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58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Associació Internacional de Ciutats Educadores (AICE)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9</v>
      </c>
      <c r="H19" s="20">
        <f t="shared" si="2"/>
        <v>4.8128342245989303E-2</v>
      </c>
      <c r="I19" s="13">
        <f>'CONTRACTACIO 1r TR 2022'!I19+'CONTRACTACIO 2n TR 2022'!I19+'CONTRACTACIO 3r TR 2022'!I19+'CONTRACTACIO 4t TR 2022'!I19</f>
        <v>9047.23</v>
      </c>
      <c r="J19" s="13">
        <f>'CONTRACTACIO 1r TR 2022'!J19+'CONTRACTACIO 2n TR 2022'!J19+'CONTRACTACIO 3r TR 2022'!J19+'CONTRACTACIO 4t TR 2022'!J19</f>
        <v>9101.5299999999988</v>
      </c>
      <c r="K19" s="21">
        <f t="shared" si="3"/>
        <v>5.7882456042166949E-2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159</v>
      </c>
      <c r="H20" s="20">
        <f t="shared" si="2"/>
        <v>0.85026737967914434</v>
      </c>
      <c r="I20" s="13">
        <f>'CONTRACTACIO 1r TR 2022'!I20+'CONTRACTACIO 2n TR 2022'!I20+'CONTRACTACIO 3r TR 2022'!I20+'CONTRACTACIO 4t TR 2022'!I20</f>
        <v>129242.13</v>
      </c>
      <c r="J20" s="13">
        <f>'CONTRACTACIO 1r TR 2022'!J20+'CONTRACTACIO 2n TR 2022'!J20+'CONTRACTACIO 3r TR 2022'!J20+'CONTRACTACIO 4t TR 2022'!J20</f>
        <v>141549.62</v>
      </c>
      <c r="K20" s="21">
        <f t="shared" si="3"/>
        <v>0.90020465322153931</v>
      </c>
      <c r="L20" s="9">
        <f>'CONTRACTACIO 1r TR 2022'!L20+'CONTRACTACIO 2n TR 2022'!L20+'CONTRACTACIO 3r TR 2022'!L20+'CONTRACTACIO 4t TR 2022'!L20</f>
        <v>1</v>
      </c>
      <c r="M20" s="20">
        <f t="shared" si="4"/>
        <v>1</v>
      </c>
      <c r="N20" s="13">
        <f>'CONTRACTACIO 1r TR 2022'!N20+'CONTRACTACIO 2n TR 2022'!N20+'CONTRACTACIO 3r TR 2022'!N20+'CONTRACTACIO 4t TR 2022'!N20</f>
        <v>311.60000000000002</v>
      </c>
      <c r="O20" s="13">
        <f>'CONTRACTACIO 1r TR 2022'!O20+'CONTRACTACIO 2n TR 2022'!O20+'CONTRACTACIO 3r TR 2022'!O20+'CONTRACTACIO 4t TR 2022'!O20</f>
        <v>377.04</v>
      </c>
      <c r="P20" s="21">
        <f t="shared" si="5"/>
        <v>1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12</v>
      </c>
      <c r="H21" s="20">
        <f t="shared" si="2"/>
        <v>6.4171122994652413E-2</v>
      </c>
      <c r="I21" s="13">
        <f>'CONTRACTACIO 1r TR 2022'!I21+'CONTRACTACIO 2n TR 2022'!I21+'CONTRACTACIO 3r TR 2022'!I21+'CONTRACTACIO 4t TR 2022'!I21</f>
        <v>1645</v>
      </c>
      <c r="J21" s="13">
        <f>'CONTRACTACIO 1r TR 2022'!J21+'CONTRACTACIO 2n TR 2022'!J21+'CONTRACTACIO 3r TR 2022'!J21+'CONTRACTACIO 4t TR 2022'!J21</f>
        <v>1990.45</v>
      </c>
      <c r="K21" s="21">
        <f t="shared" si="3"/>
        <v>1.2658545830111115E-2</v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7</v>
      </c>
      <c r="H23" s="66">
        <f t="shared" si="2"/>
        <v>3.7433155080213901E-2</v>
      </c>
      <c r="I23" s="77">
        <f>'CONTRACTACIO 1r TR 2022'!I23+'CONTRACTACIO 2n TR 2022'!I23+'CONTRACTACIO 3r TR 2022'!I23+'CONTRACTACIO 4t TR 2022'!I23</f>
        <v>4600</v>
      </c>
      <c r="J23" s="78">
        <f>'CONTRACTACIO 1r TR 2022'!J23+'CONTRACTACIO 2n TR 2022'!J23+'CONTRACTACIO 3r TR 2022'!J23+'CONTRACTACIO 4t TR 2022'!J23</f>
        <v>4600</v>
      </c>
      <c r="K23" s="67">
        <f t="shared" si="3"/>
        <v>2.9254344906182585E-2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187</v>
      </c>
      <c r="H25" s="17">
        <f t="shared" si="12"/>
        <v>1</v>
      </c>
      <c r="I25" s="18">
        <f t="shared" si="12"/>
        <v>144534.36000000002</v>
      </c>
      <c r="J25" s="18">
        <f t="shared" si="12"/>
        <v>157241.60000000001</v>
      </c>
      <c r="K25" s="19">
        <f t="shared" si="12"/>
        <v>1</v>
      </c>
      <c r="L25" s="16">
        <f t="shared" si="12"/>
        <v>1</v>
      </c>
      <c r="M25" s="17">
        <f t="shared" si="12"/>
        <v>1</v>
      </c>
      <c r="N25" s="18">
        <f t="shared" si="12"/>
        <v>311.60000000000002</v>
      </c>
      <c r="O25" s="18">
        <f t="shared" si="12"/>
        <v>377.04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187</v>
      </c>
      <c r="M35" s="8">
        <f t="shared" si="18"/>
        <v>0.99468085106382975</v>
      </c>
      <c r="N35" s="61">
        <f>I25</f>
        <v>144534.36000000002</v>
      </c>
      <c r="O35" s="61">
        <f>J25</f>
        <v>157241.60000000001</v>
      </c>
      <c r="P35" s="59">
        <f t="shared" si="19"/>
        <v>0.99760789713703912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</v>
      </c>
      <c r="M36" s="8">
        <f t="shared" si="18"/>
        <v>5.3191489361702126E-3</v>
      </c>
      <c r="N36" s="61">
        <f>N25</f>
        <v>311.60000000000002</v>
      </c>
      <c r="O36" s="61">
        <f>O25</f>
        <v>377.04</v>
      </c>
      <c r="P36" s="59">
        <f t="shared" si="19"/>
        <v>2.3921028629608782E-3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9</v>
      </c>
      <c r="C40" s="8">
        <f t="shared" si="14"/>
        <v>4.7872340425531915E-2</v>
      </c>
      <c r="D40" s="13">
        <f t="shared" si="15"/>
        <v>9047.23</v>
      </c>
      <c r="E40" s="23">
        <f t="shared" si="16"/>
        <v>9101.5299999999988</v>
      </c>
      <c r="F40" s="21">
        <f t="shared" si="17"/>
        <v>5.7743995253353268E-2</v>
      </c>
      <c r="G40" s="25"/>
      <c r="H40" s="25"/>
      <c r="I40" s="25"/>
      <c r="J40" s="104" t="s">
        <v>0</v>
      </c>
      <c r="K40" s="105"/>
      <c r="L40" s="83">
        <f>SUM(L34:L39)</f>
        <v>188</v>
      </c>
      <c r="M40" s="17">
        <f>SUM(M34:M39)</f>
        <v>1</v>
      </c>
      <c r="N40" s="84">
        <f>SUM(N34:N39)</f>
        <v>144845.96000000002</v>
      </c>
      <c r="O40" s="85">
        <f>SUM(O34:O39)</f>
        <v>157618.64000000001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160</v>
      </c>
      <c r="C41" s="8">
        <f>IF(B41,B41/$B$46,"")</f>
        <v>0.85106382978723405</v>
      </c>
      <c r="D41" s="13">
        <f t="shared" si="15"/>
        <v>129553.73000000001</v>
      </c>
      <c r="E41" s="23">
        <f t="shared" si="16"/>
        <v>141926.66</v>
      </c>
      <c r="F41" s="21">
        <f>IF(E41,E41/$E$46,"")</f>
        <v>0.90044337395627816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12</v>
      </c>
      <c r="C42" s="8">
        <f>IF(B42,B42/$B$46,"")</f>
        <v>6.3829787234042548E-2</v>
      </c>
      <c r="D42" s="13">
        <f t="shared" si="15"/>
        <v>1645</v>
      </c>
      <c r="E42" s="14">
        <f t="shared" si="16"/>
        <v>1990.45</v>
      </c>
      <c r="F42" s="21">
        <f>IF(E42,E42/$E$46,"")</f>
        <v>1.2628265286389984E-2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7</v>
      </c>
      <c r="C44" s="8">
        <f>IF(B44,B44/$B$46,"")</f>
        <v>3.7234042553191488E-2</v>
      </c>
      <c r="D44" s="13">
        <f t="shared" ref="D44" si="21">D23+I23+N23+S23+X23+AC23</f>
        <v>4600</v>
      </c>
      <c r="E44" s="14">
        <f t="shared" ref="E44" si="22">E23+J23+O23+T23+Y23+AD23</f>
        <v>4600</v>
      </c>
      <c r="F44" s="21">
        <f>IF(E44,E44/$E$46,"")</f>
        <v>2.918436550397846E-2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188</v>
      </c>
      <c r="C46" s="17">
        <f>SUM(C34:C45)</f>
        <v>1</v>
      </c>
      <c r="D46" s="18">
        <f>SUM(D34:D45)</f>
        <v>144845.96000000002</v>
      </c>
      <c r="E46" s="18">
        <f>SUM(E34:E45)</f>
        <v>157618.64000000001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5</vt:i4>
      </vt:variant>
    </vt:vector>
  </HeadingPairs>
  <TitlesOfParts>
    <vt:vector size="11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Full1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2023-02-14T11:03:07Z</dcterms:modified>
</cp:coreProperties>
</file>