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6" l="1"/>
  <c r="D41" i="6"/>
  <c r="K20" i="6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D44" i="7" s="1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C20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O20" i="7"/>
  <c r="AD20" i="7"/>
  <c r="T20" i="7"/>
  <c r="U20" i="7" s="1"/>
  <c r="Y20" i="7"/>
  <c r="E21" i="7"/>
  <c r="J21" i="7"/>
  <c r="O21" i="7"/>
  <c r="AD21" i="7"/>
  <c r="AE21" i="7" s="1"/>
  <c r="T21" i="7"/>
  <c r="U21" i="7" s="1"/>
  <c r="Y21" i="7"/>
  <c r="J14" i="7"/>
  <c r="O14" i="7"/>
  <c r="P14" i="7" s="1"/>
  <c r="E14" i="7"/>
  <c r="T14" i="7"/>
  <c r="U14" i="7" s="1"/>
  <c r="Y14" i="7"/>
  <c r="AD14" i="7"/>
  <c r="AE14" i="7" s="1"/>
  <c r="J15" i="7"/>
  <c r="K15" i="7" s="1"/>
  <c r="O15" i="7"/>
  <c r="P15" i="7" s="1"/>
  <c r="E15" i="7"/>
  <c r="T15" i="7"/>
  <c r="U15" i="7" s="1"/>
  <c r="Y15" i="7"/>
  <c r="Z15" i="7" s="1"/>
  <c r="AD15" i="7"/>
  <c r="AE15" i="7" s="1"/>
  <c r="J16" i="7"/>
  <c r="O16" i="7"/>
  <c r="P16" i="7" s="1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P18" i="7" s="1"/>
  <c r="AD18" i="7"/>
  <c r="E18" i="7"/>
  <c r="F18" i="7" s="1"/>
  <c r="T18" i="7"/>
  <c r="U18" i="7" s="1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Q24" i="7"/>
  <c r="R24" i="7" s="1"/>
  <c r="V24" i="7"/>
  <c r="W24" i="7" s="1"/>
  <c r="AA24" i="7"/>
  <c r="AB24" i="7" s="1"/>
  <c r="G16" i="7"/>
  <c r="H16" i="7" s="1"/>
  <c r="L16" i="7"/>
  <c r="M16" i="7" s="1"/>
  <c r="Q16" i="7"/>
  <c r="V16" i="7"/>
  <c r="W16" i="7" s="1"/>
  <c r="AA16" i="7"/>
  <c r="AB16" i="7" s="1"/>
  <c r="B13" i="7"/>
  <c r="G13" i="7"/>
  <c r="L13" i="7"/>
  <c r="M13" i="7" s="1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W20" i="7" s="1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M14" i="7" s="1"/>
  <c r="B14" i="7"/>
  <c r="Q14" i="7"/>
  <c r="V14" i="7"/>
  <c r="W14" i="7" s="1"/>
  <c r="AA14" i="7"/>
  <c r="AB14" i="7" s="1"/>
  <c r="G15" i="7"/>
  <c r="L15" i="7"/>
  <c r="M15" i="7" s="1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Q17" i="7"/>
  <c r="R17" i="7" s="1"/>
  <c r="V17" i="7"/>
  <c r="W17" i="7" s="1"/>
  <c r="AA17" i="7"/>
  <c r="AB17" i="7" s="1"/>
  <c r="G18" i="7"/>
  <c r="L18" i="7"/>
  <c r="AA18" i="7"/>
  <c r="AB18" i="7" s="1"/>
  <c r="B18" i="7"/>
  <c r="Q18" i="7"/>
  <c r="R18" i="7" s="1"/>
  <c r="V18" i="7"/>
  <c r="W18" i="7" s="1"/>
  <c r="G19" i="7"/>
  <c r="L19" i="7"/>
  <c r="M19" i="7" s="1"/>
  <c r="AA19" i="7"/>
  <c r="B19" i="7"/>
  <c r="Q19" i="7"/>
  <c r="R19" i="7" s="1"/>
  <c r="V19" i="7"/>
  <c r="W19" i="7" s="1"/>
  <c r="J25" i="6"/>
  <c r="E25" i="6"/>
  <c r="O34" i="6" s="1"/>
  <c r="P34" i="6" s="1"/>
  <c r="O25" i="6"/>
  <c r="O36" i="6" s="1"/>
  <c r="P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/>
  <c r="M39" i="6" s="1"/>
  <c r="E45" i="6"/>
  <c r="E34" i="6"/>
  <c r="F34" i="6" s="1"/>
  <c r="E35" i="6"/>
  <c r="E36" i="6"/>
  <c r="F36" i="6" s="1"/>
  <c r="E37" i="6"/>
  <c r="F37" i="6" s="1"/>
  <c r="E38" i="6"/>
  <c r="F38" i="6" s="1"/>
  <c r="E40" i="6"/>
  <c r="E42" i="6"/>
  <c r="F42" i="6" s="1"/>
  <c r="D45" i="6"/>
  <c r="D34" i="6"/>
  <c r="D35" i="6"/>
  <c r="D36" i="6"/>
  <c r="D37" i="6"/>
  <c r="D38" i="6"/>
  <c r="D40" i="6"/>
  <c r="D42" i="6"/>
  <c r="B45" i="6"/>
  <c r="C45" i="6" s="1"/>
  <c r="B42" i="6"/>
  <c r="C42" i="6" s="1"/>
  <c r="B34" i="6"/>
  <c r="B35" i="6"/>
  <c r="B36" i="6"/>
  <c r="C36" i="6" s="1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P39" i="5" s="1"/>
  <c r="AC25" i="5"/>
  <c r="N39" i="5" s="1"/>
  <c r="AA25" i="5"/>
  <c r="L39" i="5"/>
  <c r="M39" i="5" s="1"/>
  <c r="E25" i="5"/>
  <c r="O34" i="5" s="1"/>
  <c r="J25" i="5"/>
  <c r="K19" i="5" s="1"/>
  <c r="O25" i="5"/>
  <c r="O36" i="5" s="1"/>
  <c r="P36" i="5" s="1"/>
  <c r="T25" i="5"/>
  <c r="O37" i="5"/>
  <c r="P37" i="5" s="1"/>
  <c r="Y25" i="5"/>
  <c r="Z18" i="5"/>
  <c r="D25" i="5"/>
  <c r="N34" i="5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M36" i="5" s="1"/>
  <c r="Q25" i="5"/>
  <c r="L37" i="5" s="1"/>
  <c r="M37" i="5" s="1"/>
  <c r="V25" i="5"/>
  <c r="L38" i="5" s="1"/>
  <c r="M38" i="5" s="1"/>
  <c r="E34" i="5"/>
  <c r="E35" i="5"/>
  <c r="F35" i="5" s="1"/>
  <c r="E36" i="5"/>
  <c r="E41" i="5"/>
  <c r="E42" i="5"/>
  <c r="E39" i="5"/>
  <c r="F39" i="5" s="1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C34" i="5" s="1"/>
  <c r="B35" i="5"/>
  <c r="B36" i="5"/>
  <c r="B41" i="5"/>
  <c r="B42" i="5"/>
  <c r="C42" i="5" s="1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F37" i="4" s="1"/>
  <c r="E38" i="4"/>
  <c r="E39" i="4"/>
  <c r="E40" i="4"/>
  <c r="E41" i="4"/>
  <c r="E42" i="4"/>
  <c r="D45" i="4"/>
  <c r="B45" i="4"/>
  <c r="C45" i="4" s="1"/>
  <c r="B42" i="4"/>
  <c r="C42" i="4" s="1"/>
  <c r="B34" i="4"/>
  <c r="B35" i="4"/>
  <c r="B36" i="4"/>
  <c r="C36" i="4" s="1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H16" i="4"/>
  <c r="H17" i="4"/>
  <c r="H21" i="4"/>
  <c r="E25" i="4"/>
  <c r="F20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18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/>
  <c r="D25" i="1"/>
  <c r="N34" i="1" s="1"/>
  <c r="X25" i="1"/>
  <c r="N38" i="1" s="1"/>
  <c r="G25" i="1"/>
  <c r="H22" i="1"/>
  <c r="L25" i="1"/>
  <c r="L36" i="1" s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H21" i="1"/>
  <c r="H17" i="1"/>
  <c r="H15" i="1"/>
  <c r="C24" i="1"/>
  <c r="C21" i="1"/>
  <c r="C19" i="1"/>
  <c r="C18" i="1"/>
  <c r="C17" i="1"/>
  <c r="C16" i="1"/>
  <c r="C15" i="1"/>
  <c r="C14" i="1"/>
  <c r="E45" i="1"/>
  <c r="F45" i="1" s="1"/>
  <c r="E42" i="1"/>
  <c r="F42" i="1" s="1"/>
  <c r="E34" i="1"/>
  <c r="E41" i="1"/>
  <c r="E35" i="1"/>
  <c r="E36" i="1"/>
  <c r="F36" i="1" s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C36" i="1" s="1"/>
  <c r="B37" i="1"/>
  <c r="B38" i="1"/>
  <c r="C38" i="1"/>
  <c r="B39" i="1"/>
  <c r="B40" i="1"/>
  <c r="AE13" i="1"/>
  <c r="AD25" i="1"/>
  <c r="O39" i="1" s="1"/>
  <c r="P39" i="1" s="1"/>
  <c r="AE16" i="1"/>
  <c r="AE25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L37" i="4"/>
  <c r="M37" i="4" s="1"/>
  <c r="F22" i="1"/>
  <c r="F23" i="1"/>
  <c r="F24" i="1"/>
  <c r="C22" i="1"/>
  <c r="C23" i="1"/>
  <c r="F22" i="6"/>
  <c r="C22" i="6"/>
  <c r="H20" i="6"/>
  <c r="M18" i="6"/>
  <c r="M13" i="6"/>
  <c r="P19" i="6"/>
  <c r="P14" i="6"/>
  <c r="Z21" i="6"/>
  <c r="M36" i="6"/>
  <c r="H22" i="6"/>
  <c r="M13" i="5"/>
  <c r="H22" i="5"/>
  <c r="O38" i="5"/>
  <c r="P38" i="5" s="1"/>
  <c r="O35" i="5"/>
  <c r="K22" i="5"/>
  <c r="M14" i="4"/>
  <c r="P21" i="4"/>
  <c r="H19" i="4"/>
  <c r="H22" i="4"/>
  <c r="K13" i="4"/>
  <c r="K22" i="4"/>
  <c r="Z21" i="4"/>
  <c r="F20" i="1"/>
  <c r="F13" i="1"/>
  <c r="C13" i="1"/>
  <c r="K21" i="1"/>
  <c r="H16" i="1"/>
  <c r="H14" i="1"/>
  <c r="H24" i="1"/>
  <c r="Z18" i="6"/>
  <c r="C20" i="6"/>
  <c r="C13" i="6"/>
  <c r="F14" i="6"/>
  <c r="K15" i="6"/>
  <c r="R16" i="6"/>
  <c r="U16" i="6"/>
  <c r="U13" i="6"/>
  <c r="H13" i="6"/>
  <c r="H24" i="6"/>
  <c r="H14" i="6"/>
  <c r="K14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C14" i="5"/>
  <c r="C13" i="5"/>
  <c r="E46" i="5"/>
  <c r="F41" i="5" s="1"/>
  <c r="AE21" i="5"/>
  <c r="AE20" i="5"/>
  <c r="C20" i="5"/>
  <c r="F21" i="5"/>
  <c r="F20" i="5"/>
  <c r="P21" i="5"/>
  <c r="Z20" i="7"/>
  <c r="P15" i="4"/>
  <c r="H15" i="4"/>
  <c r="H18" i="4"/>
  <c r="H14" i="4"/>
  <c r="K15" i="4"/>
  <c r="K25" i="4" s="1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K21" i="4"/>
  <c r="H20" i="4"/>
  <c r="W17" i="4"/>
  <c r="Z17" i="4"/>
  <c r="C18" i="4"/>
  <c r="C20" i="4"/>
  <c r="O34" i="4"/>
  <c r="H13" i="4"/>
  <c r="O35" i="4"/>
  <c r="M13" i="4"/>
  <c r="W20" i="4"/>
  <c r="M20" i="4"/>
  <c r="L36" i="4"/>
  <c r="L35" i="4"/>
  <c r="P17" i="7"/>
  <c r="Z16" i="7"/>
  <c r="F37" i="1"/>
  <c r="F44" i="1"/>
  <c r="F24" i="7"/>
  <c r="F15" i="7"/>
  <c r="F22" i="7"/>
  <c r="C39" i="5"/>
  <c r="C43" i="5"/>
  <c r="C43" i="4"/>
  <c r="C37" i="1"/>
  <c r="K24" i="7"/>
  <c r="C37" i="6"/>
  <c r="C35" i="6"/>
  <c r="F35" i="6"/>
  <c r="U13" i="7"/>
  <c r="U16" i="7"/>
  <c r="F45" i="6"/>
  <c r="M34" i="6"/>
  <c r="AB19" i="7"/>
  <c r="C45" i="5"/>
  <c r="F45" i="5"/>
  <c r="AE20" i="7"/>
  <c r="R16" i="7"/>
  <c r="C36" i="5"/>
  <c r="F36" i="5"/>
  <c r="F34" i="5"/>
  <c r="F40" i="5"/>
  <c r="F21" i="7"/>
  <c r="F14" i="7"/>
  <c r="F42" i="5"/>
  <c r="Z21" i="7"/>
  <c r="AE18" i="7"/>
  <c r="AE17" i="7"/>
  <c r="F35" i="4"/>
  <c r="C35" i="4"/>
  <c r="F38" i="4"/>
  <c r="F42" i="4"/>
  <c r="P21" i="7"/>
  <c r="K16" i="7"/>
  <c r="AB20" i="7"/>
  <c r="C18" i="7"/>
  <c r="C14" i="7"/>
  <c r="C39" i="4"/>
  <c r="C13" i="7"/>
  <c r="F34" i="4"/>
  <c r="F39" i="4"/>
  <c r="R13" i="7"/>
  <c r="C34" i="4"/>
  <c r="K21" i="7"/>
  <c r="M18" i="7"/>
  <c r="P13" i="7"/>
  <c r="P19" i="7"/>
  <c r="H15" i="7"/>
  <c r="H24" i="7"/>
  <c r="P37" i="4"/>
  <c r="P38" i="4"/>
  <c r="O35" i="6" l="1"/>
  <c r="O40" i="6" s="1"/>
  <c r="P35" i="6" s="1"/>
  <c r="B40" i="7"/>
  <c r="X25" i="7"/>
  <c r="N39" i="7" s="1"/>
  <c r="D43" i="7"/>
  <c r="K19" i="6"/>
  <c r="H18" i="6"/>
  <c r="H25" i="6" s="1"/>
  <c r="H19" i="6"/>
  <c r="E37" i="7"/>
  <c r="F37" i="7" s="1"/>
  <c r="C25" i="5"/>
  <c r="T25" i="7"/>
  <c r="O37" i="7" s="1"/>
  <c r="P37" i="7" s="1"/>
  <c r="AB25" i="1"/>
  <c r="M25" i="5"/>
  <c r="E39" i="7"/>
  <c r="Z25" i="1"/>
  <c r="D46" i="6"/>
  <c r="B42" i="7"/>
  <c r="B45" i="7"/>
  <c r="C45" i="7" s="1"/>
  <c r="Y25" i="7"/>
  <c r="O39" i="7" s="1"/>
  <c r="P39" i="7" s="1"/>
  <c r="E45" i="7"/>
  <c r="F45" i="7" s="1"/>
  <c r="W25" i="4"/>
  <c r="W25" i="1"/>
  <c r="Z25" i="5"/>
  <c r="AE25" i="5"/>
  <c r="B34" i="7"/>
  <c r="E35" i="7"/>
  <c r="W25" i="7"/>
  <c r="E38" i="7"/>
  <c r="F38" i="7" s="1"/>
  <c r="Z25" i="4"/>
  <c r="R25" i="6"/>
  <c r="Z25" i="6"/>
  <c r="AE25" i="6"/>
  <c r="M24" i="7"/>
  <c r="D39" i="7"/>
  <c r="D38" i="7"/>
  <c r="AC25" i="7"/>
  <c r="N38" i="7" s="1"/>
  <c r="S25" i="7"/>
  <c r="N37" i="7" s="1"/>
  <c r="K20" i="5"/>
  <c r="K25" i="5" s="1"/>
  <c r="H20" i="5"/>
  <c r="H25" i="5" s="1"/>
  <c r="B46" i="5"/>
  <c r="C41" i="5" s="1"/>
  <c r="D46" i="5"/>
  <c r="M25" i="4"/>
  <c r="B46" i="4"/>
  <c r="P25" i="4"/>
  <c r="P20" i="4"/>
  <c r="E25" i="7"/>
  <c r="D46" i="4"/>
  <c r="E46" i="4"/>
  <c r="F41" i="4" s="1"/>
  <c r="K19" i="1"/>
  <c r="D41" i="7"/>
  <c r="M20" i="1"/>
  <c r="M25" i="1" s="1"/>
  <c r="G25" i="7"/>
  <c r="H19" i="7" s="1"/>
  <c r="F25" i="4"/>
  <c r="AE25" i="4"/>
  <c r="C25" i="6"/>
  <c r="P25" i="6"/>
  <c r="U25" i="6"/>
  <c r="Q25" i="7"/>
  <c r="L37" i="7" s="1"/>
  <c r="M37" i="7" s="1"/>
  <c r="B41" i="7"/>
  <c r="C38" i="4"/>
  <c r="E36" i="7"/>
  <c r="F36" i="7" s="1"/>
  <c r="Z14" i="7"/>
  <c r="E42" i="7"/>
  <c r="F42" i="7" s="1"/>
  <c r="P25" i="5"/>
  <c r="K25" i="6"/>
  <c r="F25" i="1"/>
  <c r="P25" i="1"/>
  <c r="K20" i="1"/>
  <c r="U25" i="4"/>
  <c r="B38" i="7"/>
  <c r="C38" i="7" s="1"/>
  <c r="C17" i="7"/>
  <c r="B36" i="7"/>
  <c r="C36" i="7" s="1"/>
  <c r="N25" i="7"/>
  <c r="N36" i="7" s="1"/>
  <c r="B43" i="7"/>
  <c r="C43" i="7" s="1"/>
  <c r="C22" i="7"/>
  <c r="B44" i="7"/>
  <c r="C44" i="7" s="1"/>
  <c r="F46" i="5"/>
  <c r="F13" i="7"/>
  <c r="C35" i="5"/>
  <c r="C15" i="7"/>
  <c r="H21" i="7"/>
  <c r="B35" i="7"/>
  <c r="AD25" i="7"/>
  <c r="O38" i="7" s="1"/>
  <c r="P38" i="7" s="1"/>
  <c r="V25" i="7"/>
  <c r="L39" i="7" s="1"/>
  <c r="M39" i="7" s="1"/>
  <c r="R25" i="1"/>
  <c r="U25" i="1"/>
  <c r="H20" i="1"/>
  <c r="H18" i="1"/>
  <c r="F25" i="5"/>
  <c r="B46" i="6"/>
  <c r="C34" i="6"/>
  <c r="D40" i="7"/>
  <c r="D42" i="7"/>
  <c r="I25" i="7"/>
  <c r="N35" i="7" s="1"/>
  <c r="F19" i="7"/>
  <c r="E40" i="7"/>
  <c r="E41" i="7"/>
  <c r="D37" i="7"/>
  <c r="E43" i="7"/>
  <c r="E44" i="7"/>
  <c r="F44" i="7" s="1"/>
  <c r="F23" i="7"/>
  <c r="F36" i="4"/>
  <c r="E34" i="7"/>
  <c r="C25" i="4"/>
  <c r="W25" i="6"/>
  <c r="L35" i="1"/>
  <c r="AB25" i="4"/>
  <c r="R14" i="7"/>
  <c r="B25" i="7"/>
  <c r="L34" i="7" s="1"/>
  <c r="O25" i="7"/>
  <c r="O36" i="7" s="1"/>
  <c r="R25" i="5"/>
  <c r="H25" i="4"/>
  <c r="M25" i="6"/>
  <c r="R25" i="4"/>
  <c r="U25" i="5"/>
  <c r="W25" i="5"/>
  <c r="AB25" i="5"/>
  <c r="F25" i="6"/>
  <c r="AB25" i="6"/>
  <c r="B39" i="7"/>
  <c r="D35" i="7"/>
  <c r="J25" i="7"/>
  <c r="K13" i="1"/>
  <c r="O35" i="1"/>
  <c r="O40" i="1" s="1"/>
  <c r="P35" i="1" s="1"/>
  <c r="K14" i="1"/>
  <c r="E46" i="1"/>
  <c r="F41" i="1" s="1"/>
  <c r="B37" i="7"/>
  <c r="C37" i="7" s="1"/>
  <c r="L34" i="1"/>
  <c r="D36" i="7"/>
  <c r="D34" i="7"/>
  <c r="H13" i="7"/>
  <c r="H14" i="7"/>
  <c r="H19" i="1"/>
  <c r="H13" i="1"/>
  <c r="D46" i="1"/>
  <c r="D25" i="7"/>
  <c r="N34" i="7" s="1"/>
  <c r="N40" i="1"/>
  <c r="C19" i="7"/>
  <c r="B46" i="1"/>
  <c r="C25" i="1"/>
  <c r="C42" i="7"/>
  <c r="N40" i="6"/>
  <c r="L40" i="6"/>
  <c r="M35" i="6" s="1"/>
  <c r="M37" i="6"/>
  <c r="P37" i="6"/>
  <c r="AA25" i="7"/>
  <c r="L38" i="7" s="1"/>
  <c r="E46" i="6"/>
  <c r="AE25" i="7"/>
  <c r="L25" i="7"/>
  <c r="N40" i="5"/>
  <c r="O40" i="5"/>
  <c r="P35" i="5" s="1"/>
  <c r="P34" i="5"/>
  <c r="L40" i="5"/>
  <c r="M35" i="5" s="1"/>
  <c r="M34" i="5"/>
  <c r="R25" i="7"/>
  <c r="AB25" i="7"/>
  <c r="L40" i="4"/>
  <c r="M34" i="4" s="1"/>
  <c r="N40" i="4"/>
  <c r="O40" i="4"/>
  <c r="U25" i="7"/>
  <c r="Z25" i="7"/>
  <c r="M37" i="1"/>
  <c r="F43" i="6" l="1"/>
  <c r="F41" i="6"/>
  <c r="F43" i="7"/>
  <c r="K14" i="7"/>
  <c r="K22" i="7"/>
  <c r="L35" i="7"/>
  <c r="C40" i="6"/>
  <c r="C41" i="6"/>
  <c r="C20" i="7"/>
  <c r="F40" i="6"/>
  <c r="C39" i="6"/>
  <c r="C46" i="6" s="1"/>
  <c r="P40" i="6"/>
  <c r="M40" i="6"/>
  <c r="H18" i="7"/>
  <c r="C40" i="5"/>
  <c r="C46" i="5" s="1"/>
  <c r="P40" i="5"/>
  <c r="M40" i="5"/>
  <c r="H20" i="7"/>
  <c r="F40" i="4"/>
  <c r="C41" i="4"/>
  <c r="C40" i="4"/>
  <c r="C46" i="4" s="1"/>
  <c r="M35" i="4"/>
  <c r="P34" i="4"/>
  <c r="P35" i="4"/>
  <c r="M36" i="4"/>
  <c r="P36" i="4"/>
  <c r="F46" i="4"/>
  <c r="O34" i="7"/>
  <c r="F20" i="7"/>
  <c r="F25" i="7" s="1"/>
  <c r="K25" i="1"/>
  <c r="P36" i="1"/>
  <c r="P20" i="7"/>
  <c r="P25" i="7" s="1"/>
  <c r="L36" i="7"/>
  <c r="L40" i="7" s="1"/>
  <c r="M34" i="7" s="1"/>
  <c r="M20" i="7"/>
  <c r="M25" i="7" s="1"/>
  <c r="D46" i="7"/>
  <c r="H25" i="1"/>
  <c r="B46" i="7"/>
  <c r="C39" i="7" s="1"/>
  <c r="O35" i="7"/>
  <c r="O40" i="7" s="1"/>
  <c r="K13" i="7"/>
  <c r="C25" i="7"/>
  <c r="N40" i="7"/>
  <c r="L40" i="1"/>
  <c r="K19" i="7"/>
  <c r="E46" i="7"/>
  <c r="K18" i="7"/>
  <c r="F35" i="1"/>
  <c r="F34" i="1"/>
  <c r="F39" i="1"/>
  <c r="F40" i="1"/>
  <c r="P40" i="1"/>
  <c r="C40" i="1"/>
  <c r="C39" i="1"/>
  <c r="C35" i="1"/>
  <c r="C41" i="1"/>
  <c r="C34" i="1"/>
  <c r="C34" i="7"/>
  <c r="C35" i="7"/>
  <c r="M38" i="7"/>
  <c r="H25" i="7" l="1"/>
  <c r="F46" i="6"/>
  <c r="P40" i="4"/>
  <c r="M40" i="4"/>
  <c r="P35" i="7"/>
  <c r="P34" i="7"/>
  <c r="C40" i="7"/>
  <c r="K25" i="7"/>
  <c r="P36" i="7"/>
  <c r="M34" i="1"/>
  <c r="M36" i="1"/>
  <c r="M36" i="7"/>
  <c r="C41" i="7"/>
  <c r="F46" i="1"/>
  <c r="M35" i="1"/>
  <c r="F41" i="7"/>
  <c r="F34" i="7"/>
  <c r="F35" i="7"/>
  <c r="F39" i="7"/>
  <c r="F40" i="7"/>
  <c r="M35" i="7"/>
  <c r="C46" i="1"/>
  <c r="M40" i="1" l="1"/>
  <c r="M40" i="7"/>
  <c r="P40" i="7"/>
  <c r="C46" i="7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<sst xmlns="http://schemas.openxmlformats.org/spreadsheetml/2006/main" count="457" uniqueCount="62">
  <si>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</si>
  <si>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</si>
  <si>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</si>
  <si>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</si>
  <si>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</si>
  <si>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</si>
  <si>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</si>
  <si>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</si>
  <si>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</si>
  <si>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</si>
  <si>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</si>
  <si>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</si>
  <si>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</si>
  <si>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</si>
  <si>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</si>
  <si>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</si>
  <si>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</si>
  <si>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</si>
  <si>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</si>
  <si>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</si>
  <si>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</si>
  <si>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</si>
  <si>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</si>
  <si>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</si>
  <si>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</si>
  <si>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</si>
  <si>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</si>
  <si>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</si>
  <si>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</si>
  <si>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</si>
  <si>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</si>
  <si>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</si>
  <si>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</si>
  <si>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</si>
  <si>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</si>
  <si>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</si>
  <si>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</si>
  <si>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</si>
  <si>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</si>
  <si>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</si>
  <si>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</si>
  <si>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</si>
  <si>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</si>
  <si>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</si>
  <si>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</si>
  <si>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</si>
  <si>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</si>
  <si>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</si>
  <si>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</si>
  <si>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</si>
  <si>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</si>
  <si>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</si>
  <si>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</si>
  <si>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</si>
  <si>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</si>
  <si>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</si>
  <si>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</si>
  <si>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</si>
  <si>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</si>
  <si>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</si>
  <si>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</si>
  <si>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Fundació Barcelona Institute of Technology for the Habitat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</si>
</sst>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4" fillId="0" borderId="1" xfId="0" applyFont="1" applyBorder="1" applyAlignment="1" applyProtection="1">
      <alignment vertical="center"/>
      <protection locked="0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6-42B2-84E3-2A6540937A8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6-42B2-84E3-2A6540937A8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76-42B2-84E3-2A6540937A8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6-42B2-84E3-2A6540937A8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6-42B2-84E3-2A6540937A8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6-42B2-84E3-2A6540937A8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6-42B2-84E3-2A6540937A8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6-42B2-84E3-2A6540937A8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6-42B2-84E3-2A6540937A8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6-42B2-84E3-2A6540937A8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B76-42B2-84E3-2A6540937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6-4AFE-B744-FCCC3B31A30D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86-4AFE-B744-FCCC3B31A30D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6-4AFE-B744-FCCC3B31A30D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86-4AFE-B744-FCCC3B31A30D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86-4AFE-B744-FCCC3B31A30D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86-4AFE-B744-FCCC3B31A30D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86-4AFE-B744-FCCC3B31A30D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86-4AFE-B744-FCCC3B31A30D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86-4AFE-B744-FCCC3B31A30D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86-4AFE-B744-FCCC3B31A30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116476.48999999999</c:v>
                </c:pt>
                <c:pt idx="6">
                  <c:v>24834.16</c:v>
                </c:pt>
                <c:pt idx="7">
                  <c:v>52694.665099999991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086-4AFE-B744-FCCC3B31A3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A2-425F-861F-920731B9D7E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2-425F-861F-920731B9D7E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2-425F-861F-920731B9D7E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2-425F-861F-920731B9D7E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59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A2-425F-861F-920731B9D7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41-4A9E-BCCA-52EBDFD1C44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41-4A9E-BCCA-52EBDFD1C44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41-4A9E-BCCA-52EBDFD1C44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41-4A9E-BCCA-52EBDFD1C44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41-4A9E-BCCA-52EBDFD1C44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41-4A9E-BCCA-52EBDFD1C44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48387.065099999993</c:v>
                </c:pt>
                <c:pt idx="1">
                  <c:v>141310.65</c:v>
                </c:pt>
                <c:pt idx="2">
                  <c:v>4307.6000000000004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F41-4A9E-BCCA-52EBDFD1C4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F22" sqref="F22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44684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4.5454545454545456E-2</v>
      </c>
      <c r="I18" s="65">
        <v>64462.81</v>
      </c>
      <c r="J18" s="66">
        <v>78000</v>
      </c>
      <c r="K18" s="63">
        <f t="shared" si="3"/>
        <v>0.47275010799006473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9.0909090909090912E-2</v>
      </c>
      <c r="I19" s="6">
        <v>10730.68</v>
      </c>
      <c r="J19" s="7">
        <v>11449.72</v>
      </c>
      <c r="K19" s="21">
        <f t="shared" si="3"/>
        <v>6.9395594441743633E-2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19</v>
      </c>
      <c r="H20" s="62">
        <f t="shared" si="2"/>
        <v>0.86363636363636365</v>
      </c>
      <c r="I20" s="65">
        <v>62431.66</v>
      </c>
      <c r="J20" s="66">
        <v>75542.31</v>
      </c>
      <c r="K20" s="63">
        <f t="shared" si="3"/>
        <v>0.45785429756819163</v>
      </c>
      <c r="L20" s="64">
        <v>1</v>
      </c>
      <c r="M20" s="62">
        <f t="shared" si="4"/>
        <v>1</v>
      </c>
      <c r="N20" s="65">
        <v>1250</v>
      </c>
      <c r="O20" s="66">
        <v>1512.5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22</v>
      </c>
      <c r="H25" s="17">
        <f t="shared" si="12"/>
        <v>1</v>
      </c>
      <c r="I25" s="18">
        <f t="shared" si="12"/>
        <v>137625.15</v>
      </c>
      <c r="J25" s="18">
        <f t="shared" si="12"/>
        <v>164992.03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1250</v>
      </c>
      <c r="O25" s="18">
        <f t="shared" si="12"/>
        <v>1512.5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25">
      <c r="B26" s="25"/>
      <c r="H26" s="25"/>
      <c r="N26" s="25"/>
    </row>
    <row r="27" spans="1:31" s="47" customFormat="1" ht="34.4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22</v>
      </c>
      <c r="M35" s="8">
        <f t="shared" si="18"/>
        <v>0.95652173913043481</v>
      </c>
      <c r="N35" s="58">
        <f>I25</f>
        <v>137625.15</v>
      </c>
      <c r="O35" s="58">
        <f>J25</f>
        <v>164992.03</v>
      </c>
      <c r="P35" s="56">
        <f t="shared" si="19"/>
        <v>0.99091616306174968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1</v>
      </c>
      <c r="M36" s="8">
        <f t="shared" si="18"/>
        <v>4.3478260869565216E-2</v>
      </c>
      <c r="N36" s="58">
        <f>N25</f>
        <v>1250</v>
      </c>
      <c r="O36" s="58">
        <f>O25</f>
        <v>1512.5</v>
      </c>
      <c r="P36" s="56">
        <f t="shared" si="19"/>
        <v>9.0838369382502688E-3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1</v>
      </c>
      <c r="C39" s="8">
        <f t="shared" si="14"/>
        <v>4.3478260869565216E-2</v>
      </c>
      <c r="D39" s="13">
        <f t="shared" si="15"/>
        <v>64462.81</v>
      </c>
      <c r="E39" s="22">
        <f t="shared" si="16"/>
        <v>78000</v>
      </c>
      <c r="F39" s="21">
        <f t="shared" si="17"/>
        <v>0.46845572309654276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2</v>
      </c>
      <c r="C40" s="8">
        <f t="shared" si="14"/>
        <v>8.6956521739130432E-2</v>
      </c>
      <c r="D40" s="13">
        <f t="shared" si="15"/>
        <v>10730.68</v>
      </c>
      <c r="E40" s="14">
        <f t="shared" si="16"/>
        <v>11449.72</v>
      </c>
      <c r="F40" s="21">
        <f t="shared" si="17"/>
        <v>6.8765216177601896E-2</v>
      </c>
      <c r="G40" s="24"/>
      <c r="J40" s="97" t="s">
        <v>0</v>
      </c>
      <c r="K40" s="98"/>
      <c r="L40" s="79">
        <f>SUM(L34:L39)</f>
        <v>23</v>
      </c>
      <c r="M40" s="17">
        <f>SUM(M34:M39)</f>
        <v>1</v>
      </c>
      <c r="N40" s="80">
        <f>SUM(N34:N39)</f>
        <v>138875.15</v>
      </c>
      <c r="O40" s="81">
        <f>SUM(O34:O39)</f>
        <v>166504.53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20</v>
      </c>
      <c r="C41" s="8">
        <f t="shared" si="14"/>
        <v>0.86956521739130432</v>
      </c>
      <c r="D41" s="13">
        <f t="shared" si="15"/>
        <v>63681.66</v>
      </c>
      <c r="E41" s="14">
        <f t="shared" si="16"/>
        <v>77054.81</v>
      </c>
      <c r="F41" s="21">
        <f t="shared" si="17"/>
        <v>0.46277906072585534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23</v>
      </c>
      <c r="C46" s="17">
        <f>SUM(C34:C45)</f>
        <v>1</v>
      </c>
      <c r="D46" s="18">
        <f>SUM(D34:D45)</f>
        <v>138875.15</v>
      </c>
      <c r="E46" s="18">
        <f>SUM(E34:E45)</f>
        <v>166504.53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ht="15" x14ac:dyDescent="0.2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D41" sqref="D41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44775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Institute of Technology for the Habitat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0.26666666666666666</v>
      </c>
      <c r="I19" s="6">
        <v>5968</v>
      </c>
      <c r="J19" s="7">
        <v>7221.2800000000007</v>
      </c>
      <c r="K19" s="21">
        <f t="shared" si="3"/>
        <v>9.4331954876561361E-2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v>39989.31</v>
      </c>
      <c r="E20" s="66">
        <v>48387.065099999993</v>
      </c>
      <c r="F20" s="21">
        <f t="shared" si="1"/>
        <v>1</v>
      </c>
      <c r="G20" s="64">
        <v>11</v>
      </c>
      <c r="H20" s="62">
        <f t="shared" si="2"/>
        <v>0.73333333333333328</v>
      </c>
      <c r="I20" s="65">
        <v>57764.669421487604</v>
      </c>
      <c r="J20" s="66">
        <v>69330.509999999995</v>
      </c>
      <c r="K20" s="21">
        <f t="shared" si="3"/>
        <v>0.90566804512343868</v>
      </c>
      <c r="L20" s="64">
        <v>3</v>
      </c>
      <c r="M20" s="62">
        <f t="shared" si="4"/>
        <v>1</v>
      </c>
      <c r="N20" s="65">
        <v>2310</v>
      </c>
      <c r="O20" s="66">
        <v>2795.1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39989.31</v>
      </c>
      <c r="E25" s="18">
        <f t="shared" si="32"/>
        <v>48387.065099999993</v>
      </c>
      <c r="F25" s="19">
        <f t="shared" si="32"/>
        <v>1</v>
      </c>
      <c r="G25" s="16">
        <f t="shared" si="32"/>
        <v>15</v>
      </c>
      <c r="H25" s="17">
        <f t="shared" si="32"/>
        <v>1</v>
      </c>
      <c r="I25" s="18">
        <f t="shared" si="32"/>
        <v>63732.669421487604</v>
      </c>
      <c r="J25" s="18">
        <f t="shared" si="32"/>
        <v>76551.789999999994</v>
      </c>
      <c r="K25" s="19">
        <f t="shared" si="32"/>
        <v>1</v>
      </c>
      <c r="L25" s="16">
        <f t="shared" si="32"/>
        <v>3</v>
      </c>
      <c r="M25" s="17">
        <f t="shared" si="32"/>
        <v>1</v>
      </c>
      <c r="N25" s="18">
        <f t="shared" si="32"/>
        <v>2310</v>
      </c>
      <c r="O25" s="18">
        <f t="shared" si="32"/>
        <v>2795.1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4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1</v>
      </c>
      <c r="M34" s="8">
        <f t="shared" ref="M34:M39" si="38">IF(L34,L34/$L$40,"")</f>
        <v>5.2631578947368418E-2</v>
      </c>
      <c r="N34" s="55">
        <f>D25</f>
        <v>39989.31</v>
      </c>
      <c r="O34" s="55">
        <f>E25</f>
        <v>48387.065099999993</v>
      </c>
      <c r="P34" s="56">
        <f t="shared" ref="P34:P39" si="39">IF(O34,O34/$O$40,"")</f>
        <v>0.37881129619856257</v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15</v>
      </c>
      <c r="M35" s="8">
        <f t="shared" si="38"/>
        <v>0.78947368421052633</v>
      </c>
      <c r="N35" s="58">
        <f>I25</f>
        <v>63732.669421487604</v>
      </c>
      <c r="O35" s="58">
        <f>J25</f>
        <v>76551.789999999994</v>
      </c>
      <c r="P35" s="56">
        <f t="shared" si="39"/>
        <v>0.59930650342792058</v>
      </c>
    </row>
    <row r="36" spans="1:33" ht="30" customHeight="1" x14ac:dyDescent="0.3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3</v>
      </c>
      <c r="M36" s="8">
        <f t="shared" si="38"/>
        <v>0.15789473684210525</v>
      </c>
      <c r="N36" s="58">
        <f>N25</f>
        <v>2310</v>
      </c>
      <c r="O36" s="58">
        <f>O25</f>
        <v>2795.1</v>
      </c>
      <c r="P36" s="56">
        <f t="shared" si="39"/>
        <v>2.1882200373516816E-2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4</v>
      </c>
      <c r="C40" s="8">
        <f t="shared" si="34"/>
        <v>0.21052631578947367</v>
      </c>
      <c r="D40" s="13">
        <f t="shared" si="35"/>
        <v>5968</v>
      </c>
      <c r="E40" s="14">
        <f t="shared" si="36"/>
        <v>7221.2800000000007</v>
      </c>
      <c r="F40" s="21">
        <f t="shared" si="37"/>
        <v>5.6533754038592364E-2</v>
      </c>
      <c r="G40" s="24"/>
      <c r="J40" s="97" t="s">
        <v>0</v>
      </c>
      <c r="K40" s="98"/>
      <c r="L40" s="79">
        <f>SUM(L34:L39)</f>
        <v>19</v>
      </c>
      <c r="M40" s="17">
        <f>SUM(M34:M39)</f>
        <v>1</v>
      </c>
      <c r="N40" s="80">
        <f>SUM(N34:N39)</f>
        <v>106031.9794214876</v>
      </c>
      <c r="O40" s="81">
        <f>SUM(O34:O39)</f>
        <v>127733.95509999999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15</v>
      </c>
      <c r="C41" s="8">
        <f t="shared" si="34"/>
        <v>0.78947368421052633</v>
      </c>
      <c r="D41" s="13">
        <f t="shared" si="35"/>
        <v>100063.9794214876</v>
      </c>
      <c r="E41" s="14">
        <f t="shared" si="36"/>
        <v>120512.67509999999</v>
      </c>
      <c r="F41" s="21">
        <f t="shared" si="37"/>
        <v>0.9434662459614076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19</v>
      </c>
      <c r="C46" s="17">
        <f>SUM(C34:C45)</f>
        <v>1</v>
      </c>
      <c r="D46" s="18">
        <f>SUM(D34:D45)</f>
        <v>106031.9794214876</v>
      </c>
      <c r="E46" s="18">
        <f>SUM(E34:E45)</f>
        <v>127733.95509999999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K8" sqref="K8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44888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Institute of Technology for the Habitat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4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0.3</v>
      </c>
      <c r="I19" s="6">
        <v>4240</v>
      </c>
      <c r="J19" s="7">
        <v>5130.3999999999996</v>
      </c>
      <c r="K19" s="21">
        <f t="shared" si="3"/>
        <v>0.28543134047690583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7</v>
      </c>
      <c r="H20" s="62">
        <f t="shared" si="2"/>
        <v>0.7</v>
      </c>
      <c r="I20" s="65">
        <v>10838.13</v>
      </c>
      <c r="J20" s="66">
        <v>12843.8</v>
      </c>
      <c r="K20" s="63">
        <f t="shared" si="3"/>
        <v>0.71456865952309434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10</v>
      </c>
      <c r="H25" s="17">
        <f t="shared" si="22"/>
        <v>1</v>
      </c>
      <c r="I25" s="18">
        <f t="shared" si="22"/>
        <v>15078.13</v>
      </c>
      <c r="J25" s="18">
        <f t="shared" si="22"/>
        <v>17974.199999999997</v>
      </c>
      <c r="K25" s="19">
        <f t="shared" si="22"/>
        <v>1.0000000000000002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4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10</v>
      </c>
      <c r="M35" s="8">
        <f>IF(L35,L35/$L$40,"")</f>
        <v>1</v>
      </c>
      <c r="N35" s="58">
        <f>I25</f>
        <v>15078.13</v>
      </c>
      <c r="O35" s="58">
        <f>J25</f>
        <v>17974.199999999997</v>
      </c>
      <c r="P35" s="56">
        <f>IF(O35,O35/$O$40,"")</f>
        <v>1</v>
      </c>
    </row>
    <row r="36" spans="1:33" ht="30" customHeight="1" x14ac:dyDescent="0.3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3</v>
      </c>
      <c r="C40" s="8">
        <f t="shared" si="24"/>
        <v>0.3</v>
      </c>
      <c r="D40" s="13">
        <f t="shared" si="25"/>
        <v>4240</v>
      </c>
      <c r="E40" s="14">
        <f t="shared" si="26"/>
        <v>5130.3999999999996</v>
      </c>
      <c r="F40" s="21">
        <f t="shared" si="27"/>
        <v>0.28543134047690583</v>
      </c>
      <c r="G40" s="24"/>
      <c r="J40" s="97" t="s">
        <v>0</v>
      </c>
      <c r="K40" s="98"/>
      <c r="L40" s="79">
        <f>SUM(L34:L39)</f>
        <v>10</v>
      </c>
      <c r="M40" s="17">
        <f>SUM(M34:M39)</f>
        <v>1</v>
      </c>
      <c r="N40" s="80">
        <f>SUM(N34:N39)</f>
        <v>15078.13</v>
      </c>
      <c r="O40" s="81">
        <f>SUM(O34:O39)</f>
        <v>17974.199999999997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7</v>
      </c>
      <c r="C41" s="8">
        <f t="shared" si="24"/>
        <v>0.7</v>
      </c>
      <c r="D41" s="13">
        <f t="shared" si="25"/>
        <v>10838.13</v>
      </c>
      <c r="E41" s="14">
        <f t="shared" si="26"/>
        <v>12843.8</v>
      </c>
      <c r="F41" s="21">
        <f t="shared" si="27"/>
        <v>0.71456865952309434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10</v>
      </c>
      <c r="C46" s="17">
        <f>SUM(C34:C45)</f>
        <v>1</v>
      </c>
      <c r="D46" s="18">
        <f>SUM(D34:D45)</f>
        <v>15078.13</v>
      </c>
      <c r="E46" s="18">
        <f>SUM(E34:E45)</f>
        <v>17974.199999999997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3" zoomScale="80" zoomScaleNormal="80" workbookViewId="0">
      <selection activeCell="N24" sqref="N24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Institute of Technology for the Habitat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167"/>
      <c r="J18" s="167"/>
      <c r="K18" s="63"/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8.3333333333333329E-2</v>
      </c>
      <c r="I19" s="6">
        <v>938.87</v>
      </c>
      <c r="J19" s="7">
        <v>1032.76</v>
      </c>
      <c r="K19" s="21">
        <f t="shared" si="3"/>
        <v>2.6139701462315788E-2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11</v>
      </c>
      <c r="H20" s="62">
        <f t="shared" si="2"/>
        <v>0.91666666666666663</v>
      </c>
      <c r="I20" s="65">
        <v>31306.83</v>
      </c>
      <c r="J20" s="66">
        <v>38476.49</v>
      </c>
      <c r="K20" s="21">
        <f t="shared" si="3"/>
        <v>0.97386029853768419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/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" customHeight="1" x14ac:dyDescent="0.3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/>
      <c r="L22" s="2"/>
      <c r="M22" s="20" t="str">
        <f t="shared" ref="M22:M23" si="12">IF(L22,L22/$L$25,"")</f>
        <v/>
      </c>
      <c r="N22" s="6"/>
      <c r="O22" s="7"/>
      <c r="P22" s="21" t="str">
        <f t="shared" ref="P22:P23" si="13">IF(O22,O22/$O$25,"")</f>
        <v/>
      </c>
      <c r="Q22" s="2"/>
      <c r="R22" s="20" t="str">
        <f t="shared" ref="R22:R23" si="14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5">IF(V22,V22/$V$25,"")</f>
        <v/>
      </c>
      <c r="X22" s="6"/>
      <c r="Y22" s="7"/>
      <c r="Z22" s="21" t="str">
        <f t="shared" ref="Z22:Z23" si="16">IF(Y22,Y22/$Y$25,"")</f>
        <v/>
      </c>
      <c r="AA22" s="2"/>
      <c r="AB22" s="20" t="str">
        <f t="shared" ref="AB22:AB23" si="17">IF(AA22,AA22/$AA$25,"")</f>
        <v/>
      </c>
      <c r="AC22" s="6"/>
      <c r="AD22" s="7"/>
      <c r="AE22" s="21" t="str">
        <f t="shared" ref="AE22:AE23" si="18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ref="K22:K23" si="19">IF(J23,J23/$J$25,"")</f>
        <v/>
      </c>
      <c r="L23" s="2"/>
      <c r="M23" s="20" t="str">
        <f t="shared" si="12"/>
        <v/>
      </c>
      <c r="N23" s="6"/>
      <c r="O23" s="7"/>
      <c r="P23" s="21" t="str">
        <f t="shared" si="13"/>
        <v/>
      </c>
      <c r="Q23" s="2"/>
      <c r="R23" s="20" t="str">
        <f t="shared" si="14"/>
        <v/>
      </c>
      <c r="S23" s="6"/>
      <c r="T23" s="7"/>
      <c r="U23" s="21" t="str">
        <f t="shared" si="5"/>
        <v/>
      </c>
      <c r="V23" s="2"/>
      <c r="W23" s="20" t="str">
        <f t="shared" si="15"/>
        <v/>
      </c>
      <c r="X23" s="6"/>
      <c r="Y23" s="7"/>
      <c r="Z23" s="21" t="str">
        <f t="shared" si="16"/>
        <v/>
      </c>
      <c r="AA23" s="2"/>
      <c r="AB23" s="20" t="str">
        <f t="shared" si="17"/>
        <v/>
      </c>
      <c r="AC23" s="6"/>
      <c r="AD23" s="7"/>
      <c r="AE23" s="21" t="str">
        <f t="shared" si="18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12</v>
      </c>
      <c r="H25" s="17">
        <f t="shared" si="30"/>
        <v>1</v>
      </c>
      <c r="I25" s="18">
        <f t="shared" si="30"/>
        <v>32245.7</v>
      </c>
      <c r="J25" s="18">
        <f t="shared" si="30"/>
        <v>39509.25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4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12</v>
      </c>
      <c r="M35" s="8">
        <f t="shared" si="36"/>
        <v>1</v>
      </c>
      <c r="N35" s="58">
        <f>I25</f>
        <v>32245.7</v>
      </c>
      <c r="O35" s="58">
        <f>J25</f>
        <v>39509.25</v>
      </c>
      <c r="P35" s="56">
        <f t="shared" si="37"/>
        <v>1</v>
      </c>
    </row>
    <row r="36" spans="1:33" ht="30" customHeight="1" x14ac:dyDescent="0.3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1"/>
        <v>0</v>
      </c>
      <c r="C39" s="8" t="str">
        <f t="shared" si="32"/>
        <v/>
      </c>
      <c r="D39" s="13"/>
      <c r="E39" s="22"/>
      <c r="F39" s="21"/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1"/>
        <v>1</v>
      </c>
      <c r="C40" s="8">
        <f t="shared" si="32"/>
        <v>8.3333333333333329E-2</v>
      </c>
      <c r="D40" s="13">
        <f t="shared" si="33"/>
        <v>938.87</v>
      </c>
      <c r="E40" s="14">
        <f t="shared" si="34"/>
        <v>1032.76</v>
      </c>
      <c r="F40" s="21">
        <f t="shared" si="35"/>
        <v>2.6139701462315788E-2</v>
      </c>
      <c r="G40" s="24"/>
      <c r="J40" s="97" t="s">
        <v>0</v>
      </c>
      <c r="K40" s="98"/>
      <c r="L40" s="79">
        <f>SUM(L34:L39)</f>
        <v>12</v>
      </c>
      <c r="M40" s="17">
        <f>SUM(M34:M39)</f>
        <v>1</v>
      </c>
      <c r="N40" s="80">
        <f>SUM(N34:N39)</f>
        <v>32245.7</v>
      </c>
      <c r="O40" s="81">
        <f>SUM(O34:O39)</f>
        <v>39509.25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1"/>
        <v>11</v>
      </c>
      <c r="C41" s="8">
        <f t="shared" si="32"/>
        <v>0.91666666666666663</v>
      </c>
      <c r="D41" s="65">
        <f>D20+I20+N20</f>
        <v>31306.83</v>
      </c>
      <c r="E41" s="66">
        <f>E20+J20+O20</f>
        <v>38476.49</v>
      </c>
      <c r="F41" s="21">
        <f t="shared" si="35"/>
        <v>0.97386029853768419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12</v>
      </c>
      <c r="C46" s="17">
        <f>SUM(C34:C45)</f>
        <v>1</v>
      </c>
      <c r="D46" s="18">
        <f>SUM(D34:D45)</f>
        <v>32245.7</v>
      </c>
      <c r="E46" s="18">
        <f>SUM(E34:E45)</f>
        <v>39509.25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2" zoomScale="80" zoomScaleNormal="80" workbookViewId="0">
      <selection activeCell="E43" sqref="E43"/>
    </sheetView>
  </sheetViews>
  <sheetFormatPr defaultColWidth="9.1796875" defaultRowHeight="14.5" x14ac:dyDescent="0.35"/>
  <cols>
    <col min="1" max="1" width="30.453125" style="26" customWidth="1"/>
    <col min="2" max="2" width="11.1796875" style="59" customWidth="1"/>
    <col min="3" max="3" width="10.54296875" style="26" customWidth="1"/>
    <col min="4" max="4" width="19.1796875" style="26" customWidth="1"/>
    <col min="5" max="5" width="19.542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1" width="11.453125" style="26" customWidth="1"/>
    <col min="12" max="12" width="11.54296875" style="26" customWidth="1"/>
    <col min="13" max="13" width="10.54296875" style="26" customWidth="1"/>
    <col min="14" max="14" width="20.179687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Institute of Technology for the Habitat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4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4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0</v>
      </c>
      <c r="H13" s="20" t="str">
        <f t="shared" ref="H13:H24" si="2">IF(G13,G13/$G$25,"")</f>
        <v/>
      </c>
      <c r="I13" s="10">
        <f>'CONTRACTACIO 1r TR 2022'!I13+'CONTRACTACIO 2n TR 2022'!I13+'CONTRACTACIO 3r TR 2022'!I13+'CONTRACTACIO 4t TR 2022'!I13</f>
        <v>0</v>
      </c>
      <c r="J13" s="10">
        <f>'CONTRACTACIO 1r TR 2022'!J13+'CONTRACTACIO 2n TR 2022'!J13+'CONTRACTACIO 3r TR 2022'!J13+'CONTRACTACIO 4t TR 2022'!J13</f>
        <v>0</v>
      </c>
      <c r="K13" s="21" t="str">
        <f t="shared" ref="K13:K24" si="3">IF(J13,J13/$J$25,"")</f>
        <v/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</v>
      </c>
      <c r="H18" s="20">
        <f t="shared" si="2"/>
        <v>1.6949152542372881E-2</v>
      </c>
      <c r="I18" s="13">
        <f>'CONTRACTACIO 1r TR 2022'!I18+'CONTRACTACIO 2n TR 2022'!I18+'CONTRACTACIO 3r TR 2022'!I18+'CONTRACTACIO 4t TR 2022'!I20</f>
        <v>95769.64</v>
      </c>
      <c r="J18" s="13">
        <f>'CONTRACTACIO 1r TR 2022'!J18+'CONTRACTACIO 2n TR 2022'!J18+'CONTRACTACIO 3r TR 2022'!J18+'CONTRACTACIO 4t TR 2022'!J20</f>
        <v>116476.48999999999</v>
      </c>
      <c r="K18" s="21">
        <f t="shared" si="3"/>
        <v>0.82425839807544576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10</v>
      </c>
      <c r="H19" s="20">
        <f t="shared" si="2"/>
        <v>0.16949152542372881</v>
      </c>
      <c r="I19" s="13">
        <f>'CONTRACTACIO 1r TR 2022'!I19+'CONTRACTACIO 2n TR 2022'!I19+'CONTRACTACIO 3r TR 2022'!I19+'CONTRACTACIO 4t TR 2022'!I19</f>
        <v>21877.55</v>
      </c>
      <c r="J19" s="13">
        <f>'CONTRACTACIO 1r TR 2022'!J19+'CONTRACTACIO 2n TR 2022'!J19+'CONTRACTACIO 3r TR 2022'!J19+'CONTRACTACIO 4t TR 2022'!J19</f>
        <v>24834.16</v>
      </c>
      <c r="K19" s="21">
        <f t="shared" si="3"/>
        <v>0.17574160192455418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1</v>
      </c>
      <c r="C20" s="20">
        <f t="shared" si="0"/>
        <v>1</v>
      </c>
      <c r="D20" s="13">
        <f>'CONTRACTACIO 1r TR 2022'!D20+'CONTRACTACIO 2n TR 2022'!D20+'CONTRACTACIO 3r TR 2022'!D20+'CONTRACTACIO 4t TR 2022'!D20</f>
        <v>39989.31</v>
      </c>
      <c r="E20" s="13">
        <f>'CONTRACTACIO 1r TR 2022'!E20+'CONTRACTACIO 2n TR 2022'!E20+'CONTRACTACIO 3r TR 2022'!E20+'CONTRACTACIO 4t TR 2022'!E20</f>
        <v>48387.065099999993</v>
      </c>
      <c r="F20" s="21">
        <f t="shared" si="1"/>
        <v>1</v>
      </c>
      <c r="G20" s="9">
        <f>'CONTRACTACIO 1r TR 2022'!G20+'CONTRACTACIO 2n TR 2022'!G20+'CONTRACTACIO 3r TR 2022'!G20+'CONTRACTACIO 4t TR 2022'!G20</f>
        <v>48</v>
      </c>
      <c r="H20" s="20">
        <f t="shared" si="2"/>
        <v>0.81355932203389836</v>
      </c>
      <c r="I20" s="13"/>
      <c r="J20" s="13"/>
      <c r="K20" s="21"/>
      <c r="L20" s="9">
        <f>'CONTRACTACIO 1r TR 2022'!L20+'CONTRACTACIO 2n TR 2022'!L20+'CONTRACTACIO 3r TR 2022'!L20+'CONTRACTACIO 4t TR 2022'!L20</f>
        <v>4</v>
      </c>
      <c r="M20" s="20">
        <f t="shared" si="4"/>
        <v>1</v>
      </c>
      <c r="N20" s="13">
        <f>'CONTRACTACIO 1r TR 2022'!N20+'CONTRACTACIO 2n TR 2022'!N20+'CONTRACTACIO 3r TR 2022'!N20+'CONTRACTACIO 4t TR 2022'!N20</f>
        <v>3560</v>
      </c>
      <c r="O20" s="13">
        <f>'CONTRACTACIO 1r TR 2022'!O20+'CONTRACTACIO 2n TR 2022'!O20+'CONTRACTACIO 3r TR 2022'!O20+'CONTRACTACIO 4t TR 2022'!O20</f>
        <v>4307.6000000000004</v>
      </c>
      <c r="P20" s="21">
        <f t="shared" si="5"/>
        <v>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40" hidden="1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40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39989.31</v>
      </c>
      <c r="E25" s="18">
        <f t="shared" si="12"/>
        <v>48387.065099999993</v>
      </c>
      <c r="F25" s="19">
        <f t="shared" si="12"/>
        <v>1</v>
      </c>
      <c r="G25" s="16">
        <f t="shared" si="12"/>
        <v>59</v>
      </c>
      <c r="H25" s="17">
        <f t="shared" si="12"/>
        <v>1</v>
      </c>
      <c r="I25" s="18">
        <f t="shared" si="12"/>
        <v>117647.19</v>
      </c>
      <c r="J25" s="18">
        <f t="shared" si="12"/>
        <v>141310.65</v>
      </c>
      <c r="K25" s="19">
        <f t="shared" si="12"/>
        <v>1</v>
      </c>
      <c r="L25" s="16">
        <f t="shared" si="12"/>
        <v>4</v>
      </c>
      <c r="M25" s="17">
        <f t="shared" si="12"/>
        <v>1</v>
      </c>
      <c r="N25" s="18">
        <f t="shared" si="12"/>
        <v>3560</v>
      </c>
      <c r="O25" s="18">
        <f t="shared" si="12"/>
        <v>4307.6000000000004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25">
      <c r="B26" s="25"/>
      <c r="H26" s="25"/>
      <c r="N26" s="25"/>
    </row>
    <row r="27" spans="1:31" s="47" customFormat="1" ht="34.4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4" customHeight="1" thickBot="1" x14ac:dyDescent="0.4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5" customHeight="1" x14ac:dyDescent="0.35">
      <c r="A34" s="39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99" t="s">
        <v>3</v>
      </c>
      <c r="K34" s="100"/>
      <c r="L34" s="54">
        <f>B25</f>
        <v>1</v>
      </c>
      <c r="M34" s="8">
        <f t="shared" ref="M34:M39" si="18">IF(L34,L34/$L$40,"")</f>
        <v>1.5625E-2</v>
      </c>
      <c r="N34" s="55">
        <f>D25</f>
        <v>39989.31</v>
      </c>
      <c r="O34" s="55">
        <f>E25</f>
        <v>48387.065099999993</v>
      </c>
      <c r="P34" s="56">
        <f t="shared" ref="P34:P39" si="19">IF(O34,O34/$O$40,"")</f>
        <v>0.24941102812084759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59</v>
      </c>
      <c r="M35" s="8">
        <f t="shared" si="18"/>
        <v>0.921875</v>
      </c>
      <c r="N35" s="58">
        <f>I25</f>
        <v>117647.19</v>
      </c>
      <c r="O35" s="58">
        <f>J25</f>
        <v>141310.65</v>
      </c>
      <c r="P35" s="56">
        <f t="shared" si="19"/>
        <v>0.72838545648690844</v>
      </c>
    </row>
    <row r="36" spans="1:33" s="24" customFormat="1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4</v>
      </c>
      <c r="M36" s="8">
        <f t="shared" si="18"/>
        <v>6.25E-2</v>
      </c>
      <c r="N36" s="58">
        <f>N25</f>
        <v>3560</v>
      </c>
      <c r="O36" s="58">
        <f>O25</f>
        <v>4307.6000000000004</v>
      </c>
      <c r="P36" s="56">
        <f t="shared" si="19"/>
        <v>2.2203515392244019E-2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1</v>
      </c>
      <c r="C39" s="8">
        <f t="shared" si="14"/>
        <v>1.5625E-2</v>
      </c>
      <c r="D39" s="13">
        <f t="shared" si="15"/>
        <v>95769.64</v>
      </c>
      <c r="E39" s="22">
        <f t="shared" si="16"/>
        <v>116476.48999999999</v>
      </c>
      <c r="F39" s="21">
        <f t="shared" si="17"/>
        <v>0.60037782954535146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10</v>
      </c>
      <c r="C40" s="8">
        <f t="shared" si="14"/>
        <v>0.15625</v>
      </c>
      <c r="D40" s="13">
        <f t="shared" si="15"/>
        <v>21877.55</v>
      </c>
      <c r="E40" s="14">
        <f t="shared" si="16"/>
        <v>24834.16</v>
      </c>
      <c r="F40" s="21">
        <f t="shared" si="17"/>
        <v>0.12800762694155693</v>
      </c>
      <c r="G40" s="24"/>
      <c r="H40" s="24"/>
      <c r="I40" s="24"/>
      <c r="J40" s="97" t="s">
        <v>0</v>
      </c>
      <c r="K40" s="98"/>
      <c r="L40" s="79">
        <f>SUM(L34:L39)</f>
        <v>64</v>
      </c>
      <c r="M40" s="17">
        <f>SUM(M34:M39)</f>
        <v>1</v>
      </c>
      <c r="N40" s="80">
        <f>SUM(N34:N39)</f>
        <v>161196.5</v>
      </c>
      <c r="O40" s="81">
        <f>SUM(O34:O39)</f>
        <v>194005.31509999998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53</v>
      </c>
      <c r="C41" s="8">
        <f>IF(B41,B41/$B$46,"")</f>
        <v>0.828125</v>
      </c>
      <c r="D41" s="13">
        <f t="shared" si="15"/>
        <v>43549.31</v>
      </c>
      <c r="E41" s="14">
        <f t="shared" si="16"/>
        <v>52694.665099999991</v>
      </c>
      <c r="F41" s="21">
        <f>IF(E41,E41/$E$46,"")</f>
        <v>0.27161454351309161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64</v>
      </c>
      <c r="C46" s="17">
        <f>SUM(C34:C45)</f>
        <v>1</v>
      </c>
      <c r="D46" s="18">
        <f>SUM(D34:D45)</f>
        <v>161196.5</v>
      </c>
      <c r="E46" s="18">
        <f>SUM(E34:E45)</f>
        <v>194005.31509999998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2024-07-15T09:43:58Z</dcterms:modified>
</cp:coreProperties>
</file>