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8920" windowHeight="15840" tabRatio="700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 s="1"/>
  <c r="E44" i="5"/>
  <c r="F44" i="5"/>
  <c r="D44" i="5"/>
  <c r="B44" i="5"/>
  <c r="C44" i="5" s="1"/>
  <c r="E44" i="4"/>
  <c r="F44" i="4"/>
  <c r="D44" i="4"/>
  <c r="B44" i="4"/>
  <c r="C44" i="4" s="1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/>
  <c r="S23" i="7"/>
  <c r="Q23" i="7"/>
  <c r="R23" i="7" s="1"/>
  <c r="O23" i="7"/>
  <c r="P23" i="7" s="1"/>
  <c r="N23" i="7"/>
  <c r="L23" i="7"/>
  <c r="M23" i="7" s="1"/>
  <c r="J23" i="7"/>
  <c r="K23" i="7"/>
  <c r="I23" i="7"/>
  <c r="G23" i="7"/>
  <c r="H23" i="7" s="1"/>
  <c r="E23" i="7"/>
  <c r="D23" i="7"/>
  <c r="B23" i="7"/>
  <c r="B8" i="7"/>
  <c r="B8" i="6"/>
  <c r="B8" i="5"/>
  <c r="B8" i="4"/>
  <c r="AD22" i="7"/>
  <c r="AE22" i="7" s="1"/>
  <c r="AC22" i="7"/>
  <c r="AA22" i="7"/>
  <c r="AB22" i="7"/>
  <c r="Y22" i="7"/>
  <c r="Z22" i="7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K22" i="7" s="1"/>
  <c r="I22" i="7"/>
  <c r="G22" i="7"/>
  <c r="H22" i="7" s="1"/>
  <c r="E22" i="7"/>
  <c r="F22" i="7" s="1"/>
  <c r="D22" i="7"/>
  <c r="B22" i="7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L34" i="1" s="1"/>
  <c r="M34" i="1" s="1"/>
  <c r="B16" i="7"/>
  <c r="C16" i="7"/>
  <c r="D16" i="7"/>
  <c r="J24" i="7"/>
  <c r="K24" i="7" s="1"/>
  <c r="E24" i="7"/>
  <c r="O24" i="7"/>
  <c r="P24" i="7"/>
  <c r="T24" i="7"/>
  <c r="U24" i="7" s="1"/>
  <c r="Y24" i="7"/>
  <c r="Z24" i="7"/>
  <c r="AD24" i="7"/>
  <c r="E13" i="7"/>
  <c r="J13" i="7"/>
  <c r="K13" i="7" s="1"/>
  <c r="O13" i="7"/>
  <c r="P13" i="7" s="1"/>
  <c r="T13" i="7"/>
  <c r="Y13" i="7"/>
  <c r="Z13" i="7" s="1"/>
  <c r="AD13" i="7"/>
  <c r="AE13" i="7" s="1"/>
  <c r="E20" i="7"/>
  <c r="F20" i="7" s="1"/>
  <c r="J20" i="7"/>
  <c r="E41" i="7" s="1"/>
  <c r="O20" i="7"/>
  <c r="AD20" i="7"/>
  <c r="T20" i="7"/>
  <c r="U20" i="7"/>
  <c r="Y20" i="7"/>
  <c r="E21" i="7"/>
  <c r="J21" i="7"/>
  <c r="O21" i="7"/>
  <c r="AD21" i="7"/>
  <c r="T21" i="7"/>
  <c r="U21" i="7"/>
  <c r="Y21" i="7"/>
  <c r="Z21" i="7" s="1"/>
  <c r="J14" i="7"/>
  <c r="O14" i="7"/>
  <c r="E14" i="7"/>
  <c r="F14" i="7" s="1"/>
  <c r="T14" i="7"/>
  <c r="U14" i="7" s="1"/>
  <c r="Y14" i="7"/>
  <c r="AD14" i="7"/>
  <c r="AE14" i="7"/>
  <c r="J15" i="7"/>
  <c r="O15" i="7"/>
  <c r="E15" i="7"/>
  <c r="F15" i="7" s="1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Z16" i="7" s="1"/>
  <c r="AD16" i="7"/>
  <c r="J17" i="7"/>
  <c r="K17" i="7" s="1"/>
  <c r="O17" i="7"/>
  <c r="E17" i="7"/>
  <c r="F17" i="7" s="1"/>
  <c r="T17" i="7"/>
  <c r="U17" i="7" s="1"/>
  <c r="Y17" i="7"/>
  <c r="Z17" i="7" s="1"/>
  <c r="AD17" i="7"/>
  <c r="AE17" i="7" s="1"/>
  <c r="J18" i="7"/>
  <c r="K18" i="7" s="1"/>
  <c r="O18" i="7"/>
  <c r="P18" i="7" s="1"/>
  <c r="AD18" i="7"/>
  <c r="E18" i="7"/>
  <c r="F18" i="7" s="1"/>
  <c r="T18" i="7"/>
  <c r="U18" i="7" s="1"/>
  <c r="Y18" i="7"/>
  <c r="Z18" i="7" s="1"/>
  <c r="J19" i="7"/>
  <c r="O19" i="7"/>
  <c r="P19" i="7" s="1"/>
  <c r="AD19" i="7"/>
  <c r="AE19" i="7" s="1"/>
  <c r="E19" i="7"/>
  <c r="F19" i="7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C24" i="7" s="1"/>
  <c r="L24" i="7"/>
  <c r="M24" i="7" s="1"/>
  <c r="Q24" i="7"/>
  <c r="R24" i="7" s="1"/>
  <c r="V24" i="7"/>
  <c r="W24" i="7" s="1"/>
  <c r="AA24" i="7"/>
  <c r="AB24" i="7"/>
  <c r="G16" i="7"/>
  <c r="H16" i="7" s="1"/>
  <c r="L16" i="7"/>
  <c r="Q16" i="7"/>
  <c r="R16" i="7" s="1"/>
  <c r="V16" i="7"/>
  <c r="W16" i="7" s="1"/>
  <c r="AA16" i="7"/>
  <c r="AB16" i="7" s="1"/>
  <c r="B13" i="7"/>
  <c r="G13" i="7"/>
  <c r="L13" i="7"/>
  <c r="M13" i="7" s="1"/>
  <c r="Q13" i="7"/>
  <c r="V13" i="7"/>
  <c r="W13" i="7" s="1"/>
  <c r="AA13" i="7"/>
  <c r="AB13" i="7"/>
  <c r="B20" i="7"/>
  <c r="G20" i="7"/>
  <c r="L20" i="7"/>
  <c r="M20" i="7" s="1"/>
  <c r="AA20" i="7"/>
  <c r="AB20" i="7" s="1"/>
  <c r="Q20" i="7"/>
  <c r="R20" i="7" s="1"/>
  <c r="V20" i="7"/>
  <c r="B21" i="7"/>
  <c r="C21" i="7"/>
  <c r="G21" i="7"/>
  <c r="L21" i="7"/>
  <c r="AA21" i="7"/>
  <c r="AB21" i="7" s="1"/>
  <c r="Q21" i="7"/>
  <c r="R21" i="7" s="1"/>
  <c r="V21" i="7"/>
  <c r="W21" i="7" s="1"/>
  <c r="G14" i="7"/>
  <c r="L14" i="7"/>
  <c r="M14" i="7" s="1"/>
  <c r="B14" i="7"/>
  <c r="C14" i="7" s="1"/>
  <c r="Q14" i="7"/>
  <c r="R14" i="7"/>
  <c r="V14" i="7"/>
  <c r="W14" i="7" s="1"/>
  <c r="AA14" i="7"/>
  <c r="AB14" i="7" s="1"/>
  <c r="G15" i="7"/>
  <c r="H15" i="7" s="1"/>
  <c r="L15" i="7"/>
  <c r="M15" i="7" s="1"/>
  <c r="B15" i="7"/>
  <c r="Q15" i="7"/>
  <c r="R15" i="7" s="1"/>
  <c r="V15" i="7"/>
  <c r="W15" i="7" s="1"/>
  <c r="AA15" i="7"/>
  <c r="AB15" i="7"/>
  <c r="G17" i="7"/>
  <c r="H17" i="7" s="1"/>
  <c r="L17" i="7"/>
  <c r="M17" i="7"/>
  <c r="B17" i="7"/>
  <c r="C17" i="7" s="1"/>
  <c r="Q17" i="7"/>
  <c r="V17" i="7"/>
  <c r="W17" i="7"/>
  <c r="AA17" i="7"/>
  <c r="G18" i="7"/>
  <c r="L18" i="7"/>
  <c r="AA18" i="7"/>
  <c r="B18" i="7"/>
  <c r="C18" i="7" s="1"/>
  <c r="Q18" i="7"/>
  <c r="R18" i="7"/>
  <c r="V18" i="7"/>
  <c r="W18" i="7" s="1"/>
  <c r="G19" i="7"/>
  <c r="L19" i="7"/>
  <c r="AA19" i="7"/>
  <c r="AB19" i="7" s="1"/>
  <c r="B19" i="7"/>
  <c r="C19" i="7" s="1"/>
  <c r="Q19" i="7"/>
  <c r="R19" i="7" s="1"/>
  <c r="V19" i="7"/>
  <c r="W19" i="7" s="1"/>
  <c r="J25" i="6"/>
  <c r="O35" i="6" s="1"/>
  <c r="E25" i="6"/>
  <c r="O25" i="6"/>
  <c r="O36" i="6" s="1"/>
  <c r="Y25" i="6"/>
  <c r="O38" i="6" s="1"/>
  <c r="P38" i="6" s="1"/>
  <c r="T25" i="6"/>
  <c r="O37" i="6"/>
  <c r="P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/>
  <c r="G25" i="6"/>
  <c r="L35" i="6" s="1"/>
  <c r="H15" i="6"/>
  <c r="B25" i="6"/>
  <c r="L25" i="6"/>
  <c r="L36" i="6" s="1"/>
  <c r="V25" i="6"/>
  <c r="L38" i="6" s="1"/>
  <c r="M38" i="6" s="1"/>
  <c r="Q25" i="6"/>
  <c r="L37" i="6"/>
  <c r="M37" i="6" s="1"/>
  <c r="AA25" i="6"/>
  <c r="L39" i="6" s="1"/>
  <c r="M39" i="6" s="1"/>
  <c r="E45" i="6"/>
  <c r="F45" i="6" s="1"/>
  <c r="E34" i="6"/>
  <c r="F34" i="6" s="1"/>
  <c r="E35" i="6"/>
  <c r="F35" i="6" s="1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C34" i="6" s="1"/>
  <c r="B35" i="6"/>
  <c r="B36" i="6"/>
  <c r="B37" i="6"/>
  <c r="C37" i="6" s="1"/>
  <c r="B38" i="6"/>
  <c r="C38" i="6" s="1"/>
  <c r="B39" i="6"/>
  <c r="C39" i="6" s="1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/>
  <c r="P34" i="5" s="1"/>
  <c r="J25" i="5"/>
  <c r="O35" i="5" s="1"/>
  <c r="O25" i="5"/>
  <c r="O36" i="5" s="1"/>
  <c r="T25" i="5"/>
  <c r="O37" i="5" s="1"/>
  <c r="Y25" i="5"/>
  <c r="O38" i="5" s="1"/>
  <c r="P38" i="5" s="1"/>
  <c r="Z18" i="5"/>
  <c r="D25" i="5"/>
  <c r="N34" i="5" s="1"/>
  <c r="I25" i="5"/>
  <c r="N35" i="5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/>
  <c r="V25" i="5"/>
  <c r="L38" i="5" s="1"/>
  <c r="M38" i="5" s="1"/>
  <c r="E34" i="5"/>
  <c r="E35" i="5"/>
  <c r="E36" i="5"/>
  <c r="F36" i="5" s="1"/>
  <c r="E41" i="5"/>
  <c r="E42" i="5"/>
  <c r="E39" i="5"/>
  <c r="F39" i="5" s="1"/>
  <c r="E40" i="5"/>
  <c r="E45" i="5"/>
  <c r="F45" i="5" s="1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C35" i="5" s="1"/>
  <c r="B36" i="5"/>
  <c r="C36" i="5" s="1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F34" i="4" s="1"/>
  <c r="E35" i="4"/>
  <c r="F35" i="4" s="1"/>
  <c r="E36" i="4"/>
  <c r="E37" i="4"/>
  <c r="E38" i="4"/>
  <c r="E39" i="4"/>
  <c r="F39" i="4" s="1"/>
  <c r="E40" i="4"/>
  <c r="E41" i="4"/>
  <c r="E42" i="4"/>
  <c r="D45" i="4"/>
  <c r="B45" i="4"/>
  <c r="C45" i="4" s="1"/>
  <c r="B42" i="4"/>
  <c r="B34" i="4"/>
  <c r="C34" i="4" s="1"/>
  <c r="B35" i="4"/>
  <c r="C35" i="4" s="1"/>
  <c r="B36" i="4"/>
  <c r="C36" i="4" s="1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/>
  <c r="W13" i="4"/>
  <c r="W14" i="4"/>
  <c r="W15" i="4"/>
  <c r="W16" i="4"/>
  <c r="W18" i="4"/>
  <c r="W19" i="4"/>
  <c r="V25" i="4"/>
  <c r="L38" i="4"/>
  <c r="M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R13" i="4"/>
  <c r="R14" i="4"/>
  <c r="R15" i="4"/>
  <c r="R16" i="4"/>
  <c r="R17" i="4"/>
  <c r="R18" i="4"/>
  <c r="R19" i="4"/>
  <c r="R20" i="4"/>
  <c r="R21" i="4"/>
  <c r="R24" i="4"/>
  <c r="O25" i="4"/>
  <c r="P21" i="4" s="1"/>
  <c r="P19" i="4"/>
  <c r="P17" i="4"/>
  <c r="P24" i="4"/>
  <c r="N25" i="4"/>
  <c r="N36" i="4" s="1"/>
  <c r="L25" i="4"/>
  <c r="M21" i="4" s="1"/>
  <c r="M19" i="4"/>
  <c r="M15" i="4"/>
  <c r="M16" i="4"/>
  <c r="M17" i="4"/>
  <c r="M18" i="4"/>
  <c r="M24" i="4"/>
  <c r="J25" i="4"/>
  <c r="K19" i="4" s="1"/>
  <c r="K16" i="4"/>
  <c r="K17" i="4"/>
  <c r="I25" i="4"/>
  <c r="N35" i="4" s="1"/>
  <c r="G25" i="4"/>
  <c r="H20" i="4" s="1"/>
  <c r="H16" i="4"/>
  <c r="H17" i="4"/>
  <c r="E25" i="4"/>
  <c r="F18" i="4"/>
  <c r="F13" i="4"/>
  <c r="F16" i="4"/>
  <c r="F17" i="4"/>
  <c r="F19" i="4"/>
  <c r="F21" i="4"/>
  <c r="F24" i="4"/>
  <c r="D25" i="4"/>
  <c r="N34" i="4" s="1"/>
  <c r="B25" i="4"/>
  <c r="L34" i="4" s="1"/>
  <c r="M34" i="4" s="1"/>
  <c r="C16" i="4"/>
  <c r="C17" i="4"/>
  <c r="C19" i="4"/>
  <c r="C21" i="4"/>
  <c r="C24" i="4"/>
  <c r="O37" i="4"/>
  <c r="P37" i="4" s="1"/>
  <c r="D34" i="4"/>
  <c r="D35" i="4"/>
  <c r="D36" i="4"/>
  <c r="D37" i="4"/>
  <c r="D38" i="4"/>
  <c r="D39" i="4"/>
  <c r="D40" i="4"/>
  <c r="D41" i="4"/>
  <c r="D42" i="4"/>
  <c r="J25" i="1"/>
  <c r="K21" i="1" s="1"/>
  <c r="K22" i="1"/>
  <c r="O25" i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M20" i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W25" i="1" s="1"/>
  <c r="U24" i="1"/>
  <c r="R24" i="1"/>
  <c r="R21" i="1"/>
  <c r="R20" i="1"/>
  <c r="R19" i="1"/>
  <c r="R18" i="1"/>
  <c r="R17" i="1"/>
  <c r="R16" i="1"/>
  <c r="R15" i="1"/>
  <c r="R14" i="1"/>
  <c r="P24" i="1"/>
  <c r="P20" i="1"/>
  <c r="P19" i="1"/>
  <c r="P18" i="1"/>
  <c r="P17" i="1"/>
  <c r="P15" i="1"/>
  <c r="P14" i="1"/>
  <c r="M24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E34" i="1"/>
  <c r="E41" i="1"/>
  <c r="E35" i="1"/>
  <c r="F35" i="1" s="1"/>
  <c r="E36" i="1"/>
  <c r="F36" i="1" s="1"/>
  <c r="E37" i="1"/>
  <c r="E38" i="1"/>
  <c r="F38" i="1" s="1"/>
  <c r="E39" i="1"/>
  <c r="F39" i="1" s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C35" i="1" s="1"/>
  <c r="B36" i="1"/>
  <c r="B37" i="1"/>
  <c r="C37" i="1" s="1"/>
  <c r="B38" i="1"/>
  <c r="B39" i="1"/>
  <c r="C39" i="1" s="1"/>
  <c r="B40" i="1"/>
  <c r="AE13" i="1"/>
  <c r="AD25" i="1"/>
  <c r="AE16" i="1"/>
  <c r="AC25" i="1"/>
  <c r="N39" i="1" s="1"/>
  <c r="AB13" i="1"/>
  <c r="AA25" i="1"/>
  <c r="L39" i="1" s="1"/>
  <c r="M39" i="1" s="1"/>
  <c r="Z13" i="1"/>
  <c r="Z25" i="1" s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P39" i="1" s="1"/>
  <c r="AE16" i="7"/>
  <c r="F22" i="1"/>
  <c r="F23" i="1"/>
  <c r="F24" i="1"/>
  <c r="C22" i="1"/>
  <c r="C23" i="1"/>
  <c r="O34" i="6"/>
  <c r="P34" i="6" s="1"/>
  <c r="F22" i="6"/>
  <c r="L34" i="6"/>
  <c r="M34" i="6" s="1"/>
  <c r="C22" i="6"/>
  <c r="O35" i="1"/>
  <c r="H19" i="6"/>
  <c r="M18" i="6"/>
  <c r="M13" i="6"/>
  <c r="P19" i="6"/>
  <c r="P14" i="6"/>
  <c r="Z21" i="6"/>
  <c r="H22" i="6"/>
  <c r="K22" i="6"/>
  <c r="M13" i="5"/>
  <c r="H22" i="5"/>
  <c r="K22" i="5"/>
  <c r="M14" i="4"/>
  <c r="H19" i="4"/>
  <c r="H22" i="4"/>
  <c r="K13" i="4"/>
  <c r="K22" i="4"/>
  <c r="Z21" i="4"/>
  <c r="F20" i="1"/>
  <c r="O34" i="1"/>
  <c r="F13" i="1"/>
  <c r="C13" i="1"/>
  <c r="H16" i="1"/>
  <c r="H13" i="1"/>
  <c r="H14" i="1"/>
  <c r="H18" i="1"/>
  <c r="H24" i="1"/>
  <c r="Z18" i="6"/>
  <c r="C20" i="6"/>
  <c r="C13" i="6"/>
  <c r="F14" i="6"/>
  <c r="K15" i="6"/>
  <c r="R16" i="6"/>
  <c r="U16" i="6"/>
  <c r="U13" i="6"/>
  <c r="H18" i="6"/>
  <c r="H13" i="6"/>
  <c r="H24" i="6"/>
  <c r="H14" i="6"/>
  <c r="K14" i="6"/>
  <c r="K18" i="6"/>
  <c r="K21" i="6"/>
  <c r="K13" i="6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K19" i="5"/>
  <c r="K20" i="5"/>
  <c r="C14" i="5"/>
  <c r="C13" i="5"/>
  <c r="F23" i="7"/>
  <c r="AE21" i="5"/>
  <c r="AE20" i="5"/>
  <c r="C20" i="5"/>
  <c r="F21" i="5"/>
  <c r="F20" i="5"/>
  <c r="P21" i="5"/>
  <c r="C43" i="6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24" i="4"/>
  <c r="C14" i="4"/>
  <c r="F14" i="4"/>
  <c r="F20" i="4"/>
  <c r="W17" i="4"/>
  <c r="E38" i="7"/>
  <c r="F38" i="7" s="1"/>
  <c r="Z17" i="4"/>
  <c r="C18" i="4"/>
  <c r="C20" i="4"/>
  <c r="O34" i="4"/>
  <c r="P34" i="4" s="1"/>
  <c r="H13" i="4"/>
  <c r="M13" i="4"/>
  <c r="W20" i="4"/>
  <c r="M20" i="4"/>
  <c r="P20" i="4"/>
  <c r="F43" i="4"/>
  <c r="Z14" i="7"/>
  <c r="C36" i="1"/>
  <c r="R17" i="7"/>
  <c r="P17" i="7"/>
  <c r="F37" i="4"/>
  <c r="F37" i="1"/>
  <c r="M16" i="7"/>
  <c r="F24" i="7"/>
  <c r="C22" i="7"/>
  <c r="C44" i="1"/>
  <c r="F34" i="1"/>
  <c r="C34" i="1"/>
  <c r="C36" i="6"/>
  <c r="C39" i="5"/>
  <c r="P37" i="5"/>
  <c r="C45" i="1"/>
  <c r="C15" i="7"/>
  <c r="F36" i="6"/>
  <c r="C35" i="6"/>
  <c r="U13" i="7"/>
  <c r="U25" i="7" s="1"/>
  <c r="U16" i="7"/>
  <c r="F39" i="6"/>
  <c r="AB18" i="7"/>
  <c r="C45" i="6"/>
  <c r="C45" i="5"/>
  <c r="M37" i="5"/>
  <c r="AE20" i="7"/>
  <c r="C37" i="5"/>
  <c r="F37" i="5"/>
  <c r="F34" i="5"/>
  <c r="F21" i="7"/>
  <c r="C34" i="5"/>
  <c r="W20" i="7"/>
  <c r="AE18" i="7"/>
  <c r="AE21" i="7"/>
  <c r="C38" i="4"/>
  <c r="F38" i="4"/>
  <c r="F45" i="4"/>
  <c r="K14" i="7"/>
  <c r="K16" i="7"/>
  <c r="AB17" i="7"/>
  <c r="C20" i="7"/>
  <c r="C39" i="4"/>
  <c r="C13" i="7"/>
  <c r="R13" i="7"/>
  <c r="M19" i="7"/>
  <c r="M18" i="7"/>
  <c r="P15" i="7"/>
  <c r="P14" i="7"/>
  <c r="P20" i="7"/>
  <c r="H13" i="7"/>
  <c r="H14" i="7"/>
  <c r="H18" i="7"/>
  <c r="H24" i="7"/>
  <c r="P34" i="1"/>
  <c r="M37" i="4"/>
  <c r="K19" i="6" l="1"/>
  <c r="K20" i="6"/>
  <c r="H20" i="6"/>
  <c r="P21" i="1"/>
  <c r="P25" i="1" s="1"/>
  <c r="O36" i="1"/>
  <c r="O40" i="1" s="1"/>
  <c r="P35" i="1" s="1"/>
  <c r="AB25" i="7"/>
  <c r="E36" i="7"/>
  <c r="K15" i="7"/>
  <c r="AE24" i="7"/>
  <c r="AE25" i="7" s="1"/>
  <c r="E45" i="7"/>
  <c r="F45" i="7" s="1"/>
  <c r="U25" i="6"/>
  <c r="AC25" i="7"/>
  <c r="N38" i="7" s="1"/>
  <c r="H25" i="6"/>
  <c r="K25" i="6"/>
  <c r="M25" i="5"/>
  <c r="M25" i="6"/>
  <c r="F25" i="5"/>
  <c r="Z25" i="5"/>
  <c r="D46" i="5"/>
  <c r="D34" i="7"/>
  <c r="D37" i="7"/>
  <c r="D45" i="7"/>
  <c r="E37" i="7"/>
  <c r="F37" i="7" s="1"/>
  <c r="B44" i="7"/>
  <c r="C44" i="7" s="1"/>
  <c r="E39" i="7"/>
  <c r="F39" i="7" s="1"/>
  <c r="O36" i="4"/>
  <c r="F25" i="4"/>
  <c r="AB25" i="4"/>
  <c r="C25" i="6"/>
  <c r="D46" i="6"/>
  <c r="E34" i="7"/>
  <c r="F34" i="7" s="1"/>
  <c r="L36" i="4"/>
  <c r="K21" i="4"/>
  <c r="D46" i="4"/>
  <c r="H21" i="4"/>
  <c r="K20" i="4"/>
  <c r="L35" i="4"/>
  <c r="L40" i="4" s="1"/>
  <c r="M35" i="4" s="1"/>
  <c r="O35" i="4"/>
  <c r="L40" i="5"/>
  <c r="M35" i="5" s="1"/>
  <c r="M34" i="5"/>
  <c r="E46" i="6"/>
  <c r="F41" i="6" s="1"/>
  <c r="D43" i="7"/>
  <c r="F13" i="7"/>
  <c r="F25" i="7" s="1"/>
  <c r="E40" i="7"/>
  <c r="B46" i="6"/>
  <c r="C41" i="6" s="1"/>
  <c r="K25" i="5"/>
  <c r="Z25" i="4"/>
  <c r="W25" i="6"/>
  <c r="Z25" i="6"/>
  <c r="AB25" i="6"/>
  <c r="AE25" i="6"/>
  <c r="O40" i="6"/>
  <c r="P35" i="6" s="1"/>
  <c r="X25" i="7"/>
  <c r="N39" i="7" s="1"/>
  <c r="D39" i="7"/>
  <c r="D38" i="7"/>
  <c r="D35" i="7"/>
  <c r="O25" i="7"/>
  <c r="O36" i="7" s="1"/>
  <c r="P16" i="7"/>
  <c r="B38" i="7"/>
  <c r="C38" i="7" s="1"/>
  <c r="B46" i="4"/>
  <c r="C42" i="4" s="1"/>
  <c r="O40" i="4"/>
  <c r="P36" i="4" s="1"/>
  <c r="C25" i="4"/>
  <c r="H20" i="1"/>
  <c r="F25" i="1"/>
  <c r="P25" i="6"/>
  <c r="C25" i="1"/>
  <c r="L25" i="7"/>
  <c r="L36" i="7" s="1"/>
  <c r="B34" i="7"/>
  <c r="C34" i="7" s="1"/>
  <c r="B43" i="7"/>
  <c r="C43" i="7" s="1"/>
  <c r="E44" i="7"/>
  <c r="F44" i="7" s="1"/>
  <c r="D44" i="7"/>
  <c r="R25" i="7"/>
  <c r="P25" i="4"/>
  <c r="L40" i="6"/>
  <c r="M35" i="6" s="1"/>
  <c r="B25" i="7"/>
  <c r="L34" i="7" s="1"/>
  <c r="M34" i="7" s="1"/>
  <c r="C23" i="7"/>
  <c r="C25" i="7" s="1"/>
  <c r="AA25" i="7"/>
  <c r="L38" i="7" s="1"/>
  <c r="M38" i="7" s="1"/>
  <c r="E35" i="7"/>
  <c r="F35" i="7" s="1"/>
  <c r="C25" i="5"/>
  <c r="R25" i="6"/>
  <c r="R25" i="1"/>
  <c r="AE25" i="1"/>
  <c r="B39" i="7"/>
  <c r="C39" i="7" s="1"/>
  <c r="B35" i="7"/>
  <c r="C35" i="7" s="1"/>
  <c r="D41" i="7"/>
  <c r="E42" i="7"/>
  <c r="D42" i="7"/>
  <c r="N25" i="7"/>
  <c r="N36" i="7" s="1"/>
  <c r="M21" i="1"/>
  <c r="M25" i="1" s="1"/>
  <c r="H21" i="1"/>
  <c r="G25" i="7"/>
  <c r="H21" i="7" s="1"/>
  <c r="H19" i="1"/>
  <c r="D40" i="7"/>
  <c r="B41" i="7"/>
  <c r="K25" i="1"/>
  <c r="J25" i="7"/>
  <c r="K21" i="7" s="1"/>
  <c r="I25" i="7"/>
  <c r="N35" i="7" s="1"/>
  <c r="E46" i="1"/>
  <c r="F40" i="1" s="1"/>
  <c r="N40" i="4"/>
  <c r="U25" i="4"/>
  <c r="W25" i="4"/>
  <c r="E46" i="5"/>
  <c r="F25" i="6"/>
  <c r="N40" i="6"/>
  <c r="H25" i="5"/>
  <c r="C38" i="1"/>
  <c r="B46" i="1"/>
  <c r="C42" i="1" s="1"/>
  <c r="D46" i="1"/>
  <c r="AB25" i="1"/>
  <c r="M25" i="4"/>
  <c r="R25" i="4"/>
  <c r="B46" i="5"/>
  <c r="C42" i="5" s="1"/>
  <c r="N40" i="5"/>
  <c r="Z25" i="7"/>
  <c r="L40" i="1"/>
  <c r="M35" i="1" s="1"/>
  <c r="M36" i="1"/>
  <c r="N40" i="1"/>
  <c r="H25" i="4"/>
  <c r="E46" i="4"/>
  <c r="F42" i="4" s="1"/>
  <c r="F36" i="4"/>
  <c r="P25" i="5"/>
  <c r="R25" i="5"/>
  <c r="U25" i="5"/>
  <c r="W25" i="5"/>
  <c r="AB25" i="5"/>
  <c r="AE25" i="5"/>
  <c r="W25" i="7"/>
  <c r="F36" i="7"/>
  <c r="U25" i="1"/>
  <c r="AE25" i="4"/>
  <c r="F37" i="6"/>
  <c r="O40" i="5"/>
  <c r="P35" i="5" s="1"/>
  <c r="D36" i="7"/>
  <c r="B42" i="7"/>
  <c r="B37" i="7"/>
  <c r="C37" i="7" s="1"/>
  <c r="Q25" i="7"/>
  <c r="L37" i="7" s="1"/>
  <c r="M37" i="7" s="1"/>
  <c r="AD25" i="7"/>
  <c r="O38" i="7" s="1"/>
  <c r="P38" i="7" s="1"/>
  <c r="Y25" i="7"/>
  <c r="O39" i="7" s="1"/>
  <c r="P39" i="7" s="1"/>
  <c r="S25" i="7"/>
  <c r="N37" i="7" s="1"/>
  <c r="T25" i="7"/>
  <c r="O37" i="7" s="1"/>
  <c r="P37" i="7" s="1"/>
  <c r="E43" i="7"/>
  <c r="F43" i="7" s="1"/>
  <c r="F35" i="5"/>
  <c r="D25" i="7"/>
  <c r="N34" i="7" s="1"/>
  <c r="B45" i="7"/>
  <c r="C45" i="7" s="1"/>
  <c r="B40" i="7"/>
  <c r="B36" i="7"/>
  <c r="C36" i="7" s="1"/>
  <c r="V25" i="7"/>
  <c r="L39" i="7" s="1"/>
  <c r="M39" i="7" s="1"/>
  <c r="E25" i="7"/>
  <c r="O34" i="7" s="1"/>
  <c r="F42" i="6" l="1"/>
  <c r="P36" i="6"/>
  <c r="P40" i="6" s="1"/>
  <c r="M36" i="6"/>
  <c r="M40" i="6" s="1"/>
  <c r="C42" i="6"/>
  <c r="F40" i="6"/>
  <c r="F46" i="6" s="1"/>
  <c r="C40" i="6"/>
  <c r="C46" i="6" s="1"/>
  <c r="P40" i="5"/>
  <c r="P36" i="5"/>
  <c r="M36" i="5"/>
  <c r="F40" i="5"/>
  <c r="F42" i="5"/>
  <c r="F41" i="5"/>
  <c r="C40" i="5"/>
  <c r="C41" i="5"/>
  <c r="M40" i="5"/>
  <c r="K25" i="4"/>
  <c r="P21" i="7"/>
  <c r="P25" i="7" s="1"/>
  <c r="M21" i="7"/>
  <c r="M25" i="7" s="1"/>
  <c r="M36" i="4"/>
  <c r="M40" i="4" s="1"/>
  <c r="H20" i="7"/>
  <c r="L35" i="7"/>
  <c r="L40" i="7" s="1"/>
  <c r="M35" i="7" s="1"/>
  <c r="F40" i="4"/>
  <c r="F41" i="4"/>
  <c r="C40" i="4"/>
  <c r="C41" i="4"/>
  <c r="H19" i="7"/>
  <c r="F46" i="4"/>
  <c r="P35" i="4"/>
  <c r="P40" i="4" s="1"/>
  <c r="P36" i="1"/>
  <c r="P40" i="1" s="1"/>
  <c r="H25" i="1"/>
  <c r="F42" i="1"/>
  <c r="O35" i="7"/>
  <c r="O40" i="7" s="1"/>
  <c r="K19" i="7"/>
  <c r="F41" i="1"/>
  <c r="K20" i="7"/>
  <c r="D46" i="7"/>
  <c r="C41" i="1"/>
  <c r="C40" i="1"/>
  <c r="M40" i="1"/>
  <c r="N40" i="7"/>
  <c r="E46" i="7"/>
  <c r="F42" i="7" s="1"/>
  <c r="P34" i="7"/>
  <c r="B46" i="7"/>
  <c r="C40" i="7" s="1"/>
  <c r="F46" i="5" l="1"/>
  <c r="C46" i="5"/>
  <c r="F46" i="1"/>
  <c r="H25" i="7"/>
  <c r="C46" i="4"/>
  <c r="P35" i="7"/>
  <c r="P36" i="7"/>
  <c r="C46" i="1"/>
  <c r="M36" i="7"/>
  <c r="M40" i="7" s="1"/>
  <c r="C41" i="7"/>
  <c r="K25" i="7"/>
  <c r="C42" i="7"/>
  <c r="F41" i="7"/>
  <c r="F40" i="7"/>
  <c r="P40" i="7" l="1"/>
  <c r="C46" i="7"/>
  <c r="F46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<sst xmlns="http://schemas.openxmlformats.org/spreadsheetml/2006/main" count="457" uniqueCount="62">
  <si>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</si>
  <si>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</si>
  <si>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</si>
  <si>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</si>
  <si>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</si>
  <si>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</si>
  <si>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</si>
  <si>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</si>
  <si>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</si>
  <si>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</si>
  <si>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</si>
  <si>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</si>
  <si>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</si>
  <si>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</si>
  <si>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</si>
  <si>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</si>
  <si>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</si>
  <si>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</si>
  <si>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</si>
  <si>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</si>
  <si>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</si>
  <si>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</si>
  <si>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</si>
  <si>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</si>
  <si>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</si>
  <si>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</si>
  <si>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</si>
  <si>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</si>
  <si>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</si>
  <si>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</si>
  <si>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</si>
  <si>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</si>
  <si>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</si>
  <si>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</si>
  <si>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</si>
  <si>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</si>
  <si>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</si>
  <si>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</si>
  <si>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</si>
  <si>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</si>
  <si>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</si>
  <si>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</si>
  <si>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</si>
  <si>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</si>
  <si>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</si>
  <si>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</si>
  <si>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</si>
  <si>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</si>
  <si>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</si>
  <si>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</si>
  <si>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</si>
  <si>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</si>
  <si>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</si>
  <si>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</si>
  <si>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</si>
  <si>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</si>
  <si>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</si>
  <si>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</si>
  <si>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</si>
  <si>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</si>
  <si>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FUNDACIÓ CARLES PI I SUNYER D'ESTUDIS AUTONÒMICS I LOCALS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</si>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</sst>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51-4534-91C6-2C67C18AD6F3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51-4534-91C6-2C67C18AD6F3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51-4534-91C6-2C67C18AD6F3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51-4534-91C6-2C67C18AD6F3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51-4534-91C6-2C67C18AD6F3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51-4534-91C6-2C67C18AD6F3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51-4534-91C6-2C67C18AD6F3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51-4534-91C6-2C67C18AD6F3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51-4534-91C6-2C67C18AD6F3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51-4534-91C6-2C67C18AD6F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  <c:pt idx="7">
                  <c:v>78</c:v>
                </c:pt>
                <c:pt idx="8">
                  <c:v>107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651-4534-91C6-2C67C18AD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E3-49AC-B7CB-570B60655507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E3-49AC-B7CB-570B60655507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E3-49AC-B7CB-570B60655507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E3-49AC-B7CB-570B60655507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E3-49AC-B7CB-570B60655507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E3-49AC-B7CB-570B60655507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E3-49AC-B7CB-570B60655507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E3-49AC-B7CB-570B60655507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E3-49AC-B7CB-570B60655507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E3-49AC-B7CB-570B6065550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3176.1200000000003</c:v>
                </c:pt>
                <c:pt idx="7">
                  <c:v>130745.5</c:v>
                </c:pt>
                <c:pt idx="8">
                  <c:v>36107.800000000003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E3-49AC-B7CB-570B60655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5-4D90-8A77-4BFAA34018FB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5-4D90-8A77-4BFAA34018FB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5-4D90-8A77-4BFAA34018FB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5-4D90-8A77-4BFAA34018F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169</c:v>
                </c:pt>
                <c:pt idx="2">
                  <c:v>39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A5-4D90-8A77-4BFAA34018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9D-4CD0-8F48-23D161E28A11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9D-4CD0-8F48-23D161E28A11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9D-4CD0-8F48-23D161E28A11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9D-4CD0-8F48-23D161E28A11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9D-4CD0-8F48-23D161E28A11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9D-4CD0-8F48-23D161E28A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148417.35999999999</c:v>
                </c:pt>
                <c:pt idx="2">
                  <c:v>21612.06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09D-4CD0-8F48-23D161E28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0" zoomScale="90" zoomScaleNormal="90" workbookViewId="0">
      <selection activeCell="I29" sqref="I29"/>
    </sheetView>
  </sheetViews>
  <sheetFormatPr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41</v>
      </c>
      <c r="B7" s="30" t="s">
        <v>53</v>
      </c>
      <c r="C7" s="31"/>
      <c r="D7" s="31"/>
      <c r="E7" s="31"/>
      <c r="F7" s="31"/>
      <c r="H7" s="69"/>
      <c r="I7" s="84" t="s">
        <v>46</v>
      </c>
      <c r="J7" s="85">
        <v>44694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23" t="s">
        <v>60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</v>
      </c>
      <c r="H19" s="20">
        <f t="shared" si="2"/>
        <v>9.4339622641509441E-2</v>
      </c>
      <c r="I19" s="6">
        <v>1293.17</v>
      </c>
      <c r="J19" s="7">
        <v>1559.4</v>
      </c>
      <c r="K19" s="21">
        <f t="shared" si="3"/>
        <v>2.161324270573849E-2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29</v>
      </c>
      <c r="H20" s="62">
        <f t="shared" si="2"/>
        <v>0.54716981132075471</v>
      </c>
      <c r="I20" s="65">
        <v>59278.31</v>
      </c>
      <c r="J20" s="66">
        <v>67782.7</v>
      </c>
      <c r="K20" s="63">
        <f t="shared" si="3"/>
        <v>0.93946642705544459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19</v>
      </c>
      <c r="H21" s="20">
        <f t="shared" si="2"/>
        <v>0.35849056603773582</v>
      </c>
      <c r="I21" s="91">
        <v>2328.4499999999998</v>
      </c>
      <c r="J21" s="91">
        <v>2808.11</v>
      </c>
      <c r="K21" s="21">
        <f t="shared" si="3"/>
        <v>3.8920330238817052E-2</v>
      </c>
      <c r="L21" s="2">
        <v>7</v>
      </c>
      <c r="M21" s="20">
        <f t="shared" si="4"/>
        <v>1</v>
      </c>
      <c r="N21" s="6">
        <v>4581.3</v>
      </c>
      <c r="O21" s="7">
        <v>5526.55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53</v>
      </c>
      <c r="H25" s="17">
        <f t="shared" si="12"/>
        <v>1</v>
      </c>
      <c r="I25" s="18">
        <f t="shared" si="12"/>
        <v>62899.929999999993</v>
      </c>
      <c r="J25" s="18">
        <f t="shared" si="12"/>
        <v>72150.209999999992</v>
      </c>
      <c r="K25" s="19">
        <f t="shared" si="12"/>
        <v>1.0000000000000002</v>
      </c>
      <c r="L25" s="16">
        <f t="shared" si="12"/>
        <v>7</v>
      </c>
      <c r="M25" s="17">
        <f t="shared" si="12"/>
        <v>1</v>
      </c>
      <c r="N25" s="18">
        <f t="shared" si="12"/>
        <v>4581.3</v>
      </c>
      <c r="O25" s="18">
        <f t="shared" si="12"/>
        <v>5526.55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15" customHeight="1" x14ac:dyDescent="0.25">
      <c r="A27" s="142" t="s">
        <v>61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customHeight="1" x14ac:dyDescent="0.25">
      <c r="A28" s="143" t="s">
        <v>54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53</v>
      </c>
      <c r="M35" s="8">
        <f t="shared" si="18"/>
        <v>0.8833333333333333</v>
      </c>
      <c r="N35" s="58">
        <f>I25</f>
        <v>62899.929999999993</v>
      </c>
      <c r="O35" s="58">
        <f>J25</f>
        <v>72150.209999999992</v>
      </c>
      <c r="P35" s="56">
        <f t="shared" si="19"/>
        <v>0.92885195005558929</v>
      </c>
    </row>
    <row r="36" spans="1:33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5" t="s">
        <v>2</v>
      </c>
      <c r="K36" s="96"/>
      <c r="L36" s="57">
        <f>L25</f>
        <v>7</v>
      </c>
      <c r="M36" s="8">
        <f t="shared" si="18"/>
        <v>0.11666666666666667</v>
      </c>
      <c r="N36" s="58">
        <f>N25</f>
        <v>4581.3</v>
      </c>
      <c r="O36" s="58">
        <f>O25</f>
        <v>5526.55</v>
      </c>
      <c r="P36" s="56">
        <f t="shared" si="19"/>
        <v>7.1148049944410666E-2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5</v>
      </c>
      <c r="C40" s="8">
        <f t="shared" si="14"/>
        <v>8.3333333333333329E-2</v>
      </c>
      <c r="D40" s="13">
        <f t="shared" si="15"/>
        <v>1293.17</v>
      </c>
      <c r="E40" s="14">
        <f t="shared" si="16"/>
        <v>1559.4</v>
      </c>
      <c r="F40" s="21">
        <f t="shared" si="17"/>
        <v>2.0075502634249939E-2</v>
      </c>
      <c r="G40" s="24"/>
      <c r="J40" s="97" t="s">
        <v>0</v>
      </c>
      <c r="K40" s="98"/>
      <c r="L40" s="79">
        <f>SUM(L34:L39)</f>
        <v>60</v>
      </c>
      <c r="M40" s="17">
        <f>SUM(M34:M39)</f>
        <v>1</v>
      </c>
      <c r="N40" s="80">
        <f>SUM(N34:N39)</f>
        <v>67481.23</v>
      </c>
      <c r="O40" s="81">
        <f>SUM(O34:O39)</f>
        <v>77676.759999999995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29</v>
      </c>
      <c r="C41" s="8">
        <f t="shared" si="14"/>
        <v>0.48333333333333334</v>
      </c>
      <c r="D41" s="13">
        <f t="shared" si="15"/>
        <v>59278.31</v>
      </c>
      <c r="E41" s="14">
        <f t="shared" si="16"/>
        <v>67782.7</v>
      </c>
      <c r="F41" s="21">
        <f t="shared" si="17"/>
        <v>0.87262522278220667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25">
      <c r="A42" s="89" t="s">
        <v>50</v>
      </c>
      <c r="B42" s="12">
        <f t="shared" si="13"/>
        <v>26</v>
      </c>
      <c r="C42" s="8">
        <f t="shared" si="14"/>
        <v>0.43333333333333335</v>
      </c>
      <c r="D42" s="13">
        <f t="shared" si="15"/>
        <v>6909.75</v>
      </c>
      <c r="E42" s="14">
        <f t="shared" si="16"/>
        <v>8334.66</v>
      </c>
      <c r="F42" s="21">
        <f t="shared" si="17"/>
        <v>0.10729927458354339</v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60</v>
      </c>
      <c r="C46" s="17">
        <f>SUM(C34:C45)</f>
        <v>1</v>
      </c>
      <c r="D46" s="18">
        <f>SUM(D34:D45)</f>
        <v>67481.23</v>
      </c>
      <c r="E46" s="18">
        <f>SUM(E34:E45)</f>
        <v>77676.759999999995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3" zoomScale="90" zoomScaleNormal="90" workbookViewId="0">
      <selection activeCell="O22" sqref="O22"/>
    </sheetView>
  </sheetViews>
  <sheetFormatPr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55</v>
      </c>
      <c r="C7" s="31"/>
      <c r="D7" s="31"/>
      <c r="E7" s="31"/>
      <c r="F7" s="31"/>
      <c r="H7" s="69"/>
      <c r="I7" s="84" t="s">
        <v>46</v>
      </c>
      <c r="J7" s="85">
        <v>44762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FUNDACIÓ CARLES PI I SUNYER D'ESTUDIS AUTONÒMICS I LOCALS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</v>
      </c>
      <c r="H19" s="20">
        <f t="shared" si="2"/>
        <v>0.125</v>
      </c>
      <c r="I19" s="6">
        <v>134.38999999999999</v>
      </c>
      <c r="J19" s="7">
        <v>152.69</v>
      </c>
      <c r="K19" s="21">
        <f t="shared" si="3"/>
        <v>7.2107188428848171E-3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21</v>
      </c>
      <c r="H20" s="62">
        <f t="shared" si="2"/>
        <v>0.52500000000000002</v>
      </c>
      <c r="I20" s="65">
        <v>16176.76</v>
      </c>
      <c r="J20" s="66">
        <v>19047.38</v>
      </c>
      <c r="K20" s="21">
        <f t="shared" si="3"/>
        <v>0.89950423651573397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14</v>
      </c>
      <c r="H21" s="20">
        <f t="shared" si="2"/>
        <v>0.35</v>
      </c>
      <c r="I21" s="6">
        <v>1641.44</v>
      </c>
      <c r="J21" s="7">
        <v>1975.35</v>
      </c>
      <c r="K21" s="21">
        <f t="shared" si="3"/>
        <v>9.3285044641381376E-2</v>
      </c>
      <c r="L21" s="2">
        <v>11</v>
      </c>
      <c r="M21" s="20">
        <f t="shared" si="4"/>
        <v>1</v>
      </c>
      <c r="N21" s="6">
        <v>4081.32</v>
      </c>
      <c r="O21" s="7">
        <v>4902.95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40</v>
      </c>
      <c r="H25" s="17">
        <f t="shared" si="32"/>
        <v>1</v>
      </c>
      <c r="I25" s="18">
        <f t="shared" si="32"/>
        <v>17952.59</v>
      </c>
      <c r="J25" s="18">
        <f t="shared" si="32"/>
        <v>21175.42</v>
      </c>
      <c r="K25" s="19">
        <f t="shared" si="32"/>
        <v>1.0000000000000002</v>
      </c>
      <c r="L25" s="16">
        <f t="shared" si="32"/>
        <v>11</v>
      </c>
      <c r="M25" s="17">
        <f t="shared" si="32"/>
        <v>1</v>
      </c>
      <c r="N25" s="18">
        <f t="shared" si="32"/>
        <v>4081.32</v>
      </c>
      <c r="O25" s="18">
        <f t="shared" si="32"/>
        <v>4902.95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15" customHeight="1" x14ac:dyDescent="0.2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customHeight="1" x14ac:dyDescent="0.25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2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40</v>
      </c>
      <c r="M35" s="8">
        <f t="shared" si="38"/>
        <v>0.78431372549019607</v>
      </c>
      <c r="N35" s="58">
        <f>I25</f>
        <v>17952.59</v>
      </c>
      <c r="O35" s="58">
        <f>J25</f>
        <v>21175.42</v>
      </c>
      <c r="P35" s="56">
        <f t="shared" si="39"/>
        <v>0.81199170040152047</v>
      </c>
    </row>
    <row r="36" spans="1:33" ht="30" customHeight="1" x14ac:dyDescent="0.25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11</v>
      </c>
      <c r="M36" s="8">
        <f t="shared" si="38"/>
        <v>0.21568627450980393</v>
      </c>
      <c r="N36" s="58">
        <f>N25</f>
        <v>4081.32</v>
      </c>
      <c r="O36" s="58">
        <f>O25</f>
        <v>4902.95</v>
      </c>
      <c r="P36" s="56">
        <f t="shared" si="39"/>
        <v>0.18800829959847951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3"/>
        <v>5</v>
      </c>
      <c r="C40" s="8">
        <f t="shared" si="34"/>
        <v>9.8039215686274508E-2</v>
      </c>
      <c r="D40" s="13">
        <f t="shared" si="35"/>
        <v>134.38999999999999</v>
      </c>
      <c r="E40" s="14">
        <f t="shared" si="36"/>
        <v>152.69</v>
      </c>
      <c r="F40" s="21">
        <f t="shared" si="37"/>
        <v>5.8550438543513265E-3</v>
      </c>
      <c r="G40" s="24"/>
      <c r="J40" s="97" t="s">
        <v>0</v>
      </c>
      <c r="K40" s="98"/>
      <c r="L40" s="79">
        <f>SUM(L34:L39)</f>
        <v>51</v>
      </c>
      <c r="M40" s="17">
        <f>SUM(M34:M39)</f>
        <v>1</v>
      </c>
      <c r="N40" s="80">
        <f>SUM(N34:N39)</f>
        <v>22033.91</v>
      </c>
      <c r="O40" s="81">
        <f>SUM(O34:O39)</f>
        <v>26078.37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3"/>
        <v>21</v>
      </c>
      <c r="C41" s="8">
        <f t="shared" si="34"/>
        <v>0.41176470588235292</v>
      </c>
      <c r="D41" s="13">
        <f t="shared" si="35"/>
        <v>16176.76</v>
      </c>
      <c r="E41" s="14">
        <f t="shared" si="36"/>
        <v>19047.38</v>
      </c>
      <c r="F41" s="21">
        <f t="shared" si="37"/>
        <v>0.73038997452678223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25">
      <c r="A42" s="44" t="s">
        <v>32</v>
      </c>
      <c r="B42" s="12">
        <f t="shared" si="33"/>
        <v>25</v>
      </c>
      <c r="C42" s="8">
        <f t="shared" si="34"/>
        <v>0.49019607843137253</v>
      </c>
      <c r="D42" s="13">
        <f t="shared" si="35"/>
        <v>5722.76</v>
      </c>
      <c r="E42" s="14">
        <f t="shared" si="36"/>
        <v>6878.2999999999993</v>
      </c>
      <c r="F42" s="21">
        <f t="shared" si="37"/>
        <v>0.26375498161886651</v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51</v>
      </c>
      <c r="C46" s="17">
        <f>SUM(C34:C45)</f>
        <v>1</v>
      </c>
      <c r="D46" s="18">
        <f>SUM(D34:D45)</f>
        <v>22033.91</v>
      </c>
      <c r="E46" s="18">
        <f>SUM(E34:E45)</f>
        <v>26078.37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0" zoomScale="80" zoomScaleNormal="80" workbookViewId="0">
      <selection activeCell="H48" sqref="H48"/>
    </sheetView>
  </sheetViews>
  <sheetFormatPr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>
        <v>44862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FUNDACIÓ CARLES PI I SUNYER D'ESTUDIS AUTONÒMICS I LOCALS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899999999999999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</v>
      </c>
      <c r="H19" s="20">
        <f t="shared" si="2"/>
        <v>0.14285714285714285</v>
      </c>
      <c r="I19" s="6">
        <v>613.20000000000005</v>
      </c>
      <c r="J19" s="7">
        <v>735.44</v>
      </c>
      <c r="K19" s="21">
        <f t="shared" si="3"/>
        <v>3.640765043823932E-2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13</v>
      </c>
      <c r="H20" s="62">
        <f t="shared" si="2"/>
        <v>0.4642857142857143</v>
      </c>
      <c r="I20" s="65">
        <v>17079.12</v>
      </c>
      <c r="J20" s="66">
        <v>17661.72</v>
      </c>
      <c r="K20" s="63">
        <f t="shared" si="3"/>
        <v>0.87433608166275989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11</v>
      </c>
      <c r="H21" s="20">
        <f t="shared" si="2"/>
        <v>0.39285714285714285</v>
      </c>
      <c r="I21" s="6">
        <v>1492.12</v>
      </c>
      <c r="J21" s="7">
        <v>1802.99</v>
      </c>
      <c r="K21" s="21">
        <f t="shared" si="3"/>
        <v>8.9256267899000749E-2</v>
      </c>
      <c r="L21" s="2">
        <v>10</v>
      </c>
      <c r="M21" s="20">
        <f t="shared" si="4"/>
        <v>1</v>
      </c>
      <c r="N21" s="6">
        <v>4670.78</v>
      </c>
      <c r="O21" s="7">
        <v>5633.52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28</v>
      </c>
      <c r="H25" s="17">
        <f t="shared" si="22"/>
        <v>1</v>
      </c>
      <c r="I25" s="18">
        <f t="shared" si="22"/>
        <v>19184.439999999999</v>
      </c>
      <c r="J25" s="18">
        <f t="shared" si="22"/>
        <v>20200.150000000001</v>
      </c>
      <c r="K25" s="19">
        <f t="shared" si="22"/>
        <v>1</v>
      </c>
      <c r="L25" s="16">
        <f t="shared" si="22"/>
        <v>10</v>
      </c>
      <c r="M25" s="17">
        <f t="shared" si="22"/>
        <v>1</v>
      </c>
      <c r="N25" s="18">
        <f t="shared" si="22"/>
        <v>4670.78</v>
      </c>
      <c r="O25" s="18">
        <f t="shared" si="22"/>
        <v>5633.52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customHeight="1" x14ac:dyDescent="0.2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customHeight="1" x14ac:dyDescent="0.25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99" t="s">
        <v>3</v>
      </c>
      <c r="K34" s="100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2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28</v>
      </c>
      <c r="M35" s="8">
        <f>IF(L35,L35/$L$40,"")</f>
        <v>0.73684210526315785</v>
      </c>
      <c r="N35" s="58">
        <f>I25</f>
        <v>19184.439999999999</v>
      </c>
      <c r="O35" s="58">
        <f>J25</f>
        <v>20200.150000000001</v>
      </c>
      <c r="P35" s="56">
        <f>IF(O35,O35/$O$40,"")</f>
        <v>0.78193109999469679</v>
      </c>
    </row>
    <row r="36" spans="1:33" ht="30" customHeight="1" x14ac:dyDescent="0.25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10</v>
      </c>
      <c r="M36" s="8">
        <f>IF(L36,L36/$L$40,"")</f>
        <v>0.26315789473684209</v>
      </c>
      <c r="N36" s="58">
        <f>N25</f>
        <v>4670.78</v>
      </c>
      <c r="O36" s="58">
        <f>O25</f>
        <v>5633.52</v>
      </c>
      <c r="P36" s="56">
        <f>IF(O36,O36/$O$40,"")</f>
        <v>0.21806890000530316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23"/>
        <v>4</v>
      </c>
      <c r="C40" s="8">
        <f t="shared" si="24"/>
        <v>0.10526315789473684</v>
      </c>
      <c r="D40" s="13">
        <f t="shared" si="25"/>
        <v>613.20000000000005</v>
      </c>
      <c r="E40" s="14">
        <f t="shared" si="26"/>
        <v>735.44</v>
      </c>
      <c r="F40" s="21">
        <f t="shared" si="27"/>
        <v>2.8468274155394883E-2</v>
      </c>
      <c r="G40" s="24"/>
      <c r="J40" s="97" t="s">
        <v>0</v>
      </c>
      <c r="K40" s="98"/>
      <c r="L40" s="79">
        <f>SUM(L34:L39)</f>
        <v>38</v>
      </c>
      <c r="M40" s="17">
        <f>SUM(M34:M39)</f>
        <v>1</v>
      </c>
      <c r="N40" s="80">
        <f>SUM(N34:N39)</f>
        <v>23855.219999999998</v>
      </c>
      <c r="O40" s="81">
        <f>SUM(O34:O39)</f>
        <v>25833.670000000002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23"/>
        <v>13</v>
      </c>
      <c r="C41" s="8">
        <f t="shared" si="24"/>
        <v>0.34210526315789475</v>
      </c>
      <c r="D41" s="13">
        <f t="shared" si="25"/>
        <v>17079.12</v>
      </c>
      <c r="E41" s="14">
        <f t="shared" si="26"/>
        <v>17661.72</v>
      </c>
      <c r="F41" s="21">
        <f t="shared" si="27"/>
        <v>0.68367057409961507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25">
      <c r="A42" s="44" t="s">
        <v>32</v>
      </c>
      <c r="B42" s="12">
        <f t="shared" si="23"/>
        <v>21</v>
      </c>
      <c r="C42" s="8">
        <f t="shared" si="24"/>
        <v>0.55263157894736847</v>
      </c>
      <c r="D42" s="13">
        <f t="shared" si="25"/>
        <v>6162.9</v>
      </c>
      <c r="E42" s="14">
        <f t="shared" si="26"/>
        <v>7436.51</v>
      </c>
      <c r="F42" s="21">
        <f t="shared" si="27"/>
        <v>0.28786115174499016</v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38</v>
      </c>
      <c r="C46" s="17">
        <f>SUM(C34:C45)</f>
        <v>1</v>
      </c>
      <c r="D46" s="18">
        <f>SUM(D34:D45)</f>
        <v>23855.22</v>
      </c>
      <c r="E46" s="18">
        <f>SUM(E34:E45)</f>
        <v>25833.67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P21" sqref="P21"/>
    </sheetView>
  </sheetViews>
  <sheetFormatPr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44979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FUNDACIÓ CARLES PI I SUNYER D'ESTUDIS AUTONÒMICS I LOCALS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9</v>
      </c>
      <c r="H19" s="20">
        <f t="shared" si="2"/>
        <v>0.1875</v>
      </c>
      <c r="I19" s="6">
        <v>610.74</v>
      </c>
      <c r="J19" s="7">
        <v>728.59</v>
      </c>
      <c r="K19" s="21">
        <f t="shared" si="3"/>
        <v>2.0881542194420545E-2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15</v>
      </c>
      <c r="H20" s="62">
        <f t="shared" si="2"/>
        <v>0.3125</v>
      </c>
      <c r="I20" s="65">
        <v>23101.040000000001</v>
      </c>
      <c r="J20" s="66">
        <v>26253.7</v>
      </c>
      <c r="K20" s="63">
        <f t="shared" si="3"/>
        <v>0.75243654772870705</v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50000000000003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24</v>
      </c>
      <c r="H21" s="20">
        <f t="shared" si="2"/>
        <v>0.5</v>
      </c>
      <c r="I21" s="6">
        <v>6551.48</v>
      </c>
      <c r="J21" s="7">
        <v>7909.29</v>
      </c>
      <c r="K21" s="21">
        <f t="shared" si="3"/>
        <v>0.22668191007687241</v>
      </c>
      <c r="L21" s="2">
        <v>11</v>
      </c>
      <c r="M21" s="20">
        <f>IF(L21,L21/$L$25,"")</f>
        <v>1</v>
      </c>
      <c r="N21" s="6">
        <v>4615.5200000000004</v>
      </c>
      <c r="O21" s="7">
        <v>5549.04</v>
      </c>
      <c r="P21" s="21">
        <f>IF(O21,O21/$O$25,"")</f>
        <v>1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48</v>
      </c>
      <c r="H25" s="17">
        <f t="shared" si="30"/>
        <v>1</v>
      </c>
      <c r="I25" s="18">
        <f t="shared" si="30"/>
        <v>30263.260000000002</v>
      </c>
      <c r="J25" s="18">
        <f t="shared" si="30"/>
        <v>34891.58</v>
      </c>
      <c r="K25" s="19">
        <f t="shared" si="30"/>
        <v>1</v>
      </c>
      <c r="L25" s="16">
        <f t="shared" si="30"/>
        <v>11</v>
      </c>
      <c r="M25" s="17">
        <f t="shared" si="30"/>
        <v>1</v>
      </c>
      <c r="N25" s="18">
        <f t="shared" si="30"/>
        <v>4615.5200000000004</v>
      </c>
      <c r="O25" s="18">
        <f t="shared" si="30"/>
        <v>5549.04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customHeight="1" x14ac:dyDescent="0.2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customHeight="1" x14ac:dyDescent="0.25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25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48</v>
      </c>
      <c r="M35" s="8">
        <f t="shared" si="36"/>
        <v>0.81355932203389836</v>
      </c>
      <c r="N35" s="58">
        <f>I25</f>
        <v>30263.260000000002</v>
      </c>
      <c r="O35" s="58">
        <f>J25</f>
        <v>34891.58</v>
      </c>
      <c r="P35" s="56">
        <f t="shared" si="37"/>
        <v>0.86278548647374842</v>
      </c>
    </row>
    <row r="36" spans="1:33" ht="30" customHeight="1" x14ac:dyDescent="0.25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95" t="s">
        <v>2</v>
      </c>
      <c r="K36" s="96"/>
      <c r="L36" s="57">
        <f>L25</f>
        <v>11</v>
      </c>
      <c r="M36" s="8">
        <f t="shared" si="36"/>
        <v>0.1864406779661017</v>
      </c>
      <c r="N36" s="58">
        <f>N25</f>
        <v>4615.5200000000004</v>
      </c>
      <c r="O36" s="58">
        <f>O25</f>
        <v>5549.04</v>
      </c>
      <c r="P36" s="56">
        <f t="shared" si="37"/>
        <v>0.13721451352625155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1"/>
        <v>9</v>
      </c>
      <c r="C40" s="8">
        <f t="shared" si="32"/>
        <v>0.15254237288135594</v>
      </c>
      <c r="D40" s="13">
        <f t="shared" si="33"/>
        <v>610.74</v>
      </c>
      <c r="E40" s="14">
        <f t="shared" si="34"/>
        <v>728.59</v>
      </c>
      <c r="F40" s="21">
        <f t="shared" si="35"/>
        <v>1.8016291540535235E-2</v>
      </c>
      <c r="G40" s="24"/>
      <c r="J40" s="97" t="s">
        <v>0</v>
      </c>
      <c r="K40" s="98"/>
      <c r="L40" s="79">
        <f>SUM(L34:L39)</f>
        <v>59</v>
      </c>
      <c r="M40" s="17">
        <f>SUM(M34:M39)</f>
        <v>1</v>
      </c>
      <c r="N40" s="80">
        <f>SUM(N34:N39)</f>
        <v>34878.78</v>
      </c>
      <c r="O40" s="81">
        <f>SUM(O34:O39)</f>
        <v>40440.620000000003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1"/>
        <v>15</v>
      </c>
      <c r="C41" s="8">
        <f t="shared" si="32"/>
        <v>0.25423728813559321</v>
      </c>
      <c r="D41" s="13">
        <f t="shared" si="33"/>
        <v>23101.040000000001</v>
      </c>
      <c r="E41" s="14">
        <f t="shared" si="34"/>
        <v>26253.7</v>
      </c>
      <c r="F41" s="21">
        <f t="shared" si="35"/>
        <v>0.64919133287274033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25">
      <c r="A42" s="44" t="s">
        <v>32</v>
      </c>
      <c r="B42" s="12">
        <f t="shared" si="31"/>
        <v>35</v>
      </c>
      <c r="C42" s="8">
        <f t="shared" si="32"/>
        <v>0.59322033898305082</v>
      </c>
      <c r="D42" s="13">
        <f t="shared" si="33"/>
        <v>11167</v>
      </c>
      <c r="E42" s="14">
        <f t="shared" si="34"/>
        <v>13458.33</v>
      </c>
      <c r="F42" s="21">
        <f t="shared" si="35"/>
        <v>0.33279237558672442</v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59</v>
      </c>
      <c r="C46" s="17">
        <f>SUM(C34:C45)</f>
        <v>1</v>
      </c>
      <c r="D46" s="18">
        <f>SUM(D34:D45)</f>
        <v>34878.78</v>
      </c>
      <c r="E46" s="18">
        <f>SUM(E34:E45)</f>
        <v>40440.620000000003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2" zoomScale="80" zoomScaleNormal="80" workbookViewId="0">
      <selection activeCell="C7" sqref="C7"/>
    </sheetView>
  </sheetViews>
  <sheetFormatPr defaultColWidth="9.140625" defaultRowHeight="15" x14ac:dyDescent="0.25"/>
  <cols>
    <col min="1" max="1" width="30.42578125" style="26" customWidth="1"/>
    <col min="2" max="2" width="11.140625" style="59" customWidth="1"/>
    <col min="3" max="3" width="10.7109375" style="26" customWidth="1"/>
    <col min="4" max="4" width="19.140625" style="26" customWidth="1"/>
    <col min="5" max="5" width="19.710937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1" width="11.42578125" style="26" customWidth="1"/>
    <col min="12" max="12" width="11.7109375" style="26" customWidth="1"/>
    <col min="13" max="13" width="10.7109375" style="26" customWidth="1"/>
    <col min="14" max="14" width="20.14062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5.425781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25">
      <c r="B4" s="25"/>
      <c r="H4" s="25"/>
      <c r="N4" s="25"/>
    </row>
    <row r="5" spans="1:31" s="24" customFormat="1" ht="30.75" customHeight="1" x14ac:dyDescent="0.25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58</v>
      </c>
      <c r="B7" s="30" t="s">
        <v>59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FUNDACIÓ CARLES PI I SUNYER D'ESTUDIS AUTONÒMICS I LOCALS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44" t="s">
        <v>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6"/>
    </row>
    <row r="11" spans="1:31" ht="30" customHeight="1" thickBot="1" x14ac:dyDescent="0.3">
      <c r="A11" s="147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3">
      <c r="A12" s="148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0</v>
      </c>
      <c r="H13" s="20" t="str">
        <f t="shared" ref="H13:H24" si="2">IF(G13,G13/$G$25,"")</f>
        <v/>
      </c>
      <c r="I13" s="10">
        <f>'CONTRACTACIO 1r TR 2022'!I13+'CONTRACTACIO 2n TR 2022'!I13+'CONTRACTACIO 3r TR 2022'!I13+'CONTRACTACIO 4t TR 2022'!I13</f>
        <v>0</v>
      </c>
      <c r="J13" s="10">
        <f>'CONTRACTACIO 1r TR 2022'!J13+'CONTRACTACIO 2n TR 2022'!J13+'CONTRACTACIO 3r TR 2022'!J13+'CONTRACTACIO 4t TR 2022'!J13</f>
        <v>0</v>
      </c>
      <c r="K13" s="21" t="str">
        <f t="shared" ref="K13:K24" si="3">IF(J13,J13/$J$25,"")</f>
        <v/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0</v>
      </c>
      <c r="M15" s="20" t="str">
        <f t="shared" si="4"/>
        <v/>
      </c>
      <c r="N15" s="13">
        <f>'CONTRACTACIO 1r TR 2022'!N15+'CONTRACTACIO 2n TR 2022'!N15+'CONTRACTACIO 3r TR 2022'!N15+'CONTRACTACIO 4t TR 2022'!N15</f>
        <v>0</v>
      </c>
      <c r="O15" s="13">
        <f>'CONTRACTACIO 1r TR 2022'!O15+'CONTRACTACIO 2n TR 2022'!O15+'CONTRACTACIO 3r TR 2022'!O15+'CONTRACTACIO 4t TR 2022'!O15</f>
        <v>0</v>
      </c>
      <c r="P15" s="21" t="str">
        <f t="shared" si="5"/>
        <v/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0</v>
      </c>
      <c r="H18" s="20" t="str">
        <f t="shared" si="2"/>
        <v/>
      </c>
      <c r="I18" s="13">
        <f>'CONTRACTACIO 1r TR 2022'!I18+'CONTRACTACIO 2n TR 2022'!I18+'CONTRACTACIO 3r TR 2022'!I18+'CONTRACTACIO 4t TR 2022'!I18</f>
        <v>0</v>
      </c>
      <c r="J18" s="13">
        <f>'CONTRACTACIO 1r TR 2022'!J18+'CONTRACTACIO 2n TR 2022'!J18+'CONTRACTACIO 3r TR 2022'!J18+'CONTRACTACIO 4t TR 2022'!J18</f>
        <v>0</v>
      </c>
      <c r="K18" s="21" t="str">
        <f t="shared" si="3"/>
        <v/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23</v>
      </c>
      <c r="H19" s="20">
        <f t="shared" si="2"/>
        <v>0.13609467455621302</v>
      </c>
      <c r="I19" s="13">
        <f>'CONTRACTACIO 1r TR 2022'!I19+'CONTRACTACIO 2n TR 2022'!I19+'CONTRACTACIO 3r TR 2022'!I19+'CONTRACTACIO 4t TR 2022'!I19</f>
        <v>2651.5</v>
      </c>
      <c r="J19" s="13">
        <f>'CONTRACTACIO 1r TR 2022'!J19+'CONTRACTACIO 2n TR 2022'!J19+'CONTRACTACIO 3r TR 2022'!J19+'CONTRACTACIO 4t TR 2022'!J19</f>
        <v>3176.1200000000003</v>
      </c>
      <c r="K19" s="21">
        <f t="shared" si="3"/>
        <v>2.1399922488851714E-2</v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2022'!B20+'CONTRACTACIO 2n TR 2022'!B20+'CONTRACTACIO 3r TR 2022'!B20+'CONTRACTACIO 4t TR 2022'!B20</f>
        <v>0</v>
      </c>
      <c r="C20" s="20" t="str">
        <f t="shared" si="0"/>
        <v/>
      </c>
      <c r="D20" s="13">
        <f>'CONTRACTACIO 1r TR 2022'!D20+'CONTRACTACIO 2n TR 2022'!D20+'CONTRACTACIO 3r TR 2022'!D20+'CONTRACTACIO 4t TR 2022'!D20</f>
        <v>0</v>
      </c>
      <c r="E20" s="13">
        <f>'CONTRACTACIO 1r TR 2022'!E20+'CONTRACTACIO 2n TR 2022'!E20+'CONTRACTACIO 3r TR 2022'!E20+'CONTRACTACIO 4t TR 2022'!E20</f>
        <v>0</v>
      </c>
      <c r="F20" s="21" t="str">
        <f t="shared" si="1"/>
        <v/>
      </c>
      <c r="G20" s="9">
        <f>'CONTRACTACIO 1r TR 2022'!G20+'CONTRACTACIO 2n TR 2022'!G20+'CONTRACTACIO 3r TR 2022'!G20+'CONTRACTACIO 4t TR 2022'!G20</f>
        <v>78</v>
      </c>
      <c r="H20" s="20">
        <f t="shared" si="2"/>
        <v>0.46153846153846156</v>
      </c>
      <c r="I20" s="13">
        <f>'CONTRACTACIO 1r TR 2022'!I20+'CONTRACTACIO 2n TR 2022'!I20+'CONTRACTACIO 3r TR 2022'!I20+'CONTRACTACIO 4t TR 2022'!I20</f>
        <v>115635.22999999998</v>
      </c>
      <c r="J20" s="13">
        <f>'CONTRACTACIO 1r TR 2022'!J20+'CONTRACTACIO 2n TR 2022'!J20+'CONTRACTACIO 3r TR 2022'!J20+'CONTRACTACIO 4t TR 2022'!J20</f>
        <v>130745.5</v>
      </c>
      <c r="K20" s="21">
        <f t="shared" si="3"/>
        <v>0.88093131423439963</v>
      </c>
      <c r="L20" s="9">
        <f>'CONTRACTACIO 1r TR 2022'!L20+'CONTRACTACIO 2n TR 2022'!L20+'CONTRACTACIO 3r TR 2022'!L20+'CONTRACTACIO 4t TR 2022'!L20</f>
        <v>0</v>
      </c>
      <c r="M20" s="20" t="str">
        <f t="shared" si="4"/>
        <v/>
      </c>
      <c r="N20" s="13">
        <f>'CONTRACTACIO 1r TR 2022'!N20+'CONTRACTACIO 2n TR 2022'!N20+'CONTRACTACIO 3r TR 2022'!N20+'CONTRACTACIO 4t TR 2022'!N20</f>
        <v>0</v>
      </c>
      <c r="O20" s="13">
        <f>'CONTRACTACIO 1r TR 2022'!O20+'CONTRACTACIO 2n TR 2022'!O20+'CONTRACTACIO 3r TR 2022'!O20+'CONTRACTACIO 4t TR 2022'!O20</f>
        <v>0</v>
      </c>
      <c r="P20" s="21" t="str">
        <f t="shared" si="5"/>
        <v/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0" customFormat="1" ht="39.950000000000003" customHeight="1" x14ac:dyDescent="0.25">
      <c r="A21" s="44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68</v>
      </c>
      <c r="H21" s="20">
        <f t="shared" si="2"/>
        <v>0.40236686390532544</v>
      </c>
      <c r="I21" s="13">
        <f>'CONTRACTACIO 1r TR 2022'!I21+'CONTRACTACIO 2n TR 2022'!I21+'CONTRACTACIO 3r TR 2022'!I21+'CONTRACTACIO 4t TR 2022'!I21</f>
        <v>12013.49</v>
      </c>
      <c r="J21" s="13">
        <f>'CONTRACTACIO 1r TR 2022'!J21+'CONTRACTACIO 2n TR 2022'!J21+'CONTRACTACIO 3r TR 2022'!J21+'CONTRACTACIO 4t TR 2022'!J21</f>
        <v>14495.74</v>
      </c>
      <c r="K21" s="21">
        <f t="shared" si="3"/>
        <v>9.7668763276748768E-2</v>
      </c>
      <c r="L21" s="9">
        <f>'CONTRACTACIO 1r TR 2022'!L21+'CONTRACTACIO 2n TR 2022'!L21+'CONTRACTACIO 3r TR 2022'!L21+'CONTRACTACIO 4t TR 2022'!L21</f>
        <v>39</v>
      </c>
      <c r="M21" s="20">
        <f t="shared" si="4"/>
        <v>1</v>
      </c>
      <c r="N21" s="13">
        <f>'CONTRACTACIO 1r TR 2022'!N21+'CONTRACTACIO 2n TR 2022'!N21+'CONTRACTACIO 3r TR 2022'!N21+'CONTRACTACIO 4t TR 2022'!N21</f>
        <v>17948.920000000002</v>
      </c>
      <c r="O21" s="13">
        <f>'CONTRACTACIO 1r TR 2022'!O21+'CONTRACTACIO 2n TR 2022'!O21+'CONTRACTACIO 3r TR 2022'!O21+'CONTRACTACIO 4t TR 2022'!O21</f>
        <v>21612.06</v>
      </c>
      <c r="P21" s="21">
        <f t="shared" si="5"/>
        <v>1</v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0" customFormat="1" ht="39.950000000000003" customHeight="1" x14ac:dyDescent="0.25">
      <c r="A22" s="86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14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14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14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14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14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14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77">
        <f>'CONTRACTACIO 1r TR 2022'!B23+'CONTRACTACIO 2n TR 2022'!B23+'CONTRACTACIO 3r TR 2022'!B23+'CONTRACTACIO 4t TR 2022'!B23</f>
        <v>0</v>
      </c>
      <c r="C23" s="62" t="str">
        <f t="shared" si="0"/>
        <v/>
      </c>
      <c r="D23" s="73">
        <f>'CONTRACTACIO 1r TR 2022'!D23+'CONTRACTACIO 2n TR 2022'!D23+'CONTRACTACIO 3r TR 2022'!D23+'CONTRACTACIO 4t TR 2022'!D23</f>
        <v>0</v>
      </c>
      <c r="E23" s="74">
        <f>'CONTRACTACIO 1r TR 2022'!E23+'CONTRACTACIO 2n TR 2022'!E23+'CONTRACTACIO 3r TR 2022'!E23+'CONTRACTACIO 4t TR 2022'!E23</f>
        <v>0</v>
      </c>
      <c r="F23" s="63" t="str">
        <f t="shared" si="1"/>
        <v/>
      </c>
      <c r="G23" s="77">
        <f>'CONTRACTACIO 1r TR 2022'!G23+'CONTRACTACIO 2n TR 2022'!G23+'CONTRACTACIO 3r TR 2022'!G23+'CONTRACTACIO 4t TR 2022'!G23</f>
        <v>0</v>
      </c>
      <c r="H23" s="62" t="str">
        <f t="shared" si="2"/>
        <v/>
      </c>
      <c r="I23" s="73">
        <f>'CONTRACTACIO 1r TR 2022'!I23+'CONTRACTACIO 2n TR 2022'!I23+'CONTRACTACIO 3r TR 2022'!I23+'CONTRACTACIO 4t TR 2022'!I23</f>
        <v>0</v>
      </c>
      <c r="J23" s="74">
        <f>'CONTRACTACIO 1r TR 2022'!J23+'CONTRACTACIO 2n TR 2022'!J23+'CONTRACTACIO 3r TR 2022'!J23+'CONTRACTACIO 4t TR 2022'!J23</f>
        <v>0</v>
      </c>
      <c r="K23" s="63" t="str">
        <f t="shared" si="3"/>
        <v/>
      </c>
      <c r="L23" s="77">
        <f>'CONTRACTACIO 1r TR 2022'!L23+'CONTRACTACIO 2n TR 2022'!L23+'CONTRACTACIO 3r TR 2022'!L23+'CONTRACTACIO 4t TR 2022'!L23</f>
        <v>0</v>
      </c>
      <c r="M23" s="62" t="str">
        <f t="shared" si="4"/>
        <v/>
      </c>
      <c r="N23" s="73">
        <f>'CONTRACTACIO 1r TR 2022'!N23+'CONTRACTACIO 2n TR 2022'!N23+'CONTRACTACIO 3r TR 2022'!N23+'CONTRACTACIO 4t TR 2022'!N23</f>
        <v>0</v>
      </c>
      <c r="O23" s="74">
        <f>'CONTRACTACIO 1r TR 2022'!O23+'CONTRACTACIO 2n TR 2022'!O23+'CONTRACTACIO 3r TR 2022'!O23+'CONTRACTACIO 4t TR 2022'!O23</f>
        <v>0</v>
      </c>
      <c r="P23" s="63" t="str">
        <f t="shared" si="5"/>
        <v/>
      </c>
      <c r="Q23" s="77">
        <f>'CONTRACTACIO 1r TR 2022'!Q23+'CONTRACTACIO 2n TR 2022'!Q23+'CONTRACTACIO 3r TR 2022'!Q23+'CONTRACTACIO 4t TR 2022'!Q23</f>
        <v>0</v>
      </c>
      <c r="R23" s="62" t="str">
        <f t="shared" si="6"/>
        <v/>
      </c>
      <c r="S23" s="73">
        <f>'CONTRACTACIO 1r TR 2022'!S23+'CONTRACTACIO 2n TR 2022'!S23+'CONTRACTACIO 3r TR 2022'!S23+'CONTRACTACIO 4t TR 2022'!S23</f>
        <v>0</v>
      </c>
      <c r="T23" s="74">
        <f>'CONTRACTACIO 1r TR 2022'!T23+'CONTRACTACIO 2n TR 2022'!T23+'CONTRACTACIO 3r TR 2022'!T23+'CONTRACTACIO 4t TR 2022'!T23</f>
        <v>0</v>
      </c>
      <c r="U23" s="63" t="str">
        <f t="shared" si="7"/>
        <v/>
      </c>
      <c r="V23" s="77">
        <f>'CONTRACTACIO 1r TR 2022'!AA23+'CONTRACTACIO 2n TR 2022'!AA23+'CONTRACTACIO 3r TR 2022'!AA23+'CONTRACTACIO 4t TR 2022'!AA23</f>
        <v>0</v>
      </c>
      <c r="W23" s="62" t="str">
        <f t="shared" si="8"/>
        <v/>
      </c>
      <c r="X23" s="73">
        <f>'CONTRACTACIO 1r TR 2022'!AC23+'CONTRACTACIO 2n TR 2022'!AC23+'CONTRACTACIO 3r TR 2022'!AC23+'CONTRACTACIO 4t TR 2022'!AC23</f>
        <v>0</v>
      </c>
      <c r="Y23" s="74">
        <f>'CONTRACTACIO 1r TR 2022'!AD23+'CONTRACTACIO 2n TR 2022'!AD23+'CONTRACTACIO 3r TR 2022'!AD23+'CONTRACTACIO 4t TR 2022'!AD23</f>
        <v>0</v>
      </c>
      <c r="Z23" s="63" t="str">
        <f t="shared" si="9"/>
        <v/>
      </c>
      <c r="AA23" s="77">
        <f>'CONTRACTACIO 1r TR 2022'!V23+'CONTRACTACIO 2n TR 2022'!V23+'CONTRACTACIO 3r TR 2022'!V23+'CONTRACTACIO 4t TR 2022'!V23</f>
        <v>0</v>
      </c>
      <c r="AB23" s="20" t="str">
        <f t="shared" si="10"/>
        <v/>
      </c>
      <c r="AC23" s="73">
        <f>'CONTRACTACIO 1r TR 2022'!X23+'CONTRACTACIO 2n TR 2022'!X23+'CONTRACTACIO 3r TR 2022'!X23+'CONTRACTACIO 4t TR 2022'!X23</f>
        <v>0</v>
      </c>
      <c r="AD23" s="74">
        <f>'CONTRACTACIO 1r TR 2022'!Y23+'CONTRACTACIO 2n TR 2022'!Y23+'CONTRACTACIO 3r TR 2022'!Y23+'CONTRACTACIO 4t TR 2022'!Y23</f>
        <v>0</v>
      </c>
      <c r="AE23" s="63" t="str">
        <f t="shared" si="11"/>
        <v/>
      </c>
    </row>
    <row r="24" spans="1:31" s="40" customFormat="1" ht="36" customHeight="1" x14ac:dyDescent="0.25">
      <c r="A24" s="90" t="s">
        <v>52</v>
      </c>
      <c r="B24" s="77">
        <f>'CONTRACTACIO 1r TR 2022'!B24+'CONTRACTACIO 2n TR 2022'!B24+'CONTRACTACIO 3r TR 2022'!B24+'CONTRACTACIO 4t TR 2022'!B24</f>
        <v>0</v>
      </c>
      <c r="C24" s="62" t="str">
        <f t="shared" si="0"/>
        <v/>
      </c>
      <c r="D24" s="73">
        <f>'CONTRACTACIO 1r TR 2022'!D24+'CONTRACTACIO 2n TR 2022'!D24+'CONTRACTACIO 3r TR 2022'!D24+'CONTRACTACIO 4t TR 2022'!D24</f>
        <v>0</v>
      </c>
      <c r="E24" s="74">
        <f>'CONTRACTACIO 1r TR 2022'!E24+'CONTRACTACIO 2n TR 2022'!E24+'CONTRACTACIO 3r TR 2022'!E24+'CONTRACTACIO 4t TR 2022'!E24</f>
        <v>0</v>
      </c>
      <c r="F24" s="63" t="str">
        <f t="shared" si="1"/>
        <v/>
      </c>
      <c r="G24" s="77">
        <f>'CONTRACTACIO 1r TR 2022'!G24+'CONTRACTACIO 2n TR 2022'!G24+'CONTRACTACIO 3r TR 2022'!G24+'CONTRACTACIO 4t TR 2022'!G24</f>
        <v>0</v>
      </c>
      <c r="H24" s="62" t="str">
        <f t="shared" si="2"/>
        <v/>
      </c>
      <c r="I24" s="73">
        <f>'CONTRACTACIO 1r TR 2022'!I24+'CONTRACTACIO 2n TR 2022'!I24+'CONTRACTACIO 3r TR 2022'!I24+'CONTRACTACIO 4t TR 2022'!I24</f>
        <v>0</v>
      </c>
      <c r="J24" s="74">
        <f>'CONTRACTACIO 1r TR 2022'!J24+'CONTRACTACIO 2n TR 2022'!J24+'CONTRACTACIO 3r TR 2022'!J24+'CONTRACTACIO 4t TR 2022'!J24</f>
        <v>0</v>
      </c>
      <c r="K24" s="63" t="str">
        <f t="shared" si="3"/>
        <v/>
      </c>
      <c r="L24" s="77">
        <f>'CONTRACTACIO 1r TR 2022'!L24+'CONTRACTACIO 2n TR 2022'!L24+'CONTRACTACIO 3r TR 2022'!L24+'CONTRACTACIO 4t TR 2022'!L24</f>
        <v>0</v>
      </c>
      <c r="M24" s="62" t="str">
        <f t="shared" si="4"/>
        <v/>
      </c>
      <c r="N24" s="73">
        <f>'CONTRACTACIO 1r TR 2022'!N24+'CONTRACTACIO 2n TR 2022'!N24+'CONTRACTACIO 3r TR 2022'!N24+'CONTRACTACIO 4t TR 2022'!N24</f>
        <v>0</v>
      </c>
      <c r="O24" s="74">
        <f>'CONTRACTACIO 1r TR 2022'!O24+'CONTRACTACIO 2n TR 2022'!O24+'CONTRACTACIO 3r TR 2022'!O24+'CONTRACTACIO 4t TR 2022'!O24</f>
        <v>0</v>
      </c>
      <c r="P24" s="63" t="str">
        <f t="shared" si="5"/>
        <v/>
      </c>
      <c r="Q24" s="77">
        <f>'CONTRACTACIO 1r TR 2022'!Q24+'CONTRACTACIO 2n TR 2022'!Q24+'CONTRACTACIO 3r TR 2022'!Q24+'CONTRACTACIO 4t TR 2022'!Q24</f>
        <v>0</v>
      </c>
      <c r="R24" s="62" t="str">
        <f t="shared" si="6"/>
        <v/>
      </c>
      <c r="S24" s="73">
        <f>'CONTRACTACIO 1r TR 2022'!S24+'CONTRACTACIO 2n TR 2022'!S24+'CONTRACTACIO 3r TR 2022'!S24+'CONTRACTACIO 4t TR 2022'!S24</f>
        <v>0</v>
      </c>
      <c r="T24" s="74">
        <f>'CONTRACTACIO 1r TR 2022'!T24+'CONTRACTACIO 2n TR 2022'!T24+'CONTRACTACIO 3r TR 2022'!T24+'CONTRACTACIO 4t TR 2022'!T24</f>
        <v>0</v>
      </c>
      <c r="U24" s="63" t="str">
        <f t="shared" si="7"/>
        <v/>
      </c>
      <c r="V24" s="77">
        <f>'CONTRACTACIO 1r TR 2022'!AA24+'CONTRACTACIO 2n TR 2022'!AA24+'CONTRACTACIO 3r TR 2022'!AA24+'CONTRACTACIO 4t TR 2022'!AA24</f>
        <v>0</v>
      </c>
      <c r="W24" s="62" t="str">
        <f t="shared" si="8"/>
        <v/>
      </c>
      <c r="X24" s="73">
        <f>'CONTRACTACIO 1r TR 2022'!AC24+'CONTRACTACIO 2n TR 2022'!AC24+'CONTRACTACIO 3r TR 2022'!AC24+'CONTRACTACIO 4t TR 2022'!AC24</f>
        <v>0</v>
      </c>
      <c r="Y24" s="74">
        <f>'CONTRACTACIO 1r TR 2022'!AD24+'CONTRACTACIO 2n TR 2022'!AD24+'CONTRACTACIO 3r TR 2022'!AD24+'CONTRACTACIO 4t TR 2022'!AD24</f>
        <v>0</v>
      </c>
      <c r="Z24" s="63" t="str">
        <f t="shared" si="9"/>
        <v/>
      </c>
      <c r="AA24" s="77">
        <f>'CONTRACTACIO 1r TR 2022'!V24+'CONTRACTACIO 2n TR 2022'!V24+'CONTRACTACIO 3r TR 2022'!V24+'CONTRACTACIO 4t TR 2022'!V24</f>
        <v>0</v>
      </c>
      <c r="AB24" s="20" t="str">
        <f t="shared" si="10"/>
        <v/>
      </c>
      <c r="AC24" s="73">
        <f>'CONTRACTACIO 1r TR 2022'!X24+'CONTRACTACIO 2n TR 2022'!X24+'CONTRACTACIO 3r TR 2022'!X24+'CONTRACTACIO 4t TR 2022'!X24</f>
        <v>0</v>
      </c>
      <c r="AD24" s="74">
        <f>'CONTRACTACIO 1r TR 2022'!Y24+'CONTRACTACIO 2n TR 2022'!Y24+'CONTRACTACIO 3r TR 2022'!Y24+'CONTRACTACIO 4t TR 2022'!Y24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169</v>
      </c>
      <c r="H25" s="17">
        <f t="shared" si="12"/>
        <v>1</v>
      </c>
      <c r="I25" s="18">
        <f t="shared" si="12"/>
        <v>130300.21999999999</v>
      </c>
      <c r="J25" s="18">
        <f t="shared" si="12"/>
        <v>148417.35999999999</v>
      </c>
      <c r="K25" s="19">
        <f t="shared" si="12"/>
        <v>1</v>
      </c>
      <c r="L25" s="16">
        <f t="shared" si="12"/>
        <v>39</v>
      </c>
      <c r="M25" s="17">
        <f t="shared" si="12"/>
        <v>1</v>
      </c>
      <c r="N25" s="18">
        <f t="shared" si="12"/>
        <v>17948.920000000002</v>
      </c>
      <c r="O25" s="18">
        <f t="shared" si="12"/>
        <v>21612.06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15" customHeight="1" x14ac:dyDescent="0.2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customHeight="1" x14ac:dyDescent="0.25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25">
      <c r="A31" s="149" t="s">
        <v>10</v>
      </c>
      <c r="B31" s="152" t="s">
        <v>17</v>
      </c>
      <c r="C31" s="153"/>
      <c r="D31" s="153"/>
      <c r="E31" s="153"/>
      <c r="F31" s="154"/>
      <c r="G31" s="24"/>
      <c r="H31" s="47"/>
      <c r="I31" s="47"/>
      <c r="J31" s="158" t="s">
        <v>15</v>
      </c>
      <c r="K31" s="159"/>
      <c r="L31" s="152" t="s">
        <v>16</v>
      </c>
      <c r="M31" s="153"/>
      <c r="N31" s="153"/>
      <c r="O31" s="153"/>
      <c r="P31" s="154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">
      <c r="A32" s="150"/>
      <c r="B32" s="155"/>
      <c r="C32" s="156"/>
      <c r="D32" s="156"/>
      <c r="E32" s="156"/>
      <c r="F32" s="157"/>
      <c r="G32" s="24"/>
      <c r="J32" s="160"/>
      <c r="K32" s="161"/>
      <c r="L32" s="164"/>
      <c r="M32" s="165"/>
      <c r="N32" s="165"/>
      <c r="O32" s="165"/>
      <c r="P32" s="16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15" customHeight="1" thickBot="1" x14ac:dyDescent="0.3">
      <c r="A33" s="151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2"/>
      <c r="K33" s="163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5" customHeight="1" x14ac:dyDescent="0.25">
      <c r="A34" s="39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169</v>
      </c>
      <c r="M35" s="8">
        <f t="shared" si="18"/>
        <v>0.8125</v>
      </c>
      <c r="N35" s="58">
        <f>I25</f>
        <v>130300.21999999999</v>
      </c>
      <c r="O35" s="58">
        <f>J25</f>
        <v>148417.35999999999</v>
      </c>
      <c r="P35" s="56">
        <f t="shared" si="19"/>
        <v>0.87289223241483738</v>
      </c>
    </row>
    <row r="36" spans="1:33" s="24" customFormat="1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95" t="s">
        <v>2</v>
      </c>
      <c r="K36" s="96"/>
      <c r="L36" s="57">
        <f>L25</f>
        <v>39</v>
      </c>
      <c r="M36" s="8">
        <f t="shared" si="18"/>
        <v>0.1875</v>
      </c>
      <c r="N36" s="58">
        <f>N25</f>
        <v>17948.920000000002</v>
      </c>
      <c r="O36" s="58">
        <f>O25</f>
        <v>21612.06</v>
      </c>
      <c r="P36" s="56">
        <f t="shared" si="19"/>
        <v>0.12710776758516262</v>
      </c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23</v>
      </c>
      <c r="C40" s="8">
        <f t="shared" si="14"/>
        <v>0.11057692307692307</v>
      </c>
      <c r="D40" s="13">
        <f t="shared" si="15"/>
        <v>2651.5</v>
      </c>
      <c r="E40" s="14">
        <f t="shared" si="16"/>
        <v>3176.1200000000003</v>
      </c>
      <c r="F40" s="21">
        <f t="shared" si="17"/>
        <v>1.8679826114798254E-2</v>
      </c>
      <c r="G40" s="24"/>
      <c r="H40" s="24"/>
      <c r="I40" s="24"/>
      <c r="J40" s="97" t="s">
        <v>0</v>
      </c>
      <c r="K40" s="98"/>
      <c r="L40" s="79">
        <f>SUM(L34:L39)</f>
        <v>208</v>
      </c>
      <c r="M40" s="17">
        <f>SUM(M34:M39)</f>
        <v>1</v>
      </c>
      <c r="N40" s="80">
        <f>SUM(N34:N39)</f>
        <v>148249.13999999998</v>
      </c>
      <c r="O40" s="81">
        <f>SUM(O34:O39)</f>
        <v>170029.41999999998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78</v>
      </c>
      <c r="C41" s="8">
        <f>IF(B41,B41/$B$46,"")</f>
        <v>0.375</v>
      </c>
      <c r="D41" s="13">
        <f t="shared" si="15"/>
        <v>115635.22999999998</v>
      </c>
      <c r="E41" s="14">
        <f t="shared" si="16"/>
        <v>130745.5</v>
      </c>
      <c r="F41" s="21">
        <f>IF(E41,E41/$E$46,"")</f>
        <v>0.76895810148620169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customHeight="1" x14ac:dyDescent="0.25">
      <c r="A42" s="44" t="s">
        <v>32</v>
      </c>
      <c r="B42" s="12">
        <f t="shared" si="13"/>
        <v>107</v>
      </c>
      <c r="C42" s="8">
        <f>IF(B42,B42/$B$46,"")</f>
        <v>0.51442307692307687</v>
      </c>
      <c r="D42" s="13">
        <f t="shared" si="15"/>
        <v>29962.410000000003</v>
      </c>
      <c r="E42" s="14">
        <f t="shared" si="16"/>
        <v>36107.800000000003</v>
      </c>
      <c r="F42" s="21">
        <f>IF(E42,E42/$E$46,"")</f>
        <v>0.21236207239900015</v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2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25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2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">
      <c r="A46" s="61" t="s">
        <v>0</v>
      </c>
      <c r="B46" s="16">
        <f>SUM(B34:B45)</f>
        <v>208</v>
      </c>
      <c r="C46" s="17">
        <f>SUM(C34:C45)</f>
        <v>1</v>
      </c>
      <c r="D46" s="18">
        <f>SUM(D34:D45)</f>
        <v>148249.13999999998</v>
      </c>
      <c r="E46" s="18">
        <f>SUM(E34:E45)</f>
        <v>170029.41999999998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2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1:21" s="24" customFormat="1" x14ac:dyDescent="0.25">
      <c r="B97" s="25"/>
      <c r="H97" s="25"/>
      <c r="N97" s="25"/>
    </row>
    <row r="98" spans="1:21" s="24" customFormat="1" x14ac:dyDescent="0.25">
      <c r="B98" s="25"/>
      <c r="H98" s="25"/>
      <c r="N98" s="25"/>
    </row>
    <row r="99" spans="1:21" s="24" customFormat="1" x14ac:dyDescent="0.25">
      <c r="B99" s="25"/>
      <c r="H99" s="25"/>
      <c r="N99" s="25"/>
    </row>
    <row r="100" spans="1:21" s="24" customFormat="1" x14ac:dyDescent="0.25">
      <c r="B100" s="25"/>
      <c r="H100" s="25"/>
      <c r="N100" s="25"/>
    </row>
    <row r="101" spans="1:21" s="24" customFormat="1" x14ac:dyDescent="0.25">
      <c r="B101" s="25"/>
      <c r="H101" s="25"/>
      <c r="N101" s="25"/>
    </row>
    <row r="102" spans="1:21" s="24" customFormat="1" x14ac:dyDescent="0.25">
      <c r="B102" s="25"/>
      <c r="H102" s="25"/>
      <c r="N102" s="25"/>
    </row>
    <row r="103" spans="1:21" s="24" customFormat="1" x14ac:dyDescent="0.25">
      <c r="B103" s="25"/>
      <c r="H103" s="25"/>
      <c r="N103" s="25"/>
    </row>
    <row r="104" spans="1:21" s="24" customFormat="1" x14ac:dyDescent="0.25">
      <c r="B104" s="25"/>
      <c r="H104" s="25"/>
      <c r="N104" s="25"/>
    </row>
    <row r="105" spans="1:21" s="24" customFormat="1" x14ac:dyDescent="0.25">
      <c r="B105" s="25"/>
      <c r="H105" s="25"/>
      <c r="N105" s="25"/>
    </row>
    <row r="106" spans="1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2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2023-02-28T12:52:31Z</dcterms:modified>
</cp:coreProperties>
</file>