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ustomProperty1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305" windowHeight="10905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6" l="1"/>
  <c r="N20" i="5" l="1"/>
  <c r="I20" i="5"/>
  <c r="I13" i="5" l="1"/>
  <c r="D34" i="1" l="1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/>
  <c r="E44" i="4"/>
  <c r="F44" i="4" s="1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/>
  <c r="S23" i="7"/>
  <c r="Q23" i="7"/>
  <c r="R23" i="7" s="1"/>
  <c r="O23" i="7"/>
  <c r="N23" i="7"/>
  <c r="L23" i="7"/>
  <c r="M23" i="7" s="1"/>
  <c r="J23" i="7"/>
  <c r="K23" i="7" s="1"/>
  <c r="I23" i="7"/>
  <c r="G23" i="7"/>
  <c r="H23" i="7" s="1"/>
  <c r="E23" i="7"/>
  <c r="D23" i="7"/>
  <c r="B23" i="7"/>
  <c r="B44" i="7" s="1"/>
  <c r="C44" i="7" s="1"/>
  <c r="B8" i="7"/>
  <c r="B8" i="6"/>
  <c r="B8" i="5"/>
  <c r="B8" i="4"/>
  <c r="AD22" i="7"/>
  <c r="AE22" i="7" s="1"/>
  <c r="AC22" i="7"/>
  <c r="AA22" i="7"/>
  <c r="AB22" i="7" s="1"/>
  <c r="Y22" i="7"/>
  <c r="Z22" i="7"/>
  <c r="X22" i="7"/>
  <c r="V22" i="7"/>
  <c r="W22" i="7" s="1"/>
  <c r="T22" i="7"/>
  <c r="S22" i="7"/>
  <c r="Q22" i="7"/>
  <c r="R22" i="7"/>
  <c r="O22" i="7"/>
  <c r="P22" i="7" s="1"/>
  <c r="N22" i="7"/>
  <c r="L22" i="7"/>
  <c r="M22" i="7" s="1"/>
  <c r="J22" i="7"/>
  <c r="I22" i="7"/>
  <c r="G22" i="7"/>
  <c r="E22" i="7"/>
  <c r="D22" i="7"/>
  <c r="B22" i="7"/>
  <c r="B43" i="7" s="1"/>
  <c r="C43" i="7" s="1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/>
  <c r="D16" i="7"/>
  <c r="J24" i="7"/>
  <c r="E24" i="7"/>
  <c r="E45" i="7" s="1"/>
  <c r="F45" i="7" s="1"/>
  <c r="O24" i="7"/>
  <c r="P24" i="7" s="1"/>
  <c r="T24" i="7"/>
  <c r="U24" i="7" s="1"/>
  <c r="Y24" i="7"/>
  <c r="Z24" i="7"/>
  <c r="AD24" i="7"/>
  <c r="AE24" i="7" s="1"/>
  <c r="E13" i="7"/>
  <c r="J13" i="7"/>
  <c r="E34" i="7" s="1"/>
  <c r="O13" i="7"/>
  <c r="T13" i="7"/>
  <c r="Y13" i="7"/>
  <c r="Z13" i="7"/>
  <c r="AD13" i="7"/>
  <c r="AE13" i="7" s="1"/>
  <c r="E20" i="7"/>
  <c r="J20" i="7"/>
  <c r="O20" i="7"/>
  <c r="AD20" i="7"/>
  <c r="T20" i="7"/>
  <c r="U20" i="7"/>
  <c r="Y20" i="7"/>
  <c r="E21" i="7"/>
  <c r="J21" i="7"/>
  <c r="K21" i="7" s="1"/>
  <c r="O21" i="7"/>
  <c r="P21" i="7" s="1"/>
  <c r="AD21" i="7"/>
  <c r="T21" i="7"/>
  <c r="U21" i="7" s="1"/>
  <c r="Y21" i="7"/>
  <c r="Z21" i="7" s="1"/>
  <c r="J14" i="7"/>
  <c r="O14" i="7"/>
  <c r="E14" i="7"/>
  <c r="T14" i="7"/>
  <c r="U14" i="7"/>
  <c r="Y14" i="7"/>
  <c r="Z14" i="7" s="1"/>
  <c r="AD14" i="7"/>
  <c r="AE14" i="7" s="1"/>
  <c r="J15" i="7"/>
  <c r="K15" i="7" s="1"/>
  <c r="O15" i="7"/>
  <c r="E15" i="7"/>
  <c r="T15" i="7"/>
  <c r="U15" i="7"/>
  <c r="Y15" i="7"/>
  <c r="Z15" i="7" s="1"/>
  <c r="AD15" i="7"/>
  <c r="AE15" i="7" s="1"/>
  <c r="J16" i="7"/>
  <c r="O16" i="7"/>
  <c r="E16" i="7"/>
  <c r="F16" i="7" s="1"/>
  <c r="T16" i="7"/>
  <c r="Y16" i="7"/>
  <c r="Z16" i="7" s="1"/>
  <c r="AD16" i="7"/>
  <c r="J17" i="7"/>
  <c r="K17" i="7" s="1"/>
  <c r="O17" i="7"/>
  <c r="E17" i="7"/>
  <c r="F17" i="7"/>
  <c r="T17" i="7"/>
  <c r="U17" i="7"/>
  <c r="Y17" i="7"/>
  <c r="Z17" i="7" s="1"/>
  <c r="AD17" i="7"/>
  <c r="J18" i="7"/>
  <c r="O18" i="7"/>
  <c r="AD18" i="7"/>
  <c r="E18" i="7"/>
  <c r="T18" i="7"/>
  <c r="Y18" i="7"/>
  <c r="E39" i="7" s="1"/>
  <c r="F39" i="7" s="1"/>
  <c r="J19" i="7"/>
  <c r="O19" i="7"/>
  <c r="AD19" i="7"/>
  <c r="AE19" i="7"/>
  <c r="E19" i="7"/>
  <c r="F19" i="7"/>
  <c r="T19" i="7"/>
  <c r="E40" i="7" s="1"/>
  <c r="F40" i="7" s="1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D42" i="7" s="1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D38" i="7" s="1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 s="1"/>
  <c r="Q24" i="7"/>
  <c r="R24" i="7"/>
  <c r="V24" i="7"/>
  <c r="W24" i="7" s="1"/>
  <c r="AA24" i="7"/>
  <c r="AB24" i="7" s="1"/>
  <c r="G16" i="7"/>
  <c r="L16" i="7"/>
  <c r="M16" i="7" s="1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C20" i="7" s="1"/>
  <c r="G20" i="7"/>
  <c r="L20" i="7"/>
  <c r="AA20" i="7"/>
  <c r="Q20" i="7"/>
  <c r="R20" i="7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 s="1"/>
  <c r="AA14" i="7"/>
  <c r="AB14" i="7"/>
  <c r="G15" i="7"/>
  <c r="L15" i="7"/>
  <c r="B15" i="7"/>
  <c r="Q15" i="7"/>
  <c r="R15" i="7" s="1"/>
  <c r="V15" i="7"/>
  <c r="W15" i="7" s="1"/>
  <c r="AA15" i="7"/>
  <c r="AB15" i="7"/>
  <c r="G17" i="7"/>
  <c r="H17" i="7"/>
  <c r="L17" i="7"/>
  <c r="M17" i="7"/>
  <c r="B17" i="7"/>
  <c r="B25" i="7" s="1"/>
  <c r="L34" i="7" s="1"/>
  <c r="M34" i="7" s="1"/>
  <c r="Q17" i="7"/>
  <c r="V17" i="7"/>
  <c r="W17" i="7" s="1"/>
  <c r="AA17" i="7"/>
  <c r="G18" i="7"/>
  <c r="H18" i="7" s="1"/>
  <c r="L18" i="7"/>
  <c r="M18" i="7" s="1"/>
  <c r="AA18" i="7"/>
  <c r="B18" i="7"/>
  <c r="C18" i="7" s="1"/>
  <c r="Q18" i="7"/>
  <c r="R18" i="7"/>
  <c r="V18" i="7"/>
  <c r="W18" i="7"/>
  <c r="G19" i="7"/>
  <c r="L19" i="7"/>
  <c r="AA19" i="7"/>
  <c r="B19" i="7"/>
  <c r="C19" i="7" s="1"/>
  <c r="Q19" i="7"/>
  <c r="R19" i="7" s="1"/>
  <c r="V19" i="7"/>
  <c r="W19" i="7"/>
  <c r="U18" i="7"/>
  <c r="J25" i="6"/>
  <c r="K20" i="6" s="1"/>
  <c r="E25" i="6"/>
  <c r="O34" i="6" s="1"/>
  <c r="P34" i="6" s="1"/>
  <c r="O25" i="6"/>
  <c r="O36" i="6"/>
  <c r="Y25" i="6"/>
  <c r="O38" i="6"/>
  <c r="P38" i="6" s="1"/>
  <c r="T25" i="6"/>
  <c r="O37" i="6" s="1"/>
  <c r="AD25" i="6"/>
  <c r="O39" i="6"/>
  <c r="P39" i="6" s="1"/>
  <c r="I25" i="6"/>
  <c r="N35" i="6" s="1"/>
  <c r="D25" i="6"/>
  <c r="N34" i="6" s="1"/>
  <c r="N25" i="6"/>
  <c r="N36" i="6"/>
  <c r="X25" i="6"/>
  <c r="N38" i="6" s="1"/>
  <c r="S25" i="6"/>
  <c r="N37" i="6" s="1"/>
  <c r="AC25" i="6"/>
  <c r="N39" i="6" s="1"/>
  <c r="G25" i="6"/>
  <c r="H15" i="6"/>
  <c r="B25" i="6"/>
  <c r="L25" i="6"/>
  <c r="L36" i="6"/>
  <c r="M36" i="6" s="1"/>
  <c r="V25" i="6"/>
  <c r="L38" i="6" s="1"/>
  <c r="M38" i="6" s="1"/>
  <c r="Q25" i="6"/>
  <c r="L37" i="6" s="1"/>
  <c r="AA25" i="6"/>
  <c r="L39" i="6"/>
  <c r="M39" i="6" s="1"/>
  <c r="E45" i="6"/>
  <c r="F45" i="6" s="1"/>
  <c r="E34" i="6"/>
  <c r="E35" i="6"/>
  <c r="E36" i="6"/>
  <c r="F36" i="6" s="1"/>
  <c r="E37" i="6"/>
  <c r="E38" i="6"/>
  <c r="F38" i="6" s="1"/>
  <c r="E39" i="6"/>
  <c r="F39" i="6" s="1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C34" i="6" s="1"/>
  <c r="B35" i="6"/>
  <c r="B46" i="6" s="1"/>
  <c r="B36" i="6"/>
  <c r="B37" i="6"/>
  <c r="B38" i="6"/>
  <c r="C38" i="6" s="1"/>
  <c r="B39" i="6"/>
  <c r="B40" i="6"/>
  <c r="C40" i="6" s="1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P39" i="5" s="1"/>
  <c r="AC25" i="5"/>
  <c r="N39" i="5" s="1"/>
  <c r="AA25" i="5"/>
  <c r="L39" i="5" s="1"/>
  <c r="M39" i="5" s="1"/>
  <c r="E25" i="5"/>
  <c r="O34" i="5" s="1"/>
  <c r="J25" i="5"/>
  <c r="O25" i="5"/>
  <c r="O36" i="5" s="1"/>
  <c r="T25" i="5"/>
  <c r="O37" i="5"/>
  <c r="Y25" i="5"/>
  <c r="O38" i="5" s="1"/>
  <c r="P38" i="5" s="1"/>
  <c r="Z18" i="5"/>
  <c r="D25" i="5"/>
  <c r="N34" i="5"/>
  <c r="I25" i="5"/>
  <c r="N35" i="5" s="1"/>
  <c r="N25" i="5"/>
  <c r="N36" i="5" s="1"/>
  <c r="S25" i="5"/>
  <c r="N37" i="5" s="1"/>
  <c r="X25" i="5"/>
  <c r="N38" i="5"/>
  <c r="B25" i="5"/>
  <c r="L34" i="5" s="1"/>
  <c r="G25" i="5"/>
  <c r="L25" i="5"/>
  <c r="L36" i="5" s="1"/>
  <c r="Q25" i="5"/>
  <c r="L37" i="5" s="1"/>
  <c r="M37" i="5" s="1"/>
  <c r="V25" i="5"/>
  <c r="L38" i="5"/>
  <c r="E34" i="5"/>
  <c r="E35" i="5"/>
  <c r="E36" i="5"/>
  <c r="E41" i="5"/>
  <c r="E42" i="5"/>
  <c r="F42" i="5" s="1"/>
  <c r="E39" i="5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B45" i="5"/>
  <c r="C45" i="5" s="1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25" i="5" s="1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C25" i="5" s="1"/>
  <c r="E45" i="4"/>
  <c r="E34" i="4"/>
  <c r="E35" i="4"/>
  <c r="F35" i="4" s="1"/>
  <c r="E36" i="4"/>
  <c r="E37" i="4"/>
  <c r="E38" i="4"/>
  <c r="E39" i="4"/>
  <c r="F39" i="4" s="1"/>
  <c r="E40" i="4"/>
  <c r="E41" i="4"/>
  <c r="E42" i="4"/>
  <c r="F42" i="4" s="1"/>
  <c r="D45" i="4"/>
  <c r="B45" i="4"/>
  <c r="B42" i="4"/>
  <c r="C42" i="4" s="1"/>
  <c r="B34" i="4"/>
  <c r="B35" i="4"/>
  <c r="C35" i="4" s="1"/>
  <c r="B36" i="4"/>
  <c r="B37" i="4"/>
  <c r="C37" i="4" s="1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M19" i="4"/>
  <c r="M15" i="4"/>
  <c r="M25" i="4" s="1"/>
  <c r="M16" i="4"/>
  <c r="M17" i="4"/>
  <c r="M18" i="4"/>
  <c r="M21" i="4"/>
  <c r="M24" i="4"/>
  <c r="J25" i="4"/>
  <c r="K16" i="4"/>
  <c r="K25" i="4" s="1"/>
  <c r="K17" i="4"/>
  <c r="I25" i="4"/>
  <c r="N35" i="4" s="1"/>
  <c r="G25" i="4"/>
  <c r="L35" i="4" s="1"/>
  <c r="H16" i="4"/>
  <c r="H17" i="4"/>
  <c r="H21" i="4"/>
  <c r="E25" i="4"/>
  <c r="O34" i="4" s="1"/>
  <c r="P34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13" i="1" s="1"/>
  <c r="H22" i="1"/>
  <c r="L25" i="1"/>
  <c r="L36" i="1" s="1"/>
  <c r="M36" i="1" s="1"/>
  <c r="M20" i="1"/>
  <c r="V25" i="1"/>
  <c r="L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E36" i="1"/>
  <c r="F36" i="1" s="1"/>
  <c r="E37" i="1"/>
  <c r="F37" i="1" s="1"/>
  <c r="E38" i="1"/>
  <c r="E39" i="1"/>
  <c r="F39" i="1" s="1"/>
  <c r="E40" i="1"/>
  <c r="D45" i="1"/>
  <c r="D42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C36" i="1" s="1"/>
  <c r="B37" i="1"/>
  <c r="C37" i="1" s="1"/>
  <c r="B38" i="1"/>
  <c r="C38" i="1" s="1"/>
  <c r="B39" i="1"/>
  <c r="C39" i="1" s="1"/>
  <c r="B40" i="1"/>
  <c r="AE13" i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 s="1"/>
  <c r="R13" i="1"/>
  <c r="P13" i="1"/>
  <c r="M13" i="1"/>
  <c r="M25" i="1" s="1"/>
  <c r="K13" i="1"/>
  <c r="F14" i="1"/>
  <c r="F15" i="1"/>
  <c r="F16" i="1"/>
  <c r="F17" i="1"/>
  <c r="F18" i="1"/>
  <c r="F19" i="1"/>
  <c r="F21" i="1"/>
  <c r="P16" i="1"/>
  <c r="P16" i="5"/>
  <c r="P16" i="4"/>
  <c r="O39" i="1"/>
  <c r="P39" i="1" s="1"/>
  <c r="AE16" i="7"/>
  <c r="F22" i="1"/>
  <c r="F23" i="1"/>
  <c r="F24" i="1"/>
  <c r="C22" i="1"/>
  <c r="C23" i="1"/>
  <c r="F22" i="6"/>
  <c r="L34" i="6"/>
  <c r="M34" i="6" s="1"/>
  <c r="C22" i="6"/>
  <c r="O35" i="1"/>
  <c r="H20" i="6"/>
  <c r="H19" i="6"/>
  <c r="M18" i="6"/>
  <c r="M13" i="6"/>
  <c r="P19" i="6"/>
  <c r="P14" i="6"/>
  <c r="Z21" i="6"/>
  <c r="L35" i="6"/>
  <c r="H22" i="6"/>
  <c r="K22" i="6"/>
  <c r="M13" i="5"/>
  <c r="L35" i="5"/>
  <c r="H22" i="5"/>
  <c r="O35" i="5"/>
  <c r="K22" i="5"/>
  <c r="M14" i="4"/>
  <c r="P21" i="4"/>
  <c r="H19" i="4"/>
  <c r="H22" i="4"/>
  <c r="K13" i="4"/>
  <c r="K22" i="4"/>
  <c r="Z21" i="4"/>
  <c r="L34" i="1"/>
  <c r="F20" i="1"/>
  <c r="O34" i="1"/>
  <c r="P34" i="1" s="1"/>
  <c r="F13" i="1"/>
  <c r="C13" i="1"/>
  <c r="K21" i="1"/>
  <c r="H16" i="1"/>
  <c r="H14" i="1"/>
  <c r="H18" i="1"/>
  <c r="H24" i="1"/>
  <c r="C42" i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K20" i="5"/>
  <c r="C14" i="5"/>
  <c r="C13" i="5"/>
  <c r="F23" i="7"/>
  <c r="F43" i="5"/>
  <c r="AE21" i="5"/>
  <c r="AE20" i="5"/>
  <c r="C20" i="5"/>
  <c r="F21" i="5"/>
  <c r="F20" i="5"/>
  <c r="P21" i="5"/>
  <c r="C43" i="6"/>
  <c r="D39" i="7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W17" i="4"/>
  <c r="O38" i="4"/>
  <c r="Z17" i="4"/>
  <c r="C18" i="4"/>
  <c r="C20" i="4"/>
  <c r="H13" i="4"/>
  <c r="O35" i="4"/>
  <c r="M13" i="4"/>
  <c r="W20" i="4"/>
  <c r="M20" i="4"/>
  <c r="O36" i="4"/>
  <c r="P20" i="4"/>
  <c r="L36" i="4"/>
  <c r="M36" i="4" s="1"/>
  <c r="K22" i="7"/>
  <c r="M15" i="7"/>
  <c r="D37" i="7"/>
  <c r="C35" i="1"/>
  <c r="R17" i="7"/>
  <c r="H22" i="7"/>
  <c r="H21" i="7"/>
  <c r="F38" i="1"/>
  <c r="P17" i="7"/>
  <c r="P16" i="7"/>
  <c r="F37" i="4"/>
  <c r="F43" i="1"/>
  <c r="F44" i="1"/>
  <c r="C40" i="1"/>
  <c r="C44" i="1"/>
  <c r="F15" i="7"/>
  <c r="F22" i="7"/>
  <c r="F42" i="1"/>
  <c r="F35" i="1"/>
  <c r="F40" i="1"/>
  <c r="C36" i="6"/>
  <c r="C39" i="5"/>
  <c r="C43" i="5"/>
  <c r="P37" i="5"/>
  <c r="C43" i="4"/>
  <c r="P25" i="4"/>
  <c r="C45" i="1"/>
  <c r="C15" i="7"/>
  <c r="K24" i="7"/>
  <c r="F37" i="6"/>
  <c r="C39" i="6"/>
  <c r="C37" i="6"/>
  <c r="F40" i="6"/>
  <c r="F35" i="6"/>
  <c r="U13" i="7"/>
  <c r="U16" i="7"/>
  <c r="F34" i="6"/>
  <c r="AB18" i="7"/>
  <c r="AB19" i="7"/>
  <c r="P36" i="6"/>
  <c r="C45" i="6"/>
  <c r="F39" i="5"/>
  <c r="F45" i="5"/>
  <c r="M38" i="5"/>
  <c r="AE20" i="7"/>
  <c r="R16" i="7"/>
  <c r="C37" i="5"/>
  <c r="F36" i="5"/>
  <c r="C40" i="5"/>
  <c r="C35" i="5"/>
  <c r="F18" i="7"/>
  <c r="F40" i="5"/>
  <c r="F35" i="5"/>
  <c r="F21" i="7"/>
  <c r="F14" i="7"/>
  <c r="F20" i="7"/>
  <c r="W20" i="7"/>
  <c r="AE18" i="7"/>
  <c r="AE21" i="7"/>
  <c r="AE17" i="7"/>
  <c r="F36" i="4"/>
  <c r="K18" i="7"/>
  <c r="F38" i="4"/>
  <c r="F45" i="4"/>
  <c r="C45" i="4"/>
  <c r="K16" i="7"/>
  <c r="K19" i="7"/>
  <c r="AB20" i="7"/>
  <c r="AB17" i="7"/>
  <c r="C14" i="7"/>
  <c r="C40" i="4"/>
  <c r="C39" i="4"/>
  <c r="C13" i="7"/>
  <c r="F34" i="4"/>
  <c r="R13" i="7"/>
  <c r="M19" i="7"/>
  <c r="C34" i="4"/>
  <c r="F40" i="4"/>
  <c r="P13" i="7"/>
  <c r="P15" i="7"/>
  <c r="P14" i="7"/>
  <c r="P19" i="7"/>
  <c r="M14" i="7"/>
  <c r="H15" i="7"/>
  <c r="H24" i="7"/>
  <c r="M38" i="1"/>
  <c r="M34" i="1"/>
  <c r="P36" i="4"/>
  <c r="P38" i="4"/>
  <c r="M37" i="4"/>
  <c r="O35" i="6" l="1"/>
  <c r="C41" i="6"/>
  <c r="N25" i="7"/>
  <c r="N36" i="7" s="1"/>
  <c r="P25" i="5"/>
  <c r="P36" i="5"/>
  <c r="M25" i="5"/>
  <c r="D41" i="7"/>
  <c r="B46" i="5"/>
  <c r="C34" i="5" s="1"/>
  <c r="B34" i="7"/>
  <c r="M35" i="4"/>
  <c r="B46" i="4"/>
  <c r="C41" i="4" s="1"/>
  <c r="C46" i="4" s="1"/>
  <c r="H20" i="4"/>
  <c r="H25" i="4" s="1"/>
  <c r="C35" i="6"/>
  <c r="B38" i="7"/>
  <c r="C38" i="7" s="1"/>
  <c r="I25" i="7"/>
  <c r="N35" i="7" s="1"/>
  <c r="N40" i="7" s="1"/>
  <c r="C42" i="5"/>
  <c r="AE25" i="6"/>
  <c r="C17" i="7"/>
  <c r="U19" i="7"/>
  <c r="Z18" i="7"/>
  <c r="Z25" i="7" s="1"/>
  <c r="M13" i="7"/>
  <c r="F25" i="1"/>
  <c r="M25" i="6"/>
  <c r="B41" i="7"/>
  <c r="E25" i="7"/>
  <c r="O34" i="7" s="1"/>
  <c r="P34" i="7" s="1"/>
  <c r="E36" i="7"/>
  <c r="F36" i="7" s="1"/>
  <c r="R25" i="5"/>
  <c r="C25" i="1"/>
  <c r="W25" i="1"/>
  <c r="Z25" i="1"/>
  <c r="C36" i="4"/>
  <c r="F24" i="7"/>
  <c r="D46" i="1"/>
  <c r="AE25" i="1"/>
  <c r="B40" i="7"/>
  <c r="C40" i="7" s="1"/>
  <c r="E37" i="7"/>
  <c r="F37" i="7" s="1"/>
  <c r="X25" i="7"/>
  <c r="N39" i="7" s="1"/>
  <c r="B39" i="7"/>
  <c r="C39" i="7" s="1"/>
  <c r="D40" i="7"/>
  <c r="S25" i="7"/>
  <c r="N37" i="7" s="1"/>
  <c r="O25" i="7"/>
  <c r="O36" i="7" s="1"/>
  <c r="E38" i="7"/>
  <c r="F38" i="7" s="1"/>
  <c r="D43" i="7"/>
  <c r="AC25" i="7"/>
  <c r="N38" i="7" s="1"/>
  <c r="B42" i="7"/>
  <c r="H20" i="1"/>
  <c r="D46" i="4"/>
  <c r="Y25" i="7"/>
  <c r="O39" i="7" s="1"/>
  <c r="P39" i="7" s="1"/>
  <c r="T25" i="7"/>
  <c r="O37" i="7" s="1"/>
  <c r="P37" i="7" s="1"/>
  <c r="R25" i="1"/>
  <c r="J25" i="7"/>
  <c r="O35" i="7" s="1"/>
  <c r="L35" i="1"/>
  <c r="H25" i="1"/>
  <c r="AB25" i="1"/>
  <c r="B45" i="7"/>
  <c r="C45" i="7" s="1"/>
  <c r="U22" i="7"/>
  <c r="E43" i="7"/>
  <c r="F43" i="7" s="1"/>
  <c r="K25" i="6"/>
  <c r="K25" i="1"/>
  <c r="U25" i="4"/>
  <c r="Z25" i="4"/>
  <c r="AE25" i="4"/>
  <c r="Z25" i="5"/>
  <c r="C46" i="6"/>
  <c r="B35" i="7"/>
  <c r="C35" i="7" s="1"/>
  <c r="H14" i="7"/>
  <c r="G25" i="7"/>
  <c r="H20" i="7" s="1"/>
  <c r="B37" i="7"/>
  <c r="C37" i="7" s="1"/>
  <c r="H16" i="7"/>
  <c r="E35" i="7"/>
  <c r="F35" i="7" s="1"/>
  <c r="K14" i="7"/>
  <c r="D44" i="7"/>
  <c r="P23" i="7"/>
  <c r="E44" i="7"/>
  <c r="F44" i="7" s="1"/>
  <c r="B46" i="1"/>
  <c r="C34" i="1" s="1"/>
  <c r="N40" i="1"/>
  <c r="V25" i="7"/>
  <c r="L39" i="7" s="1"/>
  <c r="M39" i="7" s="1"/>
  <c r="K25" i="5"/>
  <c r="E46" i="1"/>
  <c r="F34" i="1" s="1"/>
  <c r="U25" i="1"/>
  <c r="R25" i="4"/>
  <c r="F25" i="5"/>
  <c r="U25" i="5"/>
  <c r="W25" i="5"/>
  <c r="AB25" i="5"/>
  <c r="D46" i="5"/>
  <c r="D46" i="6"/>
  <c r="B36" i="7"/>
  <c r="C36" i="7" s="1"/>
  <c r="Q25" i="7"/>
  <c r="L37" i="7" s="1"/>
  <c r="M37" i="7" s="1"/>
  <c r="E41" i="7"/>
  <c r="E46" i="5"/>
  <c r="F34" i="5" s="1"/>
  <c r="C23" i="7"/>
  <c r="W25" i="7"/>
  <c r="E46" i="4"/>
  <c r="F41" i="4" s="1"/>
  <c r="F46" i="4" s="1"/>
  <c r="W25" i="4"/>
  <c r="C25" i="4"/>
  <c r="H25" i="5"/>
  <c r="F25" i="6"/>
  <c r="D25" i="7"/>
  <c r="N34" i="7" s="1"/>
  <c r="D36" i="7"/>
  <c r="D35" i="7"/>
  <c r="D46" i="7" s="1"/>
  <c r="D45" i="7"/>
  <c r="AD25" i="7"/>
  <c r="O38" i="7" s="1"/>
  <c r="P38" i="7" s="1"/>
  <c r="AB25" i="6"/>
  <c r="F13" i="7"/>
  <c r="C22" i="7"/>
  <c r="P18" i="7"/>
  <c r="E42" i="7"/>
  <c r="F42" i="7" s="1"/>
  <c r="W25" i="6"/>
  <c r="P25" i="1"/>
  <c r="AB25" i="4"/>
  <c r="C25" i="6"/>
  <c r="P25" i="6"/>
  <c r="U25" i="6"/>
  <c r="Z25" i="6"/>
  <c r="H19" i="7"/>
  <c r="H25" i="6"/>
  <c r="F25" i="4"/>
  <c r="C42" i="7"/>
  <c r="N40" i="6"/>
  <c r="L40" i="6"/>
  <c r="M35" i="6" s="1"/>
  <c r="M37" i="6"/>
  <c r="O40" i="6"/>
  <c r="P37" i="6"/>
  <c r="AA25" i="7"/>
  <c r="L38" i="7" s="1"/>
  <c r="E46" i="6"/>
  <c r="F41" i="6" s="1"/>
  <c r="F46" i="6" s="1"/>
  <c r="AE25" i="7"/>
  <c r="L25" i="7"/>
  <c r="L36" i="7" s="1"/>
  <c r="N40" i="5"/>
  <c r="O40" i="5"/>
  <c r="P35" i="5" s="1"/>
  <c r="P34" i="5"/>
  <c r="L40" i="5"/>
  <c r="M35" i="5" s="1"/>
  <c r="M34" i="5"/>
  <c r="R25" i="7"/>
  <c r="C25" i="7"/>
  <c r="AB25" i="7"/>
  <c r="M34" i="4"/>
  <c r="L40" i="4"/>
  <c r="N40" i="4"/>
  <c r="O40" i="4"/>
  <c r="P35" i="4" s="1"/>
  <c r="P40" i="4" s="1"/>
  <c r="F25" i="7"/>
  <c r="M37" i="1"/>
  <c r="L40" i="1"/>
  <c r="P36" i="1"/>
  <c r="O40" i="1"/>
  <c r="P35" i="1" s="1"/>
  <c r="P35" i="6" l="1"/>
  <c r="P40" i="6" s="1"/>
  <c r="M40" i="6"/>
  <c r="P20" i="7"/>
  <c r="P25" i="7"/>
  <c r="M20" i="7"/>
  <c r="M25" i="7" s="1"/>
  <c r="M36" i="5"/>
  <c r="M40" i="5" s="1"/>
  <c r="F41" i="5"/>
  <c r="F46" i="5" s="1"/>
  <c r="C41" i="5"/>
  <c r="C46" i="5" s="1"/>
  <c r="P40" i="5"/>
  <c r="K13" i="7"/>
  <c r="K20" i="7"/>
  <c r="K25" i="7" s="1"/>
  <c r="M40" i="4"/>
  <c r="U25" i="7"/>
  <c r="O40" i="7"/>
  <c r="P35" i="7" s="1"/>
  <c r="F41" i="1"/>
  <c r="F46" i="1" s="1"/>
  <c r="C41" i="1"/>
  <c r="C46" i="1" s="1"/>
  <c r="P40" i="1"/>
  <c r="L35" i="7"/>
  <c r="H13" i="7"/>
  <c r="H25" i="7" s="1"/>
  <c r="M35" i="1"/>
  <c r="M40" i="1" s="1"/>
  <c r="B46" i="7"/>
  <c r="E46" i="7"/>
  <c r="F34" i="7" s="1"/>
  <c r="M38" i="7"/>
  <c r="P36" i="7" l="1"/>
  <c r="P40" i="7" s="1"/>
  <c r="F41" i="7"/>
  <c r="F46" i="7" s="1"/>
  <c r="C34" i="7"/>
  <c r="C41" i="7"/>
  <c r="L40" i="7"/>
  <c r="M35" i="7" l="1"/>
  <c r="M40" i="7" s="1"/>
  <c r="M36" i="7"/>
  <c r="C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<sst xmlns="http://schemas.openxmlformats.org/spreadsheetml/2006/main" count="457" uniqueCount="62">
  <si>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</si>
  <si>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</si>
  <si>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</si>
  <si>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</si>
  <si>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</si>
  <si>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</si>
  <si>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</si>
  <si>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</si>
  <si>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</si>
  <si>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</si>
  <si>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</si>
  <si>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</si>
  <si>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</si>
  <si>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</si>
  <si>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</si>
  <si>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</si>
  <si>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</si>
  <si>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</si>
  <si>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</si>
  <si>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</si>
  <si>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</si>
  <si>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</si>
  <si>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</si>
  <si>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</si>
  <si>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</si>
  <si>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</si>
  <si>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</si>
  <si>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</si>
  <si>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</si>
  <si>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</si>
  <si>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</si>
  <si>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</si>
  <si>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</si>
  <si>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</si>
  <si>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</si>
  <si>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</si>
  <si>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</si>
  <si>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</si>
  <si>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</si>
  <si>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</si>
  <si>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</si>
  <si>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</si>
  <si>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</si>
  <si>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</si>
  <si>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</si>
  <si>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</si>
  <si>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</si>
  <si>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</si>
  <si>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</si>
  <si>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</si>
  <si>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</si>
  <si>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</si>
  <si>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</si>
  <si>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</si>
  <si>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</si>
  <si>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</si>
  <si>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</si>
  <si>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</si>
  <si>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</si>
  <si>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</si>
  <si>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</si>
  <si>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FUNDACIÓ PRIVADA JULIO MUÑOZ RAMONET (FJMR)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</si>
</sst>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47-496A-B4B1-D1CE2622A994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47-496A-B4B1-D1CE2622A994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47-496A-B4B1-D1CE2622A994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47-496A-B4B1-D1CE2622A994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47-496A-B4B1-D1CE2622A994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47-496A-B4B1-D1CE2622A994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47-496A-B4B1-D1CE2622A994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47-496A-B4B1-D1CE2622A994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47-496A-B4B1-D1CE2622A994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47-496A-B4B1-D1CE2622A99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947-496A-B4B1-D1CE2622A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8C-45A6-B12C-A02B4D50FC45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8C-45A6-B12C-A02B4D50FC45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8C-45A6-B12C-A02B4D50FC45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8C-45A6-B12C-A02B4D50FC45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8C-45A6-B12C-A02B4D50FC45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8C-45A6-B12C-A02B4D50FC45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8C-45A6-B12C-A02B4D50FC45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8C-45A6-B12C-A02B4D50FC45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8C-45A6-B12C-A02B4D50FC45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8C-45A6-B12C-A02B4D50FC4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218435.98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273396.74000000005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28C-45A6-B12C-A02B4D50FC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4C-482C-AB74-E46E2D02948C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4C-482C-AB74-E46E2D02948C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4C-482C-AB74-E46E2D02948C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4C-482C-AB74-E46E2D02948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49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B4C-482C-AB74-E46E2D0294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20-4F7C-9EEE-34992D17124B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20-4F7C-9EEE-34992D17124B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20-4F7C-9EEE-34992D17124B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20-4F7C-9EEE-34992D17124B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20-4F7C-9EEE-34992D17124B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20-4F7C-9EEE-34992D17124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483326.21000000008</c:v>
                </c:pt>
                <c:pt idx="2">
                  <c:v>8506.51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20-4F7C-9EEE-34992D1712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5" zoomScale="80" zoomScaleNormal="80" workbookViewId="0">
      <selection activeCell="N17" sqref="N17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44705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0.04</v>
      </c>
      <c r="I13" s="4">
        <v>160669.01999999999</v>
      </c>
      <c r="J13" s="5">
        <v>194409.51</v>
      </c>
      <c r="K13" s="21">
        <f t="shared" ref="K13:K24" si="3">IF(J13,J13/$J$25,"")</f>
        <v>0.48847010656418949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24</v>
      </c>
      <c r="H20" s="66">
        <f t="shared" si="2"/>
        <v>0.96</v>
      </c>
      <c r="I20" s="69">
        <v>168253.91</v>
      </c>
      <c r="J20" s="70">
        <v>203587.23</v>
      </c>
      <c r="K20" s="67">
        <f t="shared" si="3"/>
        <v>0.51152989343581057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25</v>
      </c>
      <c r="H25" s="17">
        <f t="shared" si="12"/>
        <v>1</v>
      </c>
      <c r="I25" s="18">
        <f t="shared" si="12"/>
        <v>328922.93</v>
      </c>
      <c r="J25" s="18">
        <f t="shared" si="12"/>
        <v>397996.74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hidden="1" customHeight="1" x14ac:dyDescent="0.3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0.04</v>
      </c>
      <c r="D34" s="10">
        <f>D20+I20+N20+S20+X20+AC20</f>
        <v>168253.91</v>
      </c>
      <c r="E34" s="11">
        <f t="shared" ref="E34:E45" si="15">E13+J13+O13+T13+AD13+Y13</f>
        <v>194409.51</v>
      </c>
      <c r="F34" s="21">
        <f t="shared" ref="F34:F43" si="16">IF(E34,E34/$E$46,"")</f>
        <v>0.48847010656418949</v>
      </c>
      <c r="J34" s="149" t="s">
        <v>3</v>
      </c>
      <c r="K34" s="150"/>
      <c r="L34" s="57">
        <f>B25</f>
        <v>0</v>
      </c>
      <c r="M34" s="8" t="str">
        <f t="shared" ref="M34:M39" si="17">IF(L34,L34/$L$40,"")</f>
        <v/>
      </c>
      <c r="N34" s="58">
        <f>D25</f>
        <v>0</v>
      </c>
      <c r="O34" s="58">
        <f>E25</f>
        <v>0</v>
      </c>
      <c r="P34" s="59" t="str">
        <f t="shared" ref="P34:P39" si="18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ref="D35:D45" si="19">D14+I14+N14+S14+AC14+X14</f>
        <v>0</v>
      </c>
      <c r="E35" s="14">
        <f t="shared" si="15"/>
        <v>0</v>
      </c>
      <c r="F35" s="21" t="str">
        <f t="shared" si="16"/>
        <v/>
      </c>
      <c r="J35" s="145" t="s">
        <v>1</v>
      </c>
      <c r="K35" s="146"/>
      <c r="L35" s="60">
        <f>G25</f>
        <v>25</v>
      </c>
      <c r="M35" s="8">
        <f t="shared" si="17"/>
        <v>1</v>
      </c>
      <c r="N35" s="61">
        <f>I25</f>
        <v>328922.93</v>
      </c>
      <c r="O35" s="61">
        <f>J25</f>
        <v>397996.74</v>
      </c>
      <c r="P35" s="59">
        <f t="shared" si="18"/>
        <v>1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9"/>
        <v>0</v>
      </c>
      <c r="E36" s="14">
        <f t="shared" si="15"/>
        <v>0</v>
      </c>
      <c r="F36" s="21" t="str">
        <f t="shared" si="16"/>
        <v/>
      </c>
      <c r="G36" s="25"/>
      <c r="J36" s="145" t="s">
        <v>2</v>
      </c>
      <c r="K36" s="146"/>
      <c r="L36" s="60">
        <f>L25</f>
        <v>0</v>
      </c>
      <c r="M36" s="8" t="str">
        <f t="shared" si="17"/>
        <v/>
      </c>
      <c r="N36" s="61">
        <f>N25</f>
        <v>0</v>
      </c>
      <c r="O36" s="61">
        <f>O25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9"/>
        <v>0</v>
      </c>
      <c r="E37" s="14">
        <f t="shared" si="15"/>
        <v>0</v>
      </c>
      <c r="F37" s="21" t="str">
        <f t="shared" si="16"/>
        <v/>
      </c>
      <c r="G37" s="25"/>
      <c r="J37" s="145" t="s">
        <v>34</v>
      </c>
      <c r="K37" s="146"/>
      <c r="L37" s="60">
        <f>Q25</f>
        <v>0</v>
      </c>
      <c r="M37" s="8" t="str">
        <f t="shared" si="17"/>
        <v/>
      </c>
      <c r="N37" s="61">
        <f>S25</f>
        <v>0</v>
      </c>
      <c r="O37" s="61">
        <f>T25</f>
        <v>0</v>
      </c>
      <c r="P37" s="59" t="str">
        <f t="shared" si="18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9"/>
        <v>0</v>
      </c>
      <c r="E38" s="22">
        <f t="shared" si="15"/>
        <v>0</v>
      </c>
      <c r="F38" s="21" t="str">
        <f t="shared" si="16"/>
        <v/>
      </c>
      <c r="G38" s="25"/>
      <c r="J38" s="145" t="s">
        <v>5</v>
      </c>
      <c r="K38" s="146"/>
      <c r="L38" s="60">
        <f>V25</f>
        <v>0</v>
      </c>
      <c r="M38" s="8" t="str">
        <f t="shared" si="17"/>
        <v/>
      </c>
      <c r="N38" s="61">
        <f>X25</f>
        <v>0</v>
      </c>
      <c r="O38" s="61">
        <f>Y25</f>
        <v>0</v>
      </c>
      <c r="P38" s="59" t="str">
        <f t="shared" si="18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9"/>
        <v>0</v>
      </c>
      <c r="E39" s="22">
        <f t="shared" si="15"/>
        <v>0</v>
      </c>
      <c r="F39" s="21" t="str">
        <f t="shared" si="16"/>
        <v/>
      </c>
      <c r="G39" s="25"/>
      <c r="J39" s="145" t="s">
        <v>4</v>
      </c>
      <c r="K39" s="146"/>
      <c r="L39" s="60">
        <f>AA25</f>
        <v>0</v>
      </c>
      <c r="M39" s="8" t="str">
        <f t="shared" si="17"/>
        <v/>
      </c>
      <c r="N39" s="61">
        <f>AC25</f>
        <v>0</v>
      </c>
      <c r="O39" s="61">
        <f>AD25</f>
        <v>0</v>
      </c>
      <c r="P39" s="59" t="str">
        <f t="shared" si="18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9"/>
        <v>0</v>
      </c>
      <c r="E40" s="23">
        <f t="shared" si="15"/>
        <v>0</v>
      </c>
      <c r="F40" s="21" t="str">
        <f t="shared" si="16"/>
        <v/>
      </c>
      <c r="G40" s="25"/>
      <c r="J40" s="147" t="s">
        <v>0</v>
      </c>
      <c r="K40" s="148"/>
      <c r="L40" s="83">
        <f>SUM(L34:L39)</f>
        <v>25</v>
      </c>
      <c r="M40" s="17">
        <f>SUM(M34:M39)</f>
        <v>1</v>
      </c>
      <c r="N40" s="84">
        <f>SUM(N34:N39)</f>
        <v>328922.93</v>
      </c>
      <c r="O40" s="85">
        <f>SUM(O34:O39)</f>
        <v>397996.74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24</v>
      </c>
      <c r="C41" s="8">
        <f t="shared" si="14"/>
        <v>0.96</v>
      </c>
      <c r="D41" s="13">
        <f t="shared" si="19"/>
        <v>168253.91</v>
      </c>
      <c r="E41" s="23">
        <f t="shared" si="15"/>
        <v>203587.23</v>
      </c>
      <c r="F41" s="21">
        <f t="shared" si="16"/>
        <v>0.51152989343581057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9"/>
        <v>0</v>
      </c>
      <c r="E42" s="14">
        <f t="shared" si="15"/>
        <v>0</v>
      </c>
      <c r="F42" s="21" t="str">
        <f t="shared" si="16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9"/>
        <v>0</v>
      </c>
      <c r="E43" s="14">
        <f t="shared" si="15"/>
        <v>0</v>
      </c>
      <c r="F43" s="21" t="str">
        <f t="shared" si="16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9"/>
        <v>0</v>
      </c>
      <c r="E44" s="14">
        <f t="shared" si="15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9"/>
        <v>0</v>
      </c>
      <c r="E45" s="14">
        <f t="shared" si="15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25</v>
      </c>
      <c r="C46" s="17">
        <f>SUM(C34:C45)</f>
        <v>1</v>
      </c>
      <c r="D46" s="18">
        <f>SUM(D34:D45)</f>
        <v>336507.82</v>
      </c>
      <c r="E46" s="18">
        <f>SUM(E34:E45)</f>
        <v>397996.74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75" zoomScaleNormal="75" workbookViewId="0">
      <selection activeCell="L20" sqref="L2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44770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FUNDACIÓ PRIVADA JULIO MUÑOZ RAMONET (FJMR)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</v>
      </c>
      <c r="H20" s="66">
        <f t="shared" si="2"/>
        <v>1</v>
      </c>
      <c r="I20" s="69">
        <v>463</v>
      </c>
      <c r="J20" s="70">
        <v>560.23</v>
      </c>
      <c r="K20" s="21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</v>
      </c>
      <c r="H25" s="17">
        <f t="shared" si="32"/>
        <v>1</v>
      </c>
      <c r="I25" s="18">
        <f t="shared" si="32"/>
        <v>463</v>
      </c>
      <c r="J25" s="18">
        <f t="shared" si="32"/>
        <v>560.23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1</v>
      </c>
      <c r="M35" s="8">
        <f t="shared" si="38"/>
        <v>1</v>
      </c>
      <c r="N35" s="61">
        <f>I25</f>
        <v>463</v>
      </c>
      <c r="O35" s="61">
        <f>J25</f>
        <v>560.23</v>
      </c>
      <c r="P35" s="59">
        <f t="shared" si="39"/>
        <v>1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7" t="s">
        <v>0</v>
      </c>
      <c r="K40" s="148"/>
      <c r="L40" s="83">
        <f>SUM(L34:L39)</f>
        <v>1</v>
      </c>
      <c r="M40" s="17">
        <f>SUM(M34:M39)</f>
        <v>1</v>
      </c>
      <c r="N40" s="84">
        <f>SUM(N34:N39)</f>
        <v>463</v>
      </c>
      <c r="O40" s="85">
        <f>SUM(O34:O39)</f>
        <v>560.23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1</v>
      </c>
      <c r="C41" s="8">
        <f t="shared" si="34"/>
        <v>1</v>
      </c>
      <c r="D41" s="13">
        <f t="shared" si="35"/>
        <v>463</v>
      </c>
      <c r="E41" s="23">
        <f t="shared" si="36"/>
        <v>560.23</v>
      </c>
      <c r="F41" s="21">
        <f t="shared" si="3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</v>
      </c>
      <c r="C46" s="17">
        <f>SUM(C34:C45)</f>
        <v>1</v>
      </c>
      <c r="D46" s="18">
        <f>SUM(D34:D45)</f>
        <v>463</v>
      </c>
      <c r="E46" s="18">
        <f>SUM(E34:E45)</f>
        <v>560.23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N22" sqref="N22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44861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FUNDACIÓ PRIVADA JULIO MUÑOZ RAMONET (FJMR)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3" si="2">IF(G13,G13/$G$25,"")</f>
        <v>8.3333333333333329E-2</v>
      </c>
      <c r="I13" s="4">
        <f>24026.47/1.21</f>
        <v>19856.586776859505</v>
      </c>
      <c r="J13" s="5">
        <v>24026.47</v>
      </c>
      <c r="K13" s="21">
        <f t="shared" ref="K13:K23" si="3">IF(J13,J13/$J$25,"")</f>
        <v>0.68279052557870956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11</v>
      </c>
      <c r="H20" s="66">
        <f t="shared" si="2"/>
        <v>0.91666666666666663</v>
      </c>
      <c r="I20" s="69">
        <f>J20/1.21</f>
        <v>9224.9338842975212</v>
      </c>
      <c r="J20" s="70">
        <v>11162.17</v>
      </c>
      <c r="K20" s="67">
        <f t="shared" si="3"/>
        <v>0.31720947442129049</v>
      </c>
      <c r="L20" s="68">
        <v>5</v>
      </c>
      <c r="M20" s="66">
        <f t="shared" si="4"/>
        <v>1</v>
      </c>
      <c r="N20" s="69">
        <f>O20/1.21</f>
        <v>7030.1735537190089</v>
      </c>
      <c r="O20" s="70">
        <v>8506.51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12</v>
      </c>
      <c r="H25" s="17">
        <f t="shared" si="22"/>
        <v>1</v>
      </c>
      <c r="I25" s="18">
        <f t="shared" si="22"/>
        <v>29081.520661157025</v>
      </c>
      <c r="J25" s="18">
        <f t="shared" si="22"/>
        <v>35188.639999999999</v>
      </c>
      <c r="K25" s="19">
        <f t="shared" si="22"/>
        <v>1</v>
      </c>
      <c r="L25" s="16">
        <f t="shared" si="22"/>
        <v>5</v>
      </c>
      <c r="M25" s="17">
        <f t="shared" si="22"/>
        <v>1</v>
      </c>
      <c r="N25" s="18">
        <f t="shared" si="22"/>
        <v>7030.1735537190089</v>
      </c>
      <c r="O25" s="18">
        <f t="shared" si="22"/>
        <v>8506.51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1</v>
      </c>
      <c r="C34" s="8">
        <f t="shared" ref="C34:C42" si="24">IF(B34,B34/$B$46,"")</f>
        <v>5.8823529411764705E-2</v>
      </c>
      <c r="D34" s="10">
        <f t="shared" ref="D34:D45" si="25">D13+I13+N13+S13+AC13+X13</f>
        <v>19856.586776859505</v>
      </c>
      <c r="E34" s="11">
        <f t="shared" ref="E34:E45" si="26">E13+J13+O13+T13+AD13+Y13</f>
        <v>24026.47</v>
      </c>
      <c r="F34" s="21">
        <f t="shared" ref="F34:F43" si="27">IF(E34,E34/$E$46,"")</f>
        <v>0.54986583179140025</v>
      </c>
      <c r="J34" s="149" t="s">
        <v>3</v>
      </c>
      <c r="K34" s="150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12</v>
      </c>
      <c r="M35" s="8">
        <f>IF(L35,L35/$L$40,"")</f>
        <v>0.70588235294117652</v>
      </c>
      <c r="N35" s="61">
        <f>I25</f>
        <v>29081.520661157025</v>
      </c>
      <c r="O35" s="61">
        <f>J25</f>
        <v>35188.639999999999</v>
      </c>
      <c r="P35" s="59">
        <f>IF(O35,O35/$O$40,"")</f>
        <v>0.80532141439038429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5</v>
      </c>
      <c r="M36" s="8">
        <f>IF(L36,L36/$L$40,"")</f>
        <v>0.29411764705882354</v>
      </c>
      <c r="N36" s="61">
        <f>N25</f>
        <v>7030.1735537190089</v>
      </c>
      <c r="O36" s="61">
        <f>O25</f>
        <v>8506.51</v>
      </c>
      <c r="P36" s="59">
        <f>IF(O36,O36/$O$40,"")</f>
        <v>0.19467858560961571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7" t="s">
        <v>0</v>
      </c>
      <c r="K40" s="148"/>
      <c r="L40" s="83">
        <f>SUM(L34:L39)</f>
        <v>17</v>
      </c>
      <c r="M40" s="17">
        <f>SUM(M34:M39)</f>
        <v>1</v>
      </c>
      <c r="N40" s="84">
        <f>SUM(N34:N39)</f>
        <v>36111.694214876035</v>
      </c>
      <c r="O40" s="85">
        <f>SUM(O34:O39)</f>
        <v>43695.15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16</v>
      </c>
      <c r="C41" s="8">
        <f t="shared" si="24"/>
        <v>0.94117647058823528</v>
      </c>
      <c r="D41" s="13">
        <f t="shared" si="25"/>
        <v>16255.10743801653</v>
      </c>
      <c r="E41" s="23">
        <f t="shared" si="26"/>
        <v>19668.68</v>
      </c>
      <c r="F41" s="21">
        <f t="shared" si="27"/>
        <v>0.45013416820859981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17</v>
      </c>
      <c r="C46" s="17">
        <f>SUM(C34:C45)</f>
        <v>1</v>
      </c>
      <c r="D46" s="18">
        <f>SUM(D34:D45)</f>
        <v>36111.694214876035</v>
      </c>
      <c r="E46" s="18">
        <f>SUM(E34:E45)</f>
        <v>43695.15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8" sqref="J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44979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FUNDACIÓ PRIVADA JULIO MUÑOZ RAMONET (FJMR)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11</v>
      </c>
      <c r="H20" s="66">
        <f t="shared" si="2"/>
        <v>1</v>
      </c>
      <c r="I20" s="69">
        <f>J20/1.21</f>
        <v>40975.702479338841</v>
      </c>
      <c r="J20" s="70">
        <v>49580.6</v>
      </c>
      <c r="K20" s="67">
        <f t="shared" si="3"/>
        <v>1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11</v>
      </c>
      <c r="H25" s="17">
        <f t="shared" si="30"/>
        <v>1</v>
      </c>
      <c r="I25" s="18">
        <f t="shared" si="30"/>
        <v>40975.702479338841</v>
      </c>
      <c r="J25" s="18">
        <f t="shared" si="30"/>
        <v>49580.6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11</v>
      </c>
      <c r="M35" s="8">
        <f t="shared" si="36"/>
        <v>1</v>
      </c>
      <c r="N35" s="61">
        <f>I25</f>
        <v>40975.702479338841</v>
      </c>
      <c r="O35" s="61">
        <f>J25</f>
        <v>49580.6</v>
      </c>
      <c r="P35" s="59">
        <f t="shared" si="37"/>
        <v>1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7" t="s">
        <v>0</v>
      </c>
      <c r="K40" s="148"/>
      <c r="L40" s="83">
        <f>SUM(L34:L39)</f>
        <v>11</v>
      </c>
      <c r="M40" s="17">
        <f>SUM(M34:M39)</f>
        <v>1</v>
      </c>
      <c r="N40" s="84">
        <f>SUM(N34:N39)</f>
        <v>40975.702479338841</v>
      </c>
      <c r="O40" s="85">
        <f>SUM(O34:O39)</f>
        <v>49580.6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11</v>
      </c>
      <c r="C41" s="8">
        <f t="shared" si="32"/>
        <v>1</v>
      </c>
      <c r="D41" s="13">
        <f t="shared" si="33"/>
        <v>40975.702479338841</v>
      </c>
      <c r="E41" s="23">
        <f t="shared" si="34"/>
        <v>49580.6</v>
      </c>
      <c r="F41" s="21">
        <f t="shared" si="35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11</v>
      </c>
      <c r="C46" s="17">
        <f>SUM(C34:C45)</f>
        <v>1</v>
      </c>
      <c r="D46" s="18">
        <f>SUM(D34:D45)</f>
        <v>40975.702479338841</v>
      </c>
      <c r="E46" s="18">
        <f>SUM(E34:E45)</f>
        <v>49580.6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9" zoomScale="80" zoomScaleNormal="80" workbookViewId="0">
      <selection activeCell="D13" sqref="D13 I13 N13 S13 X13 AC13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x14ac:dyDescent="0.3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FUNDACIÓ PRIVADA JULIO MUÑOZ RAMONET (FJMR)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2</v>
      </c>
      <c r="H13" s="20">
        <f t="shared" ref="H13:H24" si="2">IF(G13,G13/$G$25,"")</f>
        <v>4.0816326530612242E-2</v>
      </c>
      <c r="I13" s="10">
        <f>'CONTRACTACIO 1r TR 2022'!I13+'CONTRACTACIO 2n TR 2022'!I13+'CONTRACTACIO 3r TR 2022'!I13+'CONTRACTACIO 4t TR 2022'!I13</f>
        <v>180525.60677685949</v>
      </c>
      <c r="J13" s="10">
        <f>'CONTRACTACIO 1r TR 2022'!J13+'CONTRACTACIO 2n TR 2022'!J13+'CONTRACTACIO 3r TR 2022'!J13+'CONTRACTACIO 4t TR 2022'!J13</f>
        <v>218435.98</v>
      </c>
      <c r="K13" s="21">
        <f t="shared" ref="K13:K24" si="3">IF(J13,J13/$J$25,"")</f>
        <v>0.45194317105211401</v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0</v>
      </c>
      <c r="H19" s="20" t="str">
        <f t="shared" si="2"/>
        <v/>
      </c>
      <c r="I19" s="13">
        <f>'CONTRACTACIO 1r TR 2022'!I19+'CONTRACTACIO 2n TR 2022'!I19+'CONTRACTACIO 3r TR 2022'!I19+'CONTRACTACIO 4t TR 2022'!I19</f>
        <v>0</v>
      </c>
      <c r="J19" s="13">
        <f>'CONTRACTACIO 1r TR 2022'!J19+'CONTRACTACIO 2n TR 2022'!J19+'CONTRACTACIO 3r TR 2022'!J19+'CONTRACTACIO 4t TR 2022'!J19</f>
        <v>0</v>
      </c>
      <c r="K19" s="21" t="str">
        <f t="shared" si="3"/>
        <v/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0</v>
      </c>
      <c r="C20" s="20" t="str">
        <f t="shared" si="0"/>
        <v/>
      </c>
      <c r="D20" s="13">
        <f>'CONTRACTACIO 1r TR 2022'!D20+'CONTRACTACIO 2n TR 2022'!D20+'CONTRACTACIO 3r TR 2022'!D20+'CONTRACTACIO 4t TR 2022'!D20</f>
        <v>0</v>
      </c>
      <c r="E20" s="13">
        <f>'CONTRACTACIO 1r TR 2022'!E20+'CONTRACTACIO 2n TR 2022'!E20+'CONTRACTACIO 3r TR 2022'!E20+'CONTRACTACIO 4t TR 2022'!E20</f>
        <v>0</v>
      </c>
      <c r="F20" s="21" t="str">
        <f t="shared" si="1"/>
        <v/>
      </c>
      <c r="G20" s="9">
        <f>'CONTRACTACIO 1r TR 2022'!G20+'CONTRACTACIO 2n TR 2022'!G20+'CONTRACTACIO 3r TR 2022'!G20+'CONTRACTACIO 4t TR 2022'!G20</f>
        <v>47</v>
      </c>
      <c r="H20" s="20">
        <f t="shared" si="2"/>
        <v>0.95918367346938771</v>
      </c>
      <c r="I20" s="13">
        <f>'CONTRACTACIO 1r TR 2022'!I20+'CONTRACTACIO 2n TR 2022'!I20+'CONTRACTACIO 3r TR 2022'!I20+'CONTRACTACIO 4t TR 2022'!I20</f>
        <v>218917.54636363639</v>
      </c>
      <c r="J20" s="13">
        <f>'CONTRACTACIO 1r TR 2022'!J20+'CONTRACTACIO 2n TR 2022'!J20+'CONTRACTACIO 3r TR 2022'!J20+'CONTRACTACIO 4t TR 2022'!J20</f>
        <v>264890.23000000004</v>
      </c>
      <c r="K20" s="21">
        <f t="shared" si="3"/>
        <v>0.54805682894788599</v>
      </c>
      <c r="L20" s="9">
        <f>'CONTRACTACIO 1r TR 2022'!L20+'CONTRACTACIO 2n TR 2022'!L20+'CONTRACTACIO 3r TR 2022'!L20+'CONTRACTACIO 4t TR 2022'!L20</f>
        <v>5</v>
      </c>
      <c r="M20" s="20">
        <f t="shared" si="4"/>
        <v>1</v>
      </c>
      <c r="N20" s="13">
        <f>'CONTRACTACIO 1r TR 2022'!N20+'CONTRACTACIO 2n TR 2022'!N20+'CONTRACTACIO 3r TR 2022'!N20+'CONTRACTACIO 4t TR 2022'!N20</f>
        <v>7030.1735537190089</v>
      </c>
      <c r="O20" s="13">
        <f>'CONTRACTACIO 1r TR 2022'!O20+'CONTRACTACIO 2n TR 2022'!O20+'CONTRACTACIO 3r TR 2022'!O20+'CONTRACTACIO 4t TR 2022'!O20</f>
        <v>8506.51</v>
      </c>
      <c r="P20" s="21">
        <f t="shared" si="5"/>
        <v>1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50000000000003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49</v>
      </c>
      <c r="H25" s="17">
        <f t="shared" si="12"/>
        <v>1</v>
      </c>
      <c r="I25" s="18">
        <f t="shared" si="12"/>
        <v>399443.15314049588</v>
      </c>
      <c r="J25" s="18">
        <f t="shared" si="12"/>
        <v>483326.21000000008</v>
      </c>
      <c r="K25" s="19">
        <f t="shared" si="12"/>
        <v>1</v>
      </c>
      <c r="L25" s="16">
        <f t="shared" si="12"/>
        <v>5</v>
      </c>
      <c r="M25" s="17">
        <f t="shared" si="12"/>
        <v>1</v>
      </c>
      <c r="N25" s="18">
        <f t="shared" si="12"/>
        <v>7030.1735537190089</v>
      </c>
      <c r="O25" s="18">
        <f t="shared" si="12"/>
        <v>8506.51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5" customHeight="1" thickBot="1" x14ac:dyDescent="0.3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2</v>
      </c>
      <c r="C34" s="8">
        <f t="shared" ref="C34:C40" si="14">IF(B34,B34/$B$46,"")</f>
        <v>3.7037037037037035E-2</v>
      </c>
      <c r="D34" s="10">
        <f t="shared" ref="D34:D43" si="15">D13+I13+N13+S13+X13+AC13</f>
        <v>180525.60677685949</v>
      </c>
      <c r="E34" s="11">
        <f t="shared" ref="E34:E43" si="16">E13+J13+O13+T13+Y13+AD13</f>
        <v>218435.98</v>
      </c>
      <c r="F34" s="21">
        <f t="shared" ref="F34:F40" si="17">IF(E34,E34/$E$46,"")</f>
        <v>0.44412657214021867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49</v>
      </c>
      <c r="M35" s="8">
        <f t="shared" si="18"/>
        <v>0.90740740740740744</v>
      </c>
      <c r="N35" s="61">
        <f>I25</f>
        <v>399443.15314049588</v>
      </c>
      <c r="O35" s="61">
        <f>J25</f>
        <v>483326.21000000008</v>
      </c>
      <c r="P35" s="59">
        <f t="shared" si="19"/>
        <v>0.98270446504657105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5</v>
      </c>
      <c r="M36" s="8">
        <f t="shared" si="18"/>
        <v>9.2592592592592587E-2</v>
      </c>
      <c r="N36" s="61">
        <f>N25</f>
        <v>7030.1735537190089</v>
      </c>
      <c r="O36" s="61">
        <f>O25</f>
        <v>8506.51</v>
      </c>
      <c r="P36" s="59">
        <f t="shared" si="19"/>
        <v>1.7295534953428879E-2</v>
      </c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7" t="s">
        <v>0</v>
      </c>
      <c r="K40" s="148"/>
      <c r="L40" s="83">
        <f>SUM(L34:L39)</f>
        <v>54</v>
      </c>
      <c r="M40" s="17">
        <f>SUM(M34:M39)</f>
        <v>1</v>
      </c>
      <c r="N40" s="84">
        <f>SUM(N34:N39)</f>
        <v>406473.32669421489</v>
      </c>
      <c r="O40" s="85">
        <f>SUM(O34:O39)</f>
        <v>491832.72000000009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52</v>
      </c>
      <c r="C41" s="8">
        <f>IF(B41,B41/$B$46,"")</f>
        <v>0.96296296296296291</v>
      </c>
      <c r="D41" s="13">
        <f t="shared" si="15"/>
        <v>225947.7199173554</v>
      </c>
      <c r="E41" s="23">
        <f t="shared" si="16"/>
        <v>273396.74000000005</v>
      </c>
      <c r="F41" s="21">
        <f>IF(E41,E41/$E$46,"")</f>
        <v>0.55587342785978122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54</v>
      </c>
      <c r="C46" s="17">
        <f>SUM(C34:C45)</f>
        <v>1</v>
      </c>
      <c r="D46" s="18">
        <f>SUM(D34:D45)</f>
        <v>406473.32669421489</v>
      </c>
      <c r="E46" s="18">
        <f>SUM(E34:E45)</f>
        <v>491832.72000000009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2023-02-28T13:16:44Z</dcterms:modified>
</cp:coreProperties>
</file>