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305" windowHeight="10905" tabRatio="700" activeTab="3"/>
  </bookViews>
  <sheets>
    <sheet name="CONTRACTACIO 1r TR 2022" sheetId="1" r:id="rId1"/>
    <sheet name="CONTRACTACIO 2n TR 2022" sheetId="4" r:id="rId2"/>
    <sheet name="CONTRACTACIO 3r TR 2022" sheetId="5" r:id="rId3"/>
    <sheet name="CONTRACTACIO 4t TR 2022" sheetId="6" r:id="rId4"/>
    <sheet name="2022 - CONTRACTACIÓ ANUAL" sheetId="7" r:id="rId5"/>
  </sheets>
  <definedNames>
    <definedName name="_xlnm.Print_Area" localSheetId="4">'2022 - CONTRACTACIÓ ANUAL'!$A$1:$AE$49</definedName>
    <definedName name="_xlnm.Print_Area" localSheetId="0">'CONTRACTACIO 1r TR 2022'!$A$1:$AE$46</definedName>
    <definedName name="_xlnm.Print_Area" localSheetId="1">'CONTRACTACIO 2n TR 2022'!$A$1:$AE$46</definedName>
    <definedName name="_xlnm.Print_Area" localSheetId="2">'CONTRACTACIO 3r TR 2022'!$A$1:$AE$46</definedName>
    <definedName name="_xlnm.Print_Area" localSheetId="3">'CONTRACTACIO 4t TR 2022'!$A$1:$AE$46</definedName>
  </definedNames>
  <calcPr calcId="145621"/>
</workbook>
</file>

<file path=xl/calcChain.xml><?xml version="1.0" encoding="utf-8"?>
<calcChain xmlns="http://schemas.openxmlformats.org/spreadsheetml/2006/main">
  <c r="A28" i="7" l="1"/>
  <c r="A28" i="6"/>
  <c r="A28" i="5"/>
  <c r="A28" i="4"/>
  <c r="A27" i="7"/>
  <c r="A27" i="6"/>
  <c r="A27" i="5"/>
  <c r="A27" i="4"/>
  <c r="E44" i="6" l="1"/>
  <c r="D44" i="6"/>
  <c r="B44" i="6"/>
  <c r="E44" i="5"/>
  <c r="D44" i="5"/>
  <c r="B44" i="5"/>
  <c r="E44" i="4"/>
  <c r="D44" i="4"/>
  <c r="B44" i="4"/>
  <c r="E44" i="1"/>
  <c r="D44" i="1"/>
  <c r="B44" i="1"/>
  <c r="AE23" i="6"/>
  <c r="AB23" i="6"/>
  <c r="Z23" i="6"/>
  <c r="W23" i="6"/>
  <c r="U23" i="6"/>
  <c r="R23" i="6"/>
  <c r="P23" i="6"/>
  <c r="M23" i="6"/>
  <c r="F23" i="6"/>
  <c r="C23" i="6"/>
  <c r="AE23" i="5"/>
  <c r="AB23" i="5"/>
  <c r="Z23" i="5"/>
  <c r="W23" i="5"/>
  <c r="U23" i="5"/>
  <c r="R23" i="5"/>
  <c r="P23" i="5"/>
  <c r="M23" i="5"/>
  <c r="F23" i="5"/>
  <c r="C23" i="5"/>
  <c r="AE23" i="4"/>
  <c r="AB23" i="4"/>
  <c r="Z23" i="4"/>
  <c r="W23" i="4"/>
  <c r="U23" i="4"/>
  <c r="R23" i="4"/>
  <c r="P23" i="4"/>
  <c r="M23" i="4"/>
  <c r="F23" i="4"/>
  <c r="C23" i="4"/>
  <c r="AE23" i="1"/>
  <c r="AB23" i="1"/>
  <c r="Z23" i="1"/>
  <c r="W23" i="1"/>
  <c r="U23" i="1"/>
  <c r="R23" i="1"/>
  <c r="P23" i="1"/>
  <c r="M23" i="1"/>
  <c r="H23" i="1"/>
  <c r="AD23" i="7"/>
  <c r="AE23" i="7"/>
  <c r="AC23" i="7"/>
  <c r="AA23" i="7"/>
  <c r="AB23" i="7"/>
  <c r="Y23" i="7"/>
  <c r="Z23" i="7"/>
  <c r="X23" i="7"/>
  <c r="V23" i="7"/>
  <c r="W23" i="7"/>
  <c r="T23" i="7"/>
  <c r="U23" i="7"/>
  <c r="S23" i="7"/>
  <c r="Q23" i="7"/>
  <c r="R23" i="7"/>
  <c r="O23" i="7"/>
  <c r="P23" i="7"/>
  <c r="N23" i="7"/>
  <c r="L23" i="7"/>
  <c r="M23" i="7"/>
  <c r="J23" i="7"/>
  <c r="I23" i="7"/>
  <c r="D44" i="7" s="1"/>
  <c r="G23" i="7"/>
  <c r="E23" i="7"/>
  <c r="D23" i="7"/>
  <c r="B23" i="7"/>
  <c r="B44" i="7"/>
  <c r="B8" i="7"/>
  <c r="B8" i="6"/>
  <c r="B8" i="5"/>
  <c r="B8" i="4"/>
  <c r="AD22" i="7"/>
  <c r="AE22" i="7"/>
  <c r="AC22" i="7"/>
  <c r="AA22" i="7"/>
  <c r="AB22" i="7"/>
  <c r="Y22" i="7"/>
  <c r="Z22" i="7"/>
  <c r="X22" i="7"/>
  <c r="V22" i="7"/>
  <c r="W22" i="7"/>
  <c r="T22" i="7"/>
  <c r="U22" i="7"/>
  <c r="S22" i="7"/>
  <c r="Q22" i="7"/>
  <c r="R22" i="7"/>
  <c r="O22" i="7"/>
  <c r="P22" i="7"/>
  <c r="N22" i="7"/>
  <c r="L22" i="7"/>
  <c r="M22" i="7"/>
  <c r="J22" i="7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/>
  <c r="AE22" i="1"/>
  <c r="AB22" i="1"/>
  <c r="Z22" i="1"/>
  <c r="W22" i="1"/>
  <c r="U22" i="1"/>
  <c r="R22" i="1"/>
  <c r="P22" i="1"/>
  <c r="M22" i="1"/>
  <c r="B43" i="7"/>
  <c r="D43" i="7"/>
  <c r="E43" i="7"/>
  <c r="B25" i="1"/>
  <c r="B16" i="7"/>
  <c r="C16" i="7"/>
  <c r="D16" i="7"/>
  <c r="J24" i="7"/>
  <c r="E24" i="7"/>
  <c r="O24" i="7"/>
  <c r="P24" i="7"/>
  <c r="T24" i="7"/>
  <c r="U24" i="7"/>
  <c r="Y24" i="7"/>
  <c r="Z24" i="7"/>
  <c r="AD24" i="7"/>
  <c r="AE24" i="7"/>
  <c r="E13" i="7"/>
  <c r="J13" i="7"/>
  <c r="O13" i="7"/>
  <c r="T13" i="7"/>
  <c r="Y13" i="7"/>
  <c r="Z13" i="7"/>
  <c r="AD13" i="7"/>
  <c r="AE13" i="7"/>
  <c r="E20" i="7"/>
  <c r="J20" i="7"/>
  <c r="O20" i="7"/>
  <c r="AD20" i="7"/>
  <c r="T20" i="7"/>
  <c r="U20" i="7"/>
  <c r="Y20" i="7"/>
  <c r="E21" i="7"/>
  <c r="J21" i="7"/>
  <c r="E42" i="7" s="1"/>
  <c r="O21" i="7"/>
  <c r="AD21" i="7"/>
  <c r="T21" i="7"/>
  <c r="U21" i="7"/>
  <c r="Y21" i="7"/>
  <c r="J14" i="7"/>
  <c r="O14" i="7"/>
  <c r="E14" i="7"/>
  <c r="T14" i="7"/>
  <c r="U14" i="7"/>
  <c r="Y14" i="7"/>
  <c r="AD14" i="7"/>
  <c r="AE14" i="7"/>
  <c r="J15" i="7"/>
  <c r="O15" i="7"/>
  <c r="E15" i="7"/>
  <c r="T15" i="7"/>
  <c r="U15" i="7"/>
  <c r="Y15" i="7"/>
  <c r="Z15" i="7"/>
  <c r="AD15" i="7"/>
  <c r="AE15" i="7"/>
  <c r="J16" i="7"/>
  <c r="O16" i="7"/>
  <c r="E16" i="7"/>
  <c r="F16" i="7"/>
  <c r="T16" i="7"/>
  <c r="Y16" i="7"/>
  <c r="AD16" i="7"/>
  <c r="J17" i="7"/>
  <c r="K17" i="7"/>
  <c r="O17" i="7"/>
  <c r="E17" i="7"/>
  <c r="F17" i="7"/>
  <c r="T17" i="7"/>
  <c r="U17" i="7"/>
  <c r="Y17" i="7"/>
  <c r="Z17" i="7"/>
  <c r="AD17" i="7"/>
  <c r="J18" i="7"/>
  <c r="O18" i="7"/>
  <c r="AD18" i="7"/>
  <c r="E18" i="7"/>
  <c r="T18" i="7"/>
  <c r="Y18" i="7"/>
  <c r="Z18" i="7"/>
  <c r="J19" i="7"/>
  <c r="O19" i="7"/>
  <c r="AD19" i="7"/>
  <c r="AE19" i="7"/>
  <c r="E19" i="7"/>
  <c r="T19" i="7"/>
  <c r="U19" i="7"/>
  <c r="Y19" i="7"/>
  <c r="Z19" i="7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D42" i="7" s="1"/>
  <c r="N21" i="7"/>
  <c r="AC21" i="7"/>
  <c r="S21" i="7"/>
  <c r="X21" i="7"/>
  <c r="I14" i="7"/>
  <c r="N14" i="7"/>
  <c r="D14" i="7"/>
  <c r="S14" i="7"/>
  <c r="X14" i="7"/>
  <c r="AC14" i="7"/>
  <c r="I15" i="7"/>
  <c r="N15" i="7"/>
  <c r="D36" i="7" s="1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M24" i="7"/>
  <c r="Q24" i="7"/>
  <c r="R24" i="7"/>
  <c r="V24" i="7"/>
  <c r="W24" i="7"/>
  <c r="AA24" i="7"/>
  <c r="AB24" i="7"/>
  <c r="G16" i="7"/>
  <c r="L16" i="7"/>
  <c r="Q16" i="7"/>
  <c r="V16" i="7"/>
  <c r="W16" i="7"/>
  <c r="AA16" i="7"/>
  <c r="AB16" i="7"/>
  <c r="B13" i="7"/>
  <c r="G13" i="7"/>
  <c r="L13" i="7"/>
  <c r="Q13" i="7"/>
  <c r="V13" i="7"/>
  <c r="W13" i="7"/>
  <c r="AA13" i="7"/>
  <c r="AB13" i="7"/>
  <c r="B20" i="7"/>
  <c r="G20" i="7"/>
  <c r="L20" i="7"/>
  <c r="AA20" i="7"/>
  <c r="Q20" i="7"/>
  <c r="R20" i="7"/>
  <c r="V20" i="7"/>
  <c r="B21" i="7"/>
  <c r="C21" i="7"/>
  <c r="G21" i="7"/>
  <c r="B42" i="7" s="1"/>
  <c r="L21" i="7"/>
  <c r="M21" i="7"/>
  <c r="AA21" i="7"/>
  <c r="AB21" i="7"/>
  <c r="Q21" i="7"/>
  <c r="R21" i="7"/>
  <c r="V21" i="7"/>
  <c r="W21" i="7"/>
  <c r="G14" i="7"/>
  <c r="L14" i="7"/>
  <c r="B14" i="7"/>
  <c r="Q14" i="7"/>
  <c r="R14" i="7"/>
  <c r="V14" i="7"/>
  <c r="W14" i="7"/>
  <c r="AA14" i="7"/>
  <c r="AB14" i="7"/>
  <c r="G15" i="7"/>
  <c r="L15" i="7"/>
  <c r="B15" i="7"/>
  <c r="Q15" i="7"/>
  <c r="V15" i="7"/>
  <c r="W15" i="7"/>
  <c r="AA15" i="7"/>
  <c r="AB15" i="7"/>
  <c r="G17" i="7"/>
  <c r="H17" i="7"/>
  <c r="L17" i="7"/>
  <c r="M17" i="7"/>
  <c r="B17" i="7"/>
  <c r="C17" i="7"/>
  <c r="Q17" i="7"/>
  <c r="V17" i="7"/>
  <c r="W17" i="7"/>
  <c r="AA17" i="7"/>
  <c r="G18" i="7"/>
  <c r="L18" i="7"/>
  <c r="AA18" i="7"/>
  <c r="B18" i="7"/>
  <c r="Q18" i="7"/>
  <c r="R18" i="7"/>
  <c r="V18" i="7"/>
  <c r="W18" i="7"/>
  <c r="G19" i="7"/>
  <c r="L19" i="7"/>
  <c r="AA19" i="7"/>
  <c r="B19" i="7"/>
  <c r="Q19" i="7"/>
  <c r="R19" i="7"/>
  <c r="V19" i="7"/>
  <c r="W19" i="7"/>
  <c r="U18" i="7"/>
  <c r="R15" i="7"/>
  <c r="J25" i="6"/>
  <c r="K23" i="6" s="1"/>
  <c r="E25" i="6"/>
  <c r="O25" i="6"/>
  <c r="O36" i="6" s="1"/>
  <c r="Y25" i="6"/>
  <c r="O38" i="6"/>
  <c r="T25" i="6"/>
  <c r="O37" i="6"/>
  <c r="AD25" i="6"/>
  <c r="O39" i="6"/>
  <c r="P39" i="6"/>
  <c r="I25" i="6"/>
  <c r="N35" i="6" s="1"/>
  <c r="D25" i="6"/>
  <c r="N34" i="6" s="1"/>
  <c r="N25" i="6"/>
  <c r="N36" i="6" s="1"/>
  <c r="X25" i="6"/>
  <c r="N38" i="6"/>
  <c r="S25" i="6"/>
  <c r="N37" i="6"/>
  <c r="AC25" i="6"/>
  <c r="N39" i="6"/>
  <c r="G25" i="6"/>
  <c r="H19" i="6" s="1"/>
  <c r="H15" i="6"/>
  <c r="B25" i="6"/>
  <c r="L25" i="6"/>
  <c r="L36" i="6" s="1"/>
  <c r="V25" i="6"/>
  <c r="L38" i="6"/>
  <c r="Q25" i="6"/>
  <c r="L37" i="6"/>
  <c r="AA25" i="6"/>
  <c r="L39" i="6"/>
  <c r="M39" i="6"/>
  <c r="E45" i="6"/>
  <c r="E34" i="6"/>
  <c r="E35" i="6"/>
  <c r="E36" i="6"/>
  <c r="E37" i="6"/>
  <c r="E38" i="6"/>
  <c r="F38" i="6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B42" i="6"/>
  <c r="B34" i="6"/>
  <c r="B35" i="6"/>
  <c r="B36" i="6"/>
  <c r="B37" i="6"/>
  <c r="B38" i="6"/>
  <c r="C38" i="6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6" i="6"/>
  <c r="P18" i="6"/>
  <c r="P21" i="6"/>
  <c r="P24" i="6"/>
  <c r="M14" i="6"/>
  <c r="M16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/>
  <c r="AC25" i="5"/>
  <c r="N39" i="5"/>
  <c r="AA25" i="5"/>
  <c r="L39" i="5"/>
  <c r="E25" i="5"/>
  <c r="F19" i="5" s="1"/>
  <c r="J25" i="5"/>
  <c r="K23" i="5" s="1"/>
  <c r="O25" i="5"/>
  <c r="O36" i="5" s="1"/>
  <c r="T25" i="5"/>
  <c r="O37" i="5"/>
  <c r="Y25" i="5"/>
  <c r="Z18" i="5"/>
  <c r="D25" i="5"/>
  <c r="N34" i="5" s="1"/>
  <c r="I25" i="5"/>
  <c r="N35" i="5" s="1"/>
  <c r="N25" i="5"/>
  <c r="N36" i="5" s="1"/>
  <c r="S25" i="5"/>
  <c r="N37" i="5"/>
  <c r="X25" i="5"/>
  <c r="N38" i="5"/>
  <c r="B25" i="5"/>
  <c r="L34" i="5" s="1"/>
  <c r="G25" i="5"/>
  <c r="H23" i="5" s="1"/>
  <c r="L25" i="5"/>
  <c r="L36" i="5"/>
  <c r="Q25" i="5"/>
  <c r="L37" i="5"/>
  <c r="V25" i="5"/>
  <c r="L38" i="5"/>
  <c r="E34" i="5"/>
  <c r="E35" i="5"/>
  <c r="E36" i="5"/>
  <c r="E41" i="5"/>
  <c r="E42" i="5"/>
  <c r="E39" i="5"/>
  <c r="E40" i="5"/>
  <c r="E45" i="5"/>
  <c r="E37" i="5"/>
  <c r="E38" i="5"/>
  <c r="F38" i="5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B45" i="5"/>
  <c r="B39" i="5"/>
  <c r="B40" i="5"/>
  <c r="B37" i="5"/>
  <c r="B38" i="5"/>
  <c r="C38" i="5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19" i="5"/>
  <c r="M20" i="5"/>
  <c r="M21" i="5"/>
  <c r="K16" i="5"/>
  <c r="K17" i="5"/>
  <c r="H16" i="5"/>
  <c r="H17" i="5"/>
  <c r="H19" i="5"/>
  <c r="F13" i="5"/>
  <c r="F14" i="5"/>
  <c r="F15" i="5"/>
  <c r="F16" i="5"/>
  <c r="F17" i="5"/>
  <c r="F18" i="5"/>
  <c r="C15" i="5"/>
  <c r="C16" i="5"/>
  <c r="C17" i="5"/>
  <c r="C18" i="5"/>
  <c r="C21" i="5"/>
  <c r="E45" i="4"/>
  <c r="E34" i="4"/>
  <c r="E35" i="4"/>
  <c r="E36" i="4"/>
  <c r="E37" i="4"/>
  <c r="E38" i="4"/>
  <c r="E39" i="4"/>
  <c r="E40" i="4"/>
  <c r="E41" i="4"/>
  <c r="E46" i="4" s="1"/>
  <c r="F42" i="4" s="1"/>
  <c r="E42" i="4"/>
  <c r="D45" i="4"/>
  <c r="B45" i="4"/>
  <c r="B42" i="4"/>
  <c r="B34" i="4"/>
  <c r="B35" i="4"/>
  <c r="B36" i="4"/>
  <c r="B37" i="4"/>
  <c r="C37" i="4"/>
  <c r="B38" i="4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/>
  <c r="P39" i="4"/>
  <c r="AC25" i="4"/>
  <c r="N39" i="4"/>
  <c r="AB13" i="4"/>
  <c r="AB14" i="4"/>
  <c r="AB15" i="4"/>
  <c r="AB16" i="4"/>
  <c r="AB17" i="4"/>
  <c r="AB18" i="4"/>
  <c r="AB19" i="4"/>
  <c r="AB20" i="4"/>
  <c r="AB21" i="4"/>
  <c r="AB24" i="4"/>
  <c r="AA25" i="4"/>
  <c r="Z13" i="4"/>
  <c r="Z14" i="4"/>
  <c r="Z15" i="4"/>
  <c r="Z16" i="4"/>
  <c r="Z18" i="4"/>
  <c r="Z19" i="4"/>
  <c r="Y25" i="4"/>
  <c r="Z20" i="4"/>
  <c r="Z24" i="4"/>
  <c r="X25" i="4"/>
  <c r="N38" i="4"/>
  <c r="W13" i="4"/>
  <c r="W14" i="4"/>
  <c r="W15" i="4"/>
  <c r="W16" i="4"/>
  <c r="W18" i="4"/>
  <c r="W19" i="4"/>
  <c r="V25" i="4"/>
  <c r="L38" i="4"/>
  <c r="W21" i="4"/>
  <c r="W24" i="4"/>
  <c r="T25" i="4"/>
  <c r="U13" i="4"/>
  <c r="U14" i="4"/>
  <c r="U15" i="4"/>
  <c r="U16" i="4"/>
  <c r="U17" i="4"/>
  <c r="U18" i="4"/>
  <c r="U19" i="4"/>
  <c r="U20" i="4"/>
  <c r="U21" i="4"/>
  <c r="U24" i="4"/>
  <c r="S25" i="4"/>
  <c r="N37" i="4"/>
  <c r="Q25" i="4"/>
  <c r="R13" i="4"/>
  <c r="R14" i="4"/>
  <c r="R15" i="4"/>
  <c r="R16" i="4"/>
  <c r="R17" i="4"/>
  <c r="R18" i="4"/>
  <c r="R19" i="4"/>
  <c r="R20" i="4"/>
  <c r="R21" i="4"/>
  <c r="R24" i="4"/>
  <c r="O25" i="4"/>
  <c r="P19" i="4"/>
  <c r="P17" i="4"/>
  <c r="P24" i="4"/>
  <c r="N25" i="4"/>
  <c r="N36" i="4"/>
  <c r="L25" i="4"/>
  <c r="M19" i="4"/>
  <c r="M15" i="4"/>
  <c r="M16" i="4"/>
  <c r="M17" i="4"/>
  <c r="M18" i="4"/>
  <c r="M21" i="4"/>
  <c r="M24" i="4"/>
  <c r="J25" i="4"/>
  <c r="K23" i="4" s="1"/>
  <c r="K16" i="4"/>
  <c r="K17" i="4"/>
  <c r="I25" i="4"/>
  <c r="N35" i="4" s="1"/>
  <c r="G25" i="4"/>
  <c r="H23" i="4" s="1"/>
  <c r="H16" i="4"/>
  <c r="H17" i="4"/>
  <c r="E25" i="4"/>
  <c r="F13" i="4" s="1"/>
  <c r="F18" i="4"/>
  <c r="F16" i="4"/>
  <c r="F17" i="4"/>
  <c r="F21" i="4"/>
  <c r="F24" i="4"/>
  <c r="D25" i="4"/>
  <c r="N34" i="4" s="1"/>
  <c r="B25" i="4"/>
  <c r="L34" i="4" s="1"/>
  <c r="C16" i="4"/>
  <c r="C17" i="4"/>
  <c r="C21" i="4"/>
  <c r="C24" i="4"/>
  <c r="O37" i="4"/>
  <c r="L39" i="4"/>
  <c r="M39" i="4"/>
  <c r="D34" i="4"/>
  <c r="D35" i="4"/>
  <c r="D36" i="4"/>
  <c r="D37" i="4"/>
  <c r="D38" i="4"/>
  <c r="D39" i="4"/>
  <c r="D40" i="4"/>
  <c r="D41" i="4"/>
  <c r="D42" i="4"/>
  <c r="J25" i="1"/>
  <c r="O35" i="1" s="1"/>
  <c r="K22" i="1"/>
  <c r="O25" i="1"/>
  <c r="O36" i="1" s="1"/>
  <c r="E25" i="1"/>
  <c r="F13" i="1" s="1"/>
  <c r="F25" i="1" s="1"/>
  <c r="Y25" i="1"/>
  <c r="O38" i="1"/>
  <c r="I25" i="1"/>
  <c r="N35" i="1" s="1"/>
  <c r="N25" i="1"/>
  <c r="N36" i="1" s="1"/>
  <c r="D25" i="1"/>
  <c r="N34" i="1"/>
  <c r="X25" i="1"/>
  <c r="N38" i="1"/>
  <c r="G25" i="1"/>
  <c r="L35" i="1" s="1"/>
  <c r="H22" i="1"/>
  <c r="L25" i="1"/>
  <c r="M20" i="1" s="1"/>
  <c r="V25" i="1"/>
  <c r="L38" i="1"/>
  <c r="Q25" i="1"/>
  <c r="L37" i="1"/>
  <c r="M37" i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20" i="1"/>
  <c r="P19" i="1"/>
  <c r="P18" i="1"/>
  <c r="P17" i="1"/>
  <c r="P15" i="1"/>
  <c r="P14" i="1"/>
  <c r="M24" i="1"/>
  <c r="M21" i="1"/>
  <c r="M18" i="1"/>
  <c r="M17" i="1"/>
  <c r="M16" i="1"/>
  <c r="M15" i="1"/>
  <c r="M14" i="1"/>
  <c r="K24" i="1"/>
  <c r="K18" i="1"/>
  <c r="K17" i="1"/>
  <c r="K16" i="1"/>
  <c r="K15" i="1"/>
  <c r="K14" i="1"/>
  <c r="H17" i="1"/>
  <c r="H15" i="1"/>
  <c r="C24" i="1"/>
  <c r="C21" i="1"/>
  <c r="C20" i="1"/>
  <c r="C19" i="1"/>
  <c r="C18" i="1"/>
  <c r="C17" i="1"/>
  <c r="C16" i="1"/>
  <c r="C15" i="1"/>
  <c r="C14" i="1"/>
  <c r="E45" i="1"/>
  <c r="E42" i="1"/>
  <c r="E34" i="1"/>
  <c r="E41" i="1"/>
  <c r="E35" i="1"/>
  <c r="E36" i="1"/>
  <c r="E37" i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B34" i="1"/>
  <c r="B41" i="1"/>
  <c r="B35" i="1"/>
  <c r="B36" i="1"/>
  <c r="B37" i="1"/>
  <c r="B38" i="1"/>
  <c r="C38" i="1"/>
  <c r="B39" i="1"/>
  <c r="B40" i="1"/>
  <c r="AE13" i="1"/>
  <c r="AD25" i="1"/>
  <c r="AE16" i="1"/>
  <c r="AC25" i="1"/>
  <c r="N39" i="1"/>
  <c r="AB13" i="1"/>
  <c r="AA25" i="1"/>
  <c r="L39" i="1"/>
  <c r="M39" i="1"/>
  <c r="Z13" i="1"/>
  <c r="W13" i="1"/>
  <c r="U13" i="1"/>
  <c r="U14" i="1"/>
  <c r="U15" i="1"/>
  <c r="U16" i="1"/>
  <c r="U17" i="1"/>
  <c r="U18" i="1"/>
  <c r="U19" i="1"/>
  <c r="U20" i="1"/>
  <c r="U21" i="1"/>
  <c r="T25" i="1"/>
  <c r="O37" i="1"/>
  <c r="S25" i="1"/>
  <c r="N37" i="1"/>
  <c r="R13" i="1"/>
  <c r="P13" i="1"/>
  <c r="M13" i="1"/>
  <c r="K13" i="1"/>
  <c r="F14" i="1"/>
  <c r="F15" i="1"/>
  <c r="F16" i="1"/>
  <c r="F17" i="1"/>
  <c r="F18" i="1"/>
  <c r="F19" i="1"/>
  <c r="F21" i="1"/>
  <c r="P16" i="1"/>
  <c r="P25" i="1"/>
  <c r="P16" i="5"/>
  <c r="P16" i="4"/>
  <c r="O39" i="1"/>
  <c r="AE16" i="7"/>
  <c r="L37" i="4"/>
  <c r="F22" i="1"/>
  <c r="F23" i="1"/>
  <c r="F24" i="1"/>
  <c r="C22" i="1"/>
  <c r="C23" i="1"/>
  <c r="L36" i="1"/>
  <c r="AE25" i="1"/>
  <c r="R25" i="1"/>
  <c r="AB25" i="1"/>
  <c r="O34" i="6"/>
  <c r="F22" i="6"/>
  <c r="L34" i="6"/>
  <c r="C22" i="6"/>
  <c r="R25" i="4"/>
  <c r="W25" i="1"/>
  <c r="F45" i="1"/>
  <c r="H20" i="6"/>
  <c r="M18" i="6"/>
  <c r="M13" i="6"/>
  <c r="P19" i="6"/>
  <c r="P14" i="6"/>
  <c r="Z21" i="6"/>
  <c r="H22" i="6"/>
  <c r="O35" i="6"/>
  <c r="K22" i="6"/>
  <c r="AB25" i="6"/>
  <c r="AE25" i="6"/>
  <c r="M13" i="5"/>
  <c r="M25" i="5"/>
  <c r="AB25" i="5"/>
  <c r="M39" i="5"/>
  <c r="H22" i="5"/>
  <c r="O38" i="5"/>
  <c r="K22" i="5"/>
  <c r="U25" i="5"/>
  <c r="M14" i="4"/>
  <c r="P21" i="4"/>
  <c r="AE25" i="4"/>
  <c r="H22" i="4"/>
  <c r="K22" i="4"/>
  <c r="Z21" i="4"/>
  <c r="U25" i="4"/>
  <c r="AB25" i="4"/>
  <c r="L34" i="1"/>
  <c r="F20" i="1"/>
  <c r="O34" i="1"/>
  <c r="C13" i="1"/>
  <c r="H16" i="1"/>
  <c r="H13" i="1"/>
  <c r="H14" i="1"/>
  <c r="H18" i="1"/>
  <c r="H24" i="1"/>
  <c r="Z25" i="1"/>
  <c r="U25" i="1"/>
  <c r="X25" i="7"/>
  <c r="N39" i="7"/>
  <c r="Z18" i="6"/>
  <c r="C20" i="6"/>
  <c r="C13" i="6"/>
  <c r="F14" i="6"/>
  <c r="K15" i="6"/>
  <c r="R16" i="6"/>
  <c r="R25" i="6"/>
  <c r="U16" i="6"/>
  <c r="U13" i="6"/>
  <c r="U25" i="6"/>
  <c r="H18" i="6"/>
  <c r="H24" i="6"/>
  <c r="H14" i="6"/>
  <c r="D35" i="7"/>
  <c r="K19" i="6"/>
  <c r="K14" i="6"/>
  <c r="K18" i="6"/>
  <c r="K21" i="6"/>
  <c r="K13" i="6"/>
  <c r="T25" i="7"/>
  <c r="O37" i="7"/>
  <c r="F13" i="6"/>
  <c r="W19" i="6"/>
  <c r="W18" i="6"/>
  <c r="K24" i="6"/>
  <c r="F43" i="6"/>
  <c r="H14" i="5"/>
  <c r="H24" i="5"/>
  <c r="H18" i="5"/>
  <c r="K15" i="5"/>
  <c r="K18" i="5"/>
  <c r="K14" i="5"/>
  <c r="P15" i="5"/>
  <c r="P18" i="5"/>
  <c r="P13" i="5"/>
  <c r="P25" i="5" s="1"/>
  <c r="P19" i="5"/>
  <c r="P14" i="5"/>
  <c r="H15" i="5"/>
  <c r="W18" i="5"/>
  <c r="W25" i="5"/>
  <c r="Z25" i="5"/>
  <c r="R16" i="5"/>
  <c r="R25" i="5"/>
  <c r="H13" i="5"/>
  <c r="K19" i="5"/>
  <c r="C14" i="5"/>
  <c r="C13" i="5"/>
  <c r="F23" i="7"/>
  <c r="F43" i="5"/>
  <c r="AE21" i="5"/>
  <c r="AE20" i="5"/>
  <c r="F21" i="5"/>
  <c r="P21" i="5"/>
  <c r="C43" i="6"/>
  <c r="B36" i="7"/>
  <c r="S25" i="7"/>
  <c r="N37" i="7"/>
  <c r="V25" i="7"/>
  <c r="D39" i="7"/>
  <c r="Y25" i="7"/>
  <c r="Z20" i="7"/>
  <c r="P15" i="4"/>
  <c r="H15" i="4"/>
  <c r="H14" i="4"/>
  <c r="K15" i="4"/>
  <c r="K14" i="4"/>
  <c r="C15" i="4"/>
  <c r="F15" i="4"/>
  <c r="P14" i="4"/>
  <c r="P13" i="4"/>
  <c r="P18" i="4"/>
  <c r="H24" i="4"/>
  <c r="K24" i="4"/>
  <c r="C14" i="4"/>
  <c r="F14" i="4"/>
  <c r="F20" i="4"/>
  <c r="AD25" i="7"/>
  <c r="O38" i="7"/>
  <c r="W17" i="4"/>
  <c r="O38" i="4"/>
  <c r="E38" i="7"/>
  <c r="Z17" i="4"/>
  <c r="C18" i="4"/>
  <c r="C20" i="4"/>
  <c r="H13" i="4"/>
  <c r="M13" i="4"/>
  <c r="M25" i="4" s="1"/>
  <c r="W20" i="4"/>
  <c r="M20" i="4"/>
  <c r="O36" i="4"/>
  <c r="P20" i="4"/>
  <c r="L36" i="4"/>
  <c r="P18" i="7"/>
  <c r="F43" i="4"/>
  <c r="K22" i="7"/>
  <c r="Z14" i="7"/>
  <c r="B40" i="7"/>
  <c r="Q25" i="7"/>
  <c r="C24" i="7"/>
  <c r="B35" i="7"/>
  <c r="B37" i="7"/>
  <c r="AC25" i="7"/>
  <c r="N38" i="7"/>
  <c r="E37" i="7"/>
  <c r="B39" i="7"/>
  <c r="D40" i="7"/>
  <c r="D38" i="7"/>
  <c r="E39" i="7"/>
  <c r="E35" i="7"/>
  <c r="D45" i="7"/>
  <c r="E45" i="7"/>
  <c r="AA25" i="7"/>
  <c r="B45" i="7"/>
  <c r="D37" i="7"/>
  <c r="C35" i="1"/>
  <c r="B38" i="7"/>
  <c r="R17" i="7"/>
  <c r="H22" i="7"/>
  <c r="F38" i="1"/>
  <c r="P17" i="7"/>
  <c r="P16" i="7"/>
  <c r="F37" i="4"/>
  <c r="Z16" i="7"/>
  <c r="P39" i="1"/>
  <c r="F37" i="1"/>
  <c r="M16" i="7"/>
  <c r="F43" i="1"/>
  <c r="F24" i="7"/>
  <c r="C25" i="1"/>
  <c r="C22" i="7"/>
  <c r="C23" i="7"/>
  <c r="Z25" i="6"/>
  <c r="Z25" i="4"/>
  <c r="F15" i="7"/>
  <c r="F22" i="7"/>
  <c r="F35" i="1"/>
  <c r="F39" i="1"/>
  <c r="C25" i="6"/>
  <c r="C39" i="5"/>
  <c r="C43" i="5"/>
  <c r="P39" i="5"/>
  <c r="P37" i="5"/>
  <c r="AE25" i="5"/>
  <c r="C36" i="4"/>
  <c r="C43" i="4"/>
  <c r="P25" i="4"/>
  <c r="W25" i="4"/>
  <c r="C45" i="1"/>
  <c r="C37" i="1"/>
  <c r="P38" i="1"/>
  <c r="C39" i="1"/>
  <c r="C15" i="7"/>
  <c r="K24" i="7"/>
  <c r="W25" i="6"/>
  <c r="F37" i="6"/>
  <c r="C39" i="6"/>
  <c r="C37" i="6"/>
  <c r="C35" i="6"/>
  <c r="F35" i="6"/>
  <c r="M37" i="6"/>
  <c r="P37" i="6"/>
  <c r="U13" i="7"/>
  <c r="U16" i="7"/>
  <c r="F45" i="6"/>
  <c r="M38" i="6"/>
  <c r="P38" i="6"/>
  <c r="F39" i="6"/>
  <c r="AB18" i="7"/>
  <c r="AB19" i="7"/>
  <c r="C45" i="6"/>
  <c r="C45" i="5"/>
  <c r="F39" i="5"/>
  <c r="F45" i="5"/>
  <c r="P38" i="5"/>
  <c r="M37" i="5"/>
  <c r="M38" i="5"/>
  <c r="AE20" i="7"/>
  <c r="L37" i="7"/>
  <c r="R16" i="7"/>
  <c r="C36" i="5"/>
  <c r="C37" i="5"/>
  <c r="F36" i="5"/>
  <c r="F37" i="5"/>
  <c r="C35" i="5"/>
  <c r="F18" i="7"/>
  <c r="F35" i="5"/>
  <c r="F21" i="7"/>
  <c r="F14" i="7"/>
  <c r="L39" i="7"/>
  <c r="W20" i="7"/>
  <c r="W25" i="7"/>
  <c r="O39" i="7"/>
  <c r="Z21" i="7"/>
  <c r="Z25" i="7"/>
  <c r="AE18" i="7"/>
  <c r="AE21" i="7"/>
  <c r="AE17" i="7"/>
  <c r="F35" i="4"/>
  <c r="F36" i="4"/>
  <c r="C38" i="4"/>
  <c r="C35" i="4"/>
  <c r="F38" i="4"/>
  <c r="P21" i="7"/>
  <c r="F45" i="4"/>
  <c r="C45" i="4"/>
  <c r="K15" i="7"/>
  <c r="K14" i="7"/>
  <c r="K16" i="7"/>
  <c r="AB20" i="7"/>
  <c r="AB17" i="7"/>
  <c r="C18" i="7"/>
  <c r="C14" i="7"/>
  <c r="R13" i="7"/>
  <c r="M18" i="7"/>
  <c r="M13" i="7"/>
  <c r="P13" i="7"/>
  <c r="P14" i="7"/>
  <c r="M14" i="7"/>
  <c r="L38" i="7"/>
  <c r="H15" i="7"/>
  <c r="H16" i="7"/>
  <c r="H14" i="7"/>
  <c r="H24" i="7"/>
  <c r="P37" i="1"/>
  <c r="M38" i="1"/>
  <c r="F43" i="7"/>
  <c r="C38" i="7"/>
  <c r="C43" i="7"/>
  <c r="R25" i="7"/>
  <c r="U25" i="7"/>
  <c r="AE25" i="7"/>
  <c r="AB25" i="7"/>
  <c r="P37" i="4"/>
  <c r="P38" i="4"/>
  <c r="F38" i="7"/>
  <c r="M37" i="4"/>
  <c r="M38" i="4"/>
  <c r="F35" i="7"/>
  <c r="F45" i="7"/>
  <c r="F37" i="7"/>
  <c r="C37" i="7"/>
  <c r="C35" i="7"/>
  <c r="C45" i="7"/>
  <c r="M37" i="7"/>
  <c r="M39" i="7"/>
  <c r="P39" i="7"/>
  <c r="P38" i="7"/>
  <c r="P37" i="7"/>
  <c r="M38" i="7"/>
  <c r="O25" i="7" l="1"/>
  <c r="O36" i="7" s="1"/>
  <c r="C20" i="5"/>
  <c r="P15" i="6"/>
  <c r="P20" i="6"/>
  <c r="K13" i="5"/>
  <c r="F20" i="5"/>
  <c r="F25" i="5" s="1"/>
  <c r="M20" i="6"/>
  <c r="E41" i="7"/>
  <c r="E46" i="6"/>
  <c r="K20" i="6"/>
  <c r="K25" i="6" s="1"/>
  <c r="M19" i="6"/>
  <c r="H23" i="6"/>
  <c r="B46" i="6"/>
  <c r="C44" i="6" s="1"/>
  <c r="L35" i="6"/>
  <c r="L40" i="6" s="1"/>
  <c r="H13" i="6"/>
  <c r="F25" i="6"/>
  <c r="O40" i="6"/>
  <c r="D46" i="6"/>
  <c r="M15" i="6"/>
  <c r="N40" i="6"/>
  <c r="N25" i="7"/>
  <c r="N36" i="7" s="1"/>
  <c r="L35" i="5"/>
  <c r="L40" i="5" s="1"/>
  <c r="M35" i="5" s="1"/>
  <c r="H20" i="5"/>
  <c r="K20" i="5"/>
  <c r="K21" i="5"/>
  <c r="E46" i="5"/>
  <c r="F41" i="5" s="1"/>
  <c r="H21" i="5"/>
  <c r="B46" i="5"/>
  <c r="C44" i="5" s="1"/>
  <c r="C19" i="5"/>
  <c r="N40" i="5"/>
  <c r="O34" i="5"/>
  <c r="D46" i="5"/>
  <c r="O35" i="5"/>
  <c r="K20" i="4"/>
  <c r="K21" i="4"/>
  <c r="H21" i="4"/>
  <c r="F40" i="4"/>
  <c r="F41" i="4"/>
  <c r="H20" i="4"/>
  <c r="H18" i="4"/>
  <c r="F34" i="4"/>
  <c r="E25" i="7"/>
  <c r="F20" i="7" s="1"/>
  <c r="F39" i="4"/>
  <c r="B25" i="7"/>
  <c r="C20" i="7" s="1"/>
  <c r="K18" i="4"/>
  <c r="K13" i="4"/>
  <c r="J25" i="7"/>
  <c r="K23" i="7" s="1"/>
  <c r="K19" i="4"/>
  <c r="B46" i="4"/>
  <c r="C41" i="4" s="1"/>
  <c r="H19" i="4"/>
  <c r="O35" i="4"/>
  <c r="O40" i="4" s="1"/>
  <c r="P36" i="4" s="1"/>
  <c r="D34" i="7"/>
  <c r="D46" i="4"/>
  <c r="F19" i="4"/>
  <c r="F25" i="4" s="1"/>
  <c r="O34" i="4"/>
  <c r="E34" i="7"/>
  <c r="D25" i="7"/>
  <c r="N34" i="7" s="1"/>
  <c r="C19" i="4"/>
  <c r="B34" i="7"/>
  <c r="C13" i="4"/>
  <c r="E40" i="7"/>
  <c r="F44" i="4"/>
  <c r="N40" i="4"/>
  <c r="L35" i="4"/>
  <c r="E44" i="7"/>
  <c r="K23" i="1"/>
  <c r="P20" i="7"/>
  <c r="P15" i="7"/>
  <c r="P19" i="7"/>
  <c r="E36" i="7"/>
  <c r="K21" i="1"/>
  <c r="H21" i="1"/>
  <c r="K19" i="1"/>
  <c r="E46" i="1"/>
  <c r="F44" i="1" s="1"/>
  <c r="D46" i="1"/>
  <c r="M19" i="1"/>
  <c r="M25" i="1" s="1"/>
  <c r="L25" i="7"/>
  <c r="M15" i="7" s="1"/>
  <c r="H19" i="1"/>
  <c r="B46" i="1"/>
  <c r="G25" i="7"/>
  <c r="N40" i="1"/>
  <c r="D41" i="7"/>
  <c r="B41" i="7"/>
  <c r="O40" i="1"/>
  <c r="P35" i="1" s="1"/>
  <c r="K20" i="1"/>
  <c r="K25" i="1" s="1"/>
  <c r="I25" i="7"/>
  <c r="N35" i="7" s="1"/>
  <c r="L40" i="1"/>
  <c r="H20" i="1"/>
  <c r="P25" i="6" l="1"/>
  <c r="C25" i="5"/>
  <c r="K25" i="5"/>
  <c r="H25" i="5"/>
  <c r="C19" i="7"/>
  <c r="F40" i="5"/>
  <c r="F13" i="7"/>
  <c r="F44" i="5"/>
  <c r="H25" i="4"/>
  <c r="F36" i="6"/>
  <c r="F42" i="6"/>
  <c r="H25" i="6"/>
  <c r="C42" i="6"/>
  <c r="F34" i="6"/>
  <c r="F40" i="6"/>
  <c r="F44" i="6"/>
  <c r="F41" i="6"/>
  <c r="M25" i="6"/>
  <c r="C41" i="6"/>
  <c r="C36" i="6"/>
  <c r="C40" i="6"/>
  <c r="C34" i="6"/>
  <c r="F19" i="7"/>
  <c r="M35" i="6"/>
  <c r="M34" i="6"/>
  <c r="P35" i="6"/>
  <c r="P36" i="6"/>
  <c r="P34" i="6"/>
  <c r="N40" i="7"/>
  <c r="M36" i="6"/>
  <c r="D46" i="7"/>
  <c r="C41" i="5"/>
  <c r="C34" i="5"/>
  <c r="F42" i="5"/>
  <c r="F34" i="5"/>
  <c r="K21" i="7"/>
  <c r="C40" i="5"/>
  <c r="C42" i="5"/>
  <c r="M36" i="5"/>
  <c r="L34" i="7"/>
  <c r="O34" i="7"/>
  <c r="C13" i="7"/>
  <c r="C25" i="7" s="1"/>
  <c r="M34" i="5"/>
  <c r="O40" i="5"/>
  <c r="E46" i="7"/>
  <c r="F42" i="7" s="1"/>
  <c r="C42" i="4"/>
  <c r="M20" i="7"/>
  <c r="K25" i="4"/>
  <c r="C40" i="4"/>
  <c r="F46" i="4"/>
  <c r="K20" i="7"/>
  <c r="K18" i="7"/>
  <c r="K13" i="7"/>
  <c r="O35" i="7"/>
  <c r="K19" i="7"/>
  <c r="H23" i="7"/>
  <c r="H18" i="7"/>
  <c r="C44" i="4"/>
  <c r="C34" i="4"/>
  <c r="C39" i="4"/>
  <c r="B46" i="7"/>
  <c r="C25" i="4"/>
  <c r="P35" i="4"/>
  <c r="P34" i="4"/>
  <c r="L40" i="4"/>
  <c r="M36" i="4" s="1"/>
  <c r="C36" i="1"/>
  <c r="C44" i="1"/>
  <c r="P25" i="7"/>
  <c r="F34" i="1"/>
  <c r="F36" i="1"/>
  <c r="P34" i="1"/>
  <c r="H20" i="7"/>
  <c r="H13" i="7"/>
  <c r="C42" i="1"/>
  <c r="C34" i="1"/>
  <c r="M36" i="1"/>
  <c r="M34" i="1"/>
  <c r="F40" i="1"/>
  <c r="F42" i="1"/>
  <c r="M35" i="1"/>
  <c r="H19" i="7"/>
  <c r="H21" i="7"/>
  <c r="F41" i="1"/>
  <c r="F46" i="1" s="1"/>
  <c r="L36" i="7"/>
  <c r="M19" i="7"/>
  <c r="M25" i="7" s="1"/>
  <c r="L35" i="7"/>
  <c r="C41" i="1"/>
  <c r="C40" i="1"/>
  <c r="H25" i="1"/>
  <c r="P36" i="1"/>
  <c r="P40" i="1" s="1"/>
  <c r="F25" i="7" l="1"/>
  <c r="F39" i="7"/>
  <c r="C46" i="5"/>
  <c r="F46" i="5"/>
  <c r="F46" i="6"/>
  <c r="M40" i="6"/>
  <c r="C46" i="6"/>
  <c r="P40" i="6"/>
  <c r="K25" i="7"/>
  <c r="P35" i="5"/>
  <c r="P36" i="5"/>
  <c r="M40" i="5"/>
  <c r="L40" i="7"/>
  <c r="M36" i="7" s="1"/>
  <c r="O40" i="7"/>
  <c r="P34" i="7" s="1"/>
  <c r="P34" i="5"/>
  <c r="F41" i="7"/>
  <c r="F40" i="7"/>
  <c r="F34" i="7"/>
  <c r="F36" i="7"/>
  <c r="F44" i="7"/>
  <c r="C46" i="4"/>
  <c r="C36" i="7"/>
  <c r="C39" i="7"/>
  <c r="C40" i="7"/>
  <c r="C42" i="7"/>
  <c r="C34" i="7"/>
  <c r="C41" i="7"/>
  <c r="C44" i="7"/>
  <c r="P40" i="4"/>
  <c r="M35" i="4"/>
  <c r="M34" i="4"/>
  <c r="M40" i="1"/>
  <c r="H25" i="7"/>
  <c r="C46" i="1"/>
  <c r="M35" i="7" l="1"/>
  <c r="M34" i="7"/>
  <c r="P40" i="5"/>
  <c r="P36" i="7"/>
  <c r="F46" i="7"/>
  <c r="P35" i="7"/>
  <c r="C46" i="7"/>
  <c r="M40" i="4"/>
  <c r="M40" i="7" l="1"/>
  <c r="P40" i="7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<sst xmlns="http://schemas.openxmlformats.org/spreadsheetml/2006/main" count="457" uniqueCount="62">
  <si>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</si>
  <si>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</si>
  <si>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</si>
  <si>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</si>
  <si>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</si>
  <si>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</si>
  <si>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</si>
  <si>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</si>
  <si>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</si>
  <si>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</si>
  <si>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</si>
  <si>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</si>
  <si>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</si>
  <si>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</si>
  <si>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</si>
  <si>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</si>
  <si>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</si>
  <si>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</si>
  <si>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</si>
  <si>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</si>
  <si>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</si>
  <si>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</si>
  <si>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</si>
  <si>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</si>
  <si>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</si>
  <si>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</si>
  <si>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</si>
  <si>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</si>
  <si>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</si>
  <si>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</si>
  <si>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</si>
  <si>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</si>
  <si>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</si>
  <si>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</si>
  <si>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</si>
  <si>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</si>
  <si>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</si>
  <si>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</si>
  <si>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</si>
  <si>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</si>
  <si>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</si>
  <si>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</si>
  <si>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</si>
  <si>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</si>
  <si>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</si>
  <si>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</si>
  <si>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</si>
  <si>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</si>
  <si>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</si>
  <si>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</si>
  <si>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</si>
  <si>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</si>
  <si>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</si>
  <si>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1 de gener a 31 de març de 2022</t>
  </si>
  <si>
    <t>https://bcnroc.ajuntament.barcelona.cat/jspui/bitstream/11703/123722/5/GM_Pressupost_2022.pdf#page=265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</si>
  <si>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t>
  </si>
  <si>
    <t>1 d'abril a 30 de juny de 2022</t>
  </si>
  <si>
    <t>1 de juliol a 30 de setembre de 2022</t>
  </si>
  <si>
    <t>1 d'octubre a 31 de desembre de 2022</t>
  </si>
  <si>
    <t>ANY 2022</t>
  </si>
  <si>
    <t>1 de gener a 31 de desembre de 2022</t>
  </si>
  <si>
    <t>INSTITUT MUNICIPAL D'EDUCACIÓ DE BARCELONA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</si>
</sst>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9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  <font>
      <sz val="10"/>
      <name val="Arial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9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  <xf numFmtId="0" fontId="48" fillId="0" borderId="0"/>
    <xf numFmtId="0" fontId="12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2" fillId="0" borderId="0"/>
    <xf numFmtId="0" fontId="46" fillId="0" borderId="0" applyNumberFormat="0" applyFill="0" applyBorder="0" applyAlignment="0" applyProtection="0"/>
  </cellStyleXfs>
  <cellXfs count="174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 applyProtection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4" fillId="2" borderId="35" xfId="0" applyFont="1" applyFill="1" applyBorder="1" applyAlignment="1" applyProtection="1">
      <alignment vertical="center"/>
    </xf>
    <xf numFmtId="165" fontId="24" fillId="0" borderId="1" xfId="0" applyNumberFormat="1" applyFont="1" applyBorder="1" applyAlignment="1" applyProtection="1">
      <alignment horizontal="right" vertical="center"/>
    </xf>
    <xf numFmtId="165" fontId="24" fillId="0" borderId="2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4" fillId="2" borderId="9" xfId="0" applyFont="1" applyFill="1" applyBorder="1" applyAlignment="1" applyProtection="1">
      <alignment vertical="center"/>
    </xf>
    <xf numFmtId="3" fontId="24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4" fillId="2" borderId="2" xfId="0" applyFont="1" applyFill="1" applyBorder="1" applyAlignment="1" applyProtection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4" fillId="2" borderId="9" xfId="0" applyFont="1" applyFill="1" applyBorder="1" applyAlignment="1" applyProtection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Fon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6" fillId="0" borderId="0" xfId="59" applyFill="1" applyBorder="1" applyAlignment="1" applyProtection="1">
      <alignment horizontal="left" vertical="top" indent="1"/>
    </xf>
    <xf numFmtId="0" fontId="21" fillId="9" borderId="26" xfId="0" applyFont="1" applyFill="1" applyBorder="1" applyAlignment="1" applyProtection="1">
      <alignment horizontal="center" vertical="center"/>
    </xf>
    <xf numFmtId="0" fontId="21" fillId="9" borderId="27" xfId="0" applyFont="1" applyFill="1" applyBorder="1" applyAlignment="1" applyProtection="1">
      <alignment horizontal="center" vertical="center"/>
    </xf>
    <xf numFmtId="0" fontId="21" fillId="9" borderId="28" xfId="0" applyFont="1" applyFill="1" applyBorder="1" applyAlignment="1" applyProtection="1">
      <alignment horizontal="center" vertical="center"/>
    </xf>
    <xf numFmtId="0" fontId="21" fillId="9" borderId="10" xfId="0" applyFont="1" applyFill="1" applyBorder="1" applyAlignment="1" applyProtection="1">
      <alignment horizontal="left" vertical="center" wrapText="1"/>
    </xf>
    <xf numFmtId="0" fontId="21" fillId="9" borderId="16" xfId="0" applyFont="1" applyFill="1" applyBorder="1" applyAlignment="1" applyProtection="1">
      <alignment horizontal="left" vertical="center" wrapText="1"/>
    </xf>
    <xf numFmtId="0" fontId="21" fillId="9" borderId="10" xfId="0" applyFont="1" applyFill="1" applyBorder="1" applyAlignment="1" applyProtection="1">
      <alignment horizontal="center" vertical="center" wrapText="1"/>
    </xf>
    <xf numFmtId="0" fontId="21" fillId="9" borderId="13" xfId="0" applyFont="1" applyFill="1" applyBorder="1" applyAlignment="1" applyProtection="1">
      <alignment horizontal="center" vertical="center" wrapText="1"/>
    </xf>
    <xf numFmtId="0" fontId="21" fillId="9" borderId="16" xfId="0" applyFont="1" applyFill="1" applyBorder="1" applyAlignment="1" applyProtection="1">
      <alignment horizontal="center" vertical="center" wrapText="1"/>
    </xf>
    <xf numFmtId="0" fontId="22" fillId="9" borderId="19" xfId="0" applyFont="1" applyFill="1" applyBorder="1" applyAlignment="1" applyProtection="1">
      <alignment horizontal="center" vertical="center"/>
    </xf>
    <xf numFmtId="0" fontId="22" fillId="9" borderId="11" xfId="0" applyFont="1" applyFill="1" applyBorder="1" applyAlignment="1" applyProtection="1">
      <alignment horizontal="center" vertical="center"/>
    </xf>
    <xf numFmtId="0" fontId="22" fillId="9" borderId="12" xfId="0" applyFont="1" applyFill="1" applyBorder="1" applyAlignment="1" applyProtection="1">
      <alignment horizontal="center" vertical="center"/>
    </xf>
    <xf numFmtId="0" fontId="22" fillId="9" borderId="2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22" fillId="9" borderId="21" xfId="0" applyFont="1" applyFill="1" applyBorder="1" applyAlignment="1" applyProtection="1">
      <alignment horizontal="center" vertical="center"/>
    </xf>
    <xf numFmtId="0" fontId="21" fillId="9" borderId="19" xfId="0" applyFont="1" applyFill="1" applyBorder="1" applyAlignment="1" applyProtection="1">
      <alignment horizontal="center" vertical="center" wrapText="1"/>
    </xf>
    <xf numFmtId="0" fontId="21" fillId="9" borderId="12" xfId="0" applyFont="1" applyFill="1" applyBorder="1" applyAlignment="1" applyProtection="1">
      <alignment horizontal="center" vertical="center" wrapText="1"/>
    </xf>
    <xf numFmtId="0" fontId="21" fillId="9" borderId="20" xfId="0" applyFont="1" applyFill="1" applyBorder="1" applyAlignment="1" applyProtection="1">
      <alignment horizontal="center" vertical="center" wrapText="1"/>
    </xf>
    <xf numFmtId="0" fontId="21" fillId="9" borderId="21" xfId="0" applyFont="1" applyFill="1" applyBorder="1" applyAlignment="1" applyProtection="1">
      <alignment horizontal="center" vertical="center" wrapText="1"/>
    </xf>
    <xf numFmtId="0" fontId="21" fillId="9" borderId="17" xfId="0" applyFont="1" applyFill="1" applyBorder="1" applyAlignment="1" applyProtection="1">
      <alignment horizontal="center" vertical="center" wrapText="1"/>
    </xf>
    <xf numFmtId="0" fontId="21" fillId="9" borderId="15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/>
    </xf>
    <xf numFmtId="0" fontId="22" fillId="9" borderId="14" xfId="0" applyFont="1" applyFill="1" applyBorder="1" applyAlignment="1" applyProtection="1">
      <alignment horizontal="center" vertical="center"/>
    </xf>
    <xf numFmtId="0" fontId="22" fillId="9" borderId="15" xfId="0" applyFont="1" applyFill="1" applyBorder="1" applyAlignment="1" applyProtection="1">
      <alignment horizontal="center" vertical="center"/>
    </xf>
  </cellXfs>
  <cellStyles count="79">
    <cellStyle name="20% - Èmfasi1" xfId="21" builtinId="30" customBuiltin="1"/>
    <cellStyle name="20% - Èmfasi1 2" xfId="47"/>
    <cellStyle name="20% - Èmfasi1 3" xfId="65"/>
    <cellStyle name="20% - Èmfasi2" xfId="25" builtinId="34" customBuiltin="1"/>
    <cellStyle name="20% - Èmfasi2 2" xfId="49"/>
    <cellStyle name="20% - Èmfasi2 3" xfId="67"/>
    <cellStyle name="20% - Èmfasi3" xfId="29" builtinId="38" customBuiltin="1"/>
    <cellStyle name="20% - Èmfasi3 2" xfId="51"/>
    <cellStyle name="20% - Èmfasi3 3" xfId="69"/>
    <cellStyle name="20% - Èmfasi4" xfId="33" builtinId="42" customBuiltin="1"/>
    <cellStyle name="20% - Èmfasi4 2" xfId="53"/>
    <cellStyle name="20% - Èmfasi4 3" xfId="71"/>
    <cellStyle name="20% - Èmfasi5" xfId="37" builtinId="46" customBuiltin="1"/>
    <cellStyle name="20% - Èmfasi5 2" xfId="55"/>
    <cellStyle name="20% - Èmfasi5 3" xfId="73"/>
    <cellStyle name="20% - Èmfasi6" xfId="41" builtinId="50" customBuiltin="1"/>
    <cellStyle name="20% - Èmfasi6 2" xfId="57"/>
    <cellStyle name="20% - Èmfasi6 3" xfId="75"/>
    <cellStyle name="40% - Èmfasi1" xfId="22" builtinId="31" customBuiltin="1"/>
    <cellStyle name="40% - Èmfasi1 2" xfId="48"/>
    <cellStyle name="40% - Èmfasi1 3" xfId="66"/>
    <cellStyle name="40% - Èmfasi2" xfId="26" builtinId="35" customBuiltin="1"/>
    <cellStyle name="40% - Èmfasi2 2" xfId="50"/>
    <cellStyle name="40% - Èmfasi2 3" xfId="68"/>
    <cellStyle name="40% - Èmfasi3" xfId="30" builtinId="39" customBuiltin="1"/>
    <cellStyle name="40% - Èmfasi3 2" xfId="52"/>
    <cellStyle name="40% - Èmfasi3 3" xfId="70"/>
    <cellStyle name="40% - Èmfasi4" xfId="34" builtinId="43" customBuiltin="1"/>
    <cellStyle name="40% - Èmfasi4 2" xfId="54"/>
    <cellStyle name="40% - Èmfasi4 3" xfId="72"/>
    <cellStyle name="40% - Èmfasi5" xfId="38" builtinId="47" customBuiltin="1"/>
    <cellStyle name="40% - Èmfasi5 2" xfId="56"/>
    <cellStyle name="40% - Èmfasi5 3" xfId="74"/>
    <cellStyle name="40% - Èmfasi6" xfId="42" builtinId="51" customBuiltin="1"/>
    <cellStyle name="40% - Èmfasi6 2" xfId="58"/>
    <cellStyle name="40% - Èmfasi6 3" xfId="76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llaç 2" xfId="78"/>
    <cellStyle name="Entrada" xfId="11" builtinId="20" customBuiltin="1"/>
    <cellStyle name="Incorrecte" xfId="9" builtinId="27" customBuiltin="1"/>
    <cellStyle name="Moneda" xfId="2" builtinId="4"/>
    <cellStyle name="Moneda 2" xfId="63"/>
    <cellStyle name="Neutral" xfId="10" builtinId="28" customBuiltin="1"/>
    <cellStyle name="Normal" xfId="0" builtinId="0"/>
    <cellStyle name="Normal 2" xfId="44"/>
    <cellStyle name="Normal 3" xfId="45"/>
    <cellStyle name="Normal 3 2" xfId="77"/>
    <cellStyle name="Normal 4" xfId="60"/>
    <cellStyle name="Normal 5" xfId="61"/>
    <cellStyle name="Nota" xfId="17" builtinId="10" customBuiltin="1"/>
    <cellStyle name="Nota 2" xfId="46"/>
    <cellStyle name="Nota 3" xfId="64"/>
    <cellStyle name="Percentatge" xfId="1" builtinId="5"/>
    <cellStyle name="Percentatge 2" xfId="62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layout/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'2022 -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'2022 -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'2022 - CONTRACTACIÓ ANUAL'!$B$34:$B$45</c:f>
              <c:numCache>
                <c:formatCode>#,##0</c:formatCode>
                <c:ptCount val="12"/>
                <c:pt idx="0">
                  <c:v>25</c:v>
                </c:pt>
                <c:pt idx="1">
                  <c:v>0</c:v>
                </c:pt>
                <c:pt idx="2">
                  <c:v>14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34</c:v>
                </c:pt>
                <c:pt idx="7">
                  <c:v>75</c:v>
                </c:pt>
                <c:pt idx="8">
                  <c:v>9</c:v>
                </c:pt>
                <c:pt idx="9">
                  <c:v>0</c:v>
                </c:pt>
                <c:pt idx="10">
                  <c:v>31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'2022 -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'2022 -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'2022 - CONTRACTACIÓ ANUAL'!$E$34:$E$45</c:f>
              <c:numCache>
                <c:formatCode>#,##0.00\ "€"</c:formatCode>
                <c:ptCount val="12"/>
                <c:pt idx="0">
                  <c:v>8325690.6400000006</c:v>
                </c:pt>
                <c:pt idx="1">
                  <c:v>0</c:v>
                </c:pt>
                <c:pt idx="2">
                  <c:v>116429.25</c:v>
                </c:pt>
                <c:pt idx="3">
                  <c:v>0</c:v>
                </c:pt>
                <c:pt idx="4">
                  <c:v>0</c:v>
                </c:pt>
                <c:pt idx="5">
                  <c:v>50192.35</c:v>
                </c:pt>
                <c:pt idx="6">
                  <c:v>4993610.25</c:v>
                </c:pt>
                <c:pt idx="7">
                  <c:v>413299.68000000005</c:v>
                </c:pt>
                <c:pt idx="8">
                  <c:v>7214.7999999999993</c:v>
                </c:pt>
                <c:pt idx="9">
                  <c:v>0</c:v>
                </c:pt>
                <c:pt idx="10">
                  <c:v>34605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'2022 -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'2022 -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'2022 - CONTRACTACIÓ ANUAL'!$L$34:$L$39</c:f>
              <c:numCache>
                <c:formatCode>#,##0</c:formatCode>
                <c:ptCount val="6"/>
                <c:pt idx="0">
                  <c:v>27</c:v>
                </c:pt>
                <c:pt idx="1">
                  <c:v>119</c:v>
                </c:pt>
                <c:pt idx="2">
                  <c:v>43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'2022 -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'2022 -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'2022 - CONTRACTACIÓ ANUAL'!$O$34:$O$39</c:f>
              <c:numCache>
                <c:formatCode>#,##0.00\ "€"</c:formatCode>
                <c:ptCount val="6"/>
                <c:pt idx="0">
                  <c:v>11508151.790000001</c:v>
                </c:pt>
                <c:pt idx="1">
                  <c:v>2211325.69</c:v>
                </c:pt>
                <c:pt idx="2">
                  <c:v>221564.49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3722/5/GM_Pressupost_2022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90" zoomScaleNormal="90" workbookViewId="0">
      <selection activeCell="T1" sqref="T1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570312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42578125" style="27" customWidth="1"/>
    <col min="8" max="8" width="10.85546875" style="62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8554687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x14ac:dyDescent="0.3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25">
      <c r="A7" s="30" t="s">
        <v>41</v>
      </c>
      <c r="B7" s="31" t="s">
        <v>53</v>
      </c>
      <c r="C7" s="32"/>
      <c r="D7" s="32"/>
      <c r="E7" s="32"/>
      <c r="F7" s="32"/>
      <c r="G7" s="33"/>
      <c r="H7" s="73"/>
      <c r="I7" s="90" t="s">
        <v>46</v>
      </c>
      <c r="J7" s="91">
        <v>44974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24" t="s">
        <v>61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">
      <c r="A12" s="144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>
        <v>2</v>
      </c>
      <c r="C13" s="20">
        <f t="shared" ref="C13:C24" si="0">IF(B13,B13/$B$25,"")</f>
        <v>1</v>
      </c>
      <c r="D13" s="6">
        <v>3085293.96</v>
      </c>
      <c r="E13" s="6">
        <v>3733205.69</v>
      </c>
      <c r="F13" s="21">
        <f t="shared" ref="F13:F24" si="1">IF(E13,E13/$E$25,"")</f>
        <v>1</v>
      </c>
      <c r="G13" s="1">
        <v>4</v>
      </c>
      <c r="H13" s="20">
        <f t="shared" ref="H13:H24" si="2">IF(G13,G13/$G$25,"")</f>
        <v>0.2</v>
      </c>
      <c r="I13" s="6">
        <v>335471.59999999998</v>
      </c>
      <c r="J13" s="6">
        <v>405920.63</v>
      </c>
      <c r="K13" s="21">
        <f t="shared" ref="K13:K24" si="3">IF(J13,J13/$J$25,"")</f>
        <v>0.90351998749960494</v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>
        <v>1</v>
      </c>
      <c r="M15" s="20">
        <f t="shared" si="4"/>
        <v>0.125</v>
      </c>
      <c r="N15" s="4">
        <v>27667.43</v>
      </c>
      <c r="O15" s="7">
        <v>33477.589999999997</v>
      </c>
      <c r="P15" s="21">
        <f t="shared" si="5"/>
        <v>0.66138985238762527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</v>
      </c>
      <c r="H19" s="20">
        <f t="shared" si="2"/>
        <v>0.05</v>
      </c>
      <c r="I19" s="6">
        <v>82.62</v>
      </c>
      <c r="J19" s="7">
        <v>99.97</v>
      </c>
      <c r="K19" s="21">
        <f t="shared" si="3"/>
        <v>2.2251860702506178E-4</v>
      </c>
      <c r="L19" s="2">
        <v>1</v>
      </c>
      <c r="M19" s="20">
        <f t="shared" si="4"/>
        <v>0.125</v>
      </c>
      <c r="N19" s="6">
        <v>1215.8699999999999</v>
      </c>
      <c r="O19" s="7">
        <v>1471.2</v>
      </c>
      <c r="P19" s="21">
        <f t="shared" si="5"/>
        <v>2.9065316554527206E-2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9</v>
      </c>
      <c r="H20" s="66">
        <f t="shared" si="2"/>
        <v>0.45</v>
      </c>
      <c r="I20" s="70">
        <v>26316.370000000003</v>
      </c>
      <c r="J20" s="70">
        <v>30164.959999999999</v>
      </c>
      <c r="K20" s="67">
        <f t="shared" si="3"/>
        <v>6.7142791639158816E-2</v>
      </c>
      <c r="L20" s="68">
        <v>6</v>
      </c>
      <c r="M20" s="66">
        <f t="shared" si="4"/>
        <v>0.75</v>
      </c>
      <c r="N20" s="70">
        <v>13182.84</v>
      </c>
      <c r="O20" s="70">
        <v>15668.24</v>
      </c>
      <c r="P20" s="67">
        <f t="shared" si="5"/>
        <v>0.30954483105784758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customHeight="1" x14ac:dyDescent="0.25">
      <c r="A21" s="95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2</v>
      </c>
      <c r="H21" s="20">
        <f t="shared" si="2"/>
        <v>0.1</v>
      </c>
      <c r="I21" s="98">
        <v>946.48</v>
      </c>
      <c r="J21" s="98">
        <v>1145.24</v>
      </c>
      <c r="K21" s="21">
        <f t="shared" si="3"/>
        <v>2.5491368361446609E-3</v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>
        <v>4</v>
      </c>
      <c r="H23" s="20">
        <f t="shared" si="2"/>
        <v>0.2</v>
      </c>
      <c r="I23" s="98">
        <v>11935</v>
      </c>
      <c r="J23" s="98">
        <v>11935</v>
      </c>
      <c r="K23" s="21">
        <f t="shared" si="3"/>
        <v>2.6565565418066543E-2</v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/>
      <c r="H24" s="66" t="str">
        <f t="shared" si="2"/>
        <v/>
      </c>
      <c r="I24" s="69"/>
      <c r="J24" s="70"/>
      <c r="K24" s="67" t="str">
        <f t="shared" si="3"/>
        <v/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 x14ac:dyDescent="0.3">
      <c r="A25" s="82" t="s">
        <v>0</v>
      </c>
      <c r="B25" s="16">
        <f t="shared" ref="B25:AE25" si="12">SUM(B13:B24)</f>
        <v>2</v>
      </c>
      <c r="C25" s="17">
        <f t="shared" si="12"/>
        <v>1</v>
      </c>
      <c r="D25" s="18">
        <f t="shared" si="12"/>
        <v>3085293.96</v>
      </c>
      <c r="E25" s="18">
        <f t="shared" si="12"/>
        <v>3733205.69</v>
      </c>
      <c r="F25" s="19">
        <f t="shared" si="12"/>
        <v>1</v>
      </c>
      <c r="G25" s="16">
        <f t="shared" si="12"/>
        <v>20</v>
      </c>
      <c r="H25" s="17">
        <f t="shared" si="12"/>
        <v>1</v>
      </c>
      <c r="I25" s="18">
        <f t="shared" si="12"/>
        <v>374752.06999999995</v>
      </c>
      <c r="J25" s="18">
        <f t="shared" si="12"/>
        <v>449265.8</v>
      </c>
      <c r="K25" s="19">
        <f t="shared" si="12"/>
        <v>1</v>
      </c>
      <c r="L25" s="16">
        <f t="shared" si="12"/>
        <v>8</v>
      </c>
      <c r="M25" s="17">
        <f t="shared" si="12"/>
        <v>1</v>
      </c>
      <c r="N25" s="18">
        <f t="shared" si="12"/>
        <v>42066.14</v>
      </c>
      <c r="O25" s="18">
        <f t="shared" si="12"/>
        <v>50617.029999999992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25">
      <c r="B26" s="26"/>
      <c r="H26" s="26"/>
      <c r="N26" s="26"/>
    </row>
    <row r="27" spans="1:31" s="49" customFormat="1" ht="34.35" customHeight="1" x14ac:dyDescent="0.25">
      <c r="A27" s="149" t="s">
        <v>55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customHeight="1" x14ac:dyDescent="0.25">
      <c r="A28" s="150" t="s">
        <v>54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2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13">B13+G13+L13+Q13+AA13+V13</f>
        <v>6</v>
      </c>
      <c r="C34" s="8">
        <f t="shared" ref="C34:C43" si="14">IF(B34,B34/$B$46,"")</f>
        <v>0.2</v>
      </c>
      <c r="D34" s="10">
        <f t="shared" ref="D34:D45" si="15">D13+I13+N13+S13+AC13+X13</f>
        <v>3420765.56</v>
      </c>
      <c r="E34" s="11">
        <f t="shared" ref="E34:E45" si="16">E13+J13+O13+T13+AD13+Y13</f>
        <v>4139126.32</v>
      </c>
      <c r="F34" s="21">
        <f t="shared" ref="F34:F43" si="17">IF(E34,E34/$E$46,"")</f>
        <v>0.97780292106908273</v>
      </c>
      <c r="J34" s="106" t="s">
        <v>3</v>
      </c>
      <c r="K34" s="107"/>
      <c r="L34" s="57">
        <f>B25</f>
        <v>2</v>
      </c>
      <c r="M34" s="8">
        <f t="shared" ref="M34:M39" si="18">IF(L34,L34/$L$40,"")</f>
        <v>6.6666666666666666E-2</v>
      </c>
      <c r="N34" s="58">
        <f>D25</f>
        <v>3085293.96</v>
      </c>
      <c r="O34" s="58">
        <f>E25</f>
        <v>3733205.69</v>
      </c>
      <c r="P34" s="59">
        <f t="shared" ref="P34:P39" si="19">IF(O34,O34/$O$40,"")</f>
        <v>0.88191061263231041</v>
      </c>
    </row>
    <row r="35" spans="1:33" s="25" customFormat="1" ht="30" customHeight="1" x14ac:dyDescent="0.25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02" t="s">
        <v>1</v>
      </c>
      <c r="K35" s="103"/>
      <c r="L35" s="60">
        <f>G25</f>
        <v>20</v>
      </c>
      <c r="M35" s="8">
        <f t="shared" si="18"/>
        <v>0.66666666666666663</v>
      </c>
      <c r="N35" s="61">
        <f>I25</f>
        <v>374752.06999999995</v>
      </c>
      <c r="O35" s="61">
        <f>J25</f>
        <v>449265.8</v>
      </c>
      <c r="P35" s="59">
        <f t="shared" si="19"/>
        <v>0.10613191712796972</v>
      </c>
    </row>
    <row r="36" spans="1:33" ht="30" customHeight="1" x14ac:dyDescent="0.25">
      <c r="A36" s="43" t="s">
        <v>19</v>
      </c>
      <c r="B36" s="12">
        <f t="shared" si="13"/>
        <v>1</v>
      </c>
      <c r="C36" s="8">
        <f t="shared" si="14"/>
        <v>3.3333333333333333E-2</v>
      </c>
      <c r="D36" s="13">
        <f t="shared" si="15"/>
        <v>27667.43</v>
      </c>
      <c r="E36" s="14">
        <f t="shared" si="16"/>
        <v>33477.589999999997</v>
      </c>
      <c r="F36" s="21">
        <f t="shared" si="17"/>
        <v>7.9085494767777743E-3</v>
      </c>
      <c r="G36" s="25"/>
      <c r="J36" s="102" t="s">
        <v>2</v>
      </c>
      <c r="K36" s="103"/>
      <c r="L36" s="60">
        <f>L25</f>
        <v>8</v>
      </c>
      <c r="M36" s="8">
        <f t="shared" si="18"/>
        <v>0.26666666666666666</v>
      </c>
      <c r="N36" s="61">
        <f>N25</f>
        <v>42066.14</v>
      </c>
      <c r="O36" s="61">
        <f>O25</f>
        <v>50617.029999999992</v>
      </c>
      <c r="P36" s="59">
        <f t="shared" si="19"/>
        <v>1.195747023971991E-2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02" t="s">
        <v>34</v>
      </c>
      <c r="K37" s="103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02" t="s">
        <v>5</v>
      </c>
      <c r="K38" s="103"/>
      <c r="L38" s="60">
        <f>V25</f>
        <v>0</v>
      </c>
      <c r="M38" s="8" t="str">
        <f t="shared" si="18"/>
        <v/>
      </c>
      <c r="N38" s="61">
        <f>X25</f>
        <v>0</v>
      </c>
      <c r="O38" s="61">
        <f>Y25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J39" s="102" t="s">
        <v>4</v>
      </c>
      <c r="K39" s="103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13"/>
        <v>2</v>
      </c>
      <c r="C40" s="8">
        <f t="shared" si="14"/>
        <v>6.6666666666666666E-2</v>
      </c>
      <c r="D40" s="13">
        <f t="shared" si="15"/>
        <v>1298.4899999999998</v>
      </c>
      <c r="E40" s="23">
        <f t="shared" si="16"/>
        <v>1571.17</v>
      </c>
      <c r="F40" s="21">
        <f t="shared" si="17"/>
        <v>3.7116398406901262E-4</v>
      </c>
      <c r="G40" s="25"/>
      <c r="J40" s="104" t="s">
        <v>0</v>
      </c>
      <c r="K40" s="105"/>
      <c r="L40" s="83">
        <f>SUM(L34:L39)</f>
        <v>30</v>
      </c>
      <c r="M40" s="17">
        <f>SUM(M34:M39)</f>
        <v>1</v>
      </c>
      <c r="N40" s="84">
        <f>SUM(N34:N39)</f>
        <v>3502112.17</v>
      </c>
      <c r="O40" s="85">
        <f>SUM(O34:O39)</f>
        <v>4233088.5199999996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13"/>
        <v>15</v>
      </c>
      <c r="C41" s="8">
        <f t="shared" si="14"/>
        <v>0.5</v>
      </c>
      <c r="D41" s="13">
        <f t="shared" si="15"/>
        <v>39499.210000000006</v>
      </c>
      <c r="E41" s="23">
        <f t="shared" si="16"/>
        <v>45833.2</v>
      </c>
      <c r="F41" s="21">
        <f t="shared" si="17"/>
        <v>1.0827366303221082E-2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25">
      <c r="A42" s="95" t="s">
        <v>50</v>
      </c>
      <c r="B42" s="12">
        <f t="shared" si="13"/>
        <v>2</v>
      </c>
      <c r="C42" s="8">
        <f t="shared" si="14"/>
        <v>6.6666666666666666E-2</v>
      </c>
      <c r="D42" s="13">
        <f t="shared" si="15"/>
        <v>946.48</v>
      </c>
      <c r="E42" s="14">
        <f t="shared" si="16"/>
        <v>1145.24</v>
      </c>
      <c r="F42" s="21">
        <f t="shared" si="17"/>
        <v>2.7054477944156013E-4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13"/>
        <v>4</v>
      </c>
      <c r="C44" s="8">
        <f t="shared" ref="C44" si="20">IF(B44,B44/$B$46,"")</f>
        <v>0.13333333333333333</v>
      </c>
      <c r="D44" s="13">
        <f t="shared" si="15"/>
        <v>11935</v>
      </c>
      <c r="E44" s="14">
        <f t="shared" si="16"/>
        <v>11935</v>
      </c>
      <c r="F44" s="21">
        <f t="shared" ref="F44" si="21">IF(E44,E44/$E$46,"")</f>
        <v>2.8194543874078969E-3</v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7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30</v>
      </c>
      <c r="C46" s="17">
        <f>SUM(C34:C45)</f>
        <v>1</v>
      </c>
      <c r="D46" s="18">
        <f>SUM(D34:D45)</f>
        <v>3502112.1700000004</v>
      </c>
      <c r="E46" s="18">
        <f>SUM(E34:E45)</f>
        <v>4233088.5199999996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  <mergeCell ref="J38:K38"/>
    <mergeCell ref="J40:K40"/>
    <mergeCell ref="J34:K34"/>
    <mergeCell ref="J35:K35"/>
    <mergeCell ref="J36:K36"/>
    <mergeCell ref="J37:K37"/>
    <mergeCell ref="J39:K39"/>
  </mergeCells>
  <hyperlinks>
    <hyperlink ref="A28" r:id="rId1" location="page=265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D26" sqref="D26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570312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42578125" style="27" customWidth="1"/>
    <col min="8" max="8" width="10.85546875" style="62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8554687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customHeight="1" x14ac:dyDescent="0.3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38</v>
      </c>
      <c r="B7" s="31" t="s">
        <v>56</v>
      </c>
      <c r="C7" s="32"/>
      <c r="D7" s="32"/>
      <c r="E7" s="32"/>
      <c r="F7" s="32"/>
      <c r="G7" s="33"/>
      <c r="H7" s="73"/>
      <c r="I7" s="90" t="s">
        <v>46</v>
      </c>
      <c r="J7" s="91">
        <v>44974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2022'!B8</f>
        <v>INSTITUT MUNICIPAL D'EDUCACIÓ DE BARCELONA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">
      <c r="A12" s="144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>
        <v>1</v>
      </c>
      <c r="C13" s="20">
        <f t="shared" ref="C13:C21" si="0">IF(B13,B13/$B$25,"")</f>
        <v>0.25</v>
      </c>
      <c r="D13" s="6">
        <v>2942194.98</v>
      </c>
      <c r="E13" s="6">
        <v>3560055.93</v>
      </c>
      <c r="F13" s="21">
        <f t="shared" ref="F13:F24" si="1">IF(E13,E13/$E$25,"")</f>
        <v>0.87923816050015724</v>
      </c>
      <c r="G13" s="1">
        <v>14</v>
      </c>
      <c r="H13" s="20">
        <f t="shared" ref="H13:H21" si="2">IF(G13,G13/$G$25,"")</f>
        <v>0.33333333333333331</v>
      </c>
      <c r="I13" s="6">
        <v>258349.16</v>
      </c>
      <c r="J13" s="6">
        <v>278346.13</v>
      </c>
      <c r="K13" s="21">
        <f t="shared" ref="K13:K21" si="3">IF(J13,J13/$J$25,"")</f>
        <v>0.2396648901828323</v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1</v>
      </c>
      <c r="H18" s="66">
        <f t="shared" si="2"/>
        <v>2.3809523809523808E-2</v>
      </c>
      <c r="I18" s="69">
        <v>41481.280991735541</v>
      </c>
      <c r="J18" s="69">
        <v>50192.35</v>
      </c>
      <c r="K18" s="67">
        <f t="shared" si="3"/>
        <v>4.3217213225735462E-2</v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>
        <v>2</v>
      </c>
      <c r="C19" s="20">
        <f t="shared" si="0"/>
        <v>0.5</v>
      </c>
      <c r="D19" s="6">
        <v>368761.94</v>
      </c>
      <c r="E19" s="6">
        <v>446201.94999999995</v>
      </c>
      <c r="F19" s="21">
        <f t="shared" si="1"/>
        <v>0.11019989276673613</v>
      </c>
      <c r="G19" s="2">
        <v>6</v>
      </c>
      <c r="H19" s="20">
        <f t="shared" si="2"/>
        <v>0.14285714285714285</v>
      </c>
      <c r="I19" s="6">
        <v>648379.46</v>
      </c>
      <c r="J19" s="6">
        <v>784539.15</v>
      </c>
      <c r="K19" s="21">
        <f t="shared" si="3"/>
        <v>0.67551321525067587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>
        <v>1</v>
      </c>
      <c r="C20" s="66">
        <f t="shared" si="0"/>
        <v>0.25</v>
      </c>
      <c r="D20" s="69">
        <v>35343.449999999997</v>
      </c>
      <c r="E20" s="70">
        <v>42765.57</v>
      </c>
      <c r="F20" s="21">
        <f t="shared" si="1"/>
        <v>1.056194673310672E-2</v>
      </c>
      <c r="G20" s="68">
        <v>9</v>
      </c>
      <c r="H20" s="66">
        <f t="shared" si="2"/>
        <v>0.21428571428571427</v>
      </c>
      <c r="I20" s="69">
        <v>34656.9</v>
      </c>
      <c r="J20" s="70">
        <v>40754.26</v>
      </c>
      <c r="K20" s="21">
        <f t="shared" si="3"/>
        <v>3.5090716897636029E-2</v>
      </c>
      <c r="L20" s="68">
        <v>4</v>
      </c>
      <c r="M20" s="66">
        <f t="shared" si="4"/>
        <v>1</v>
      </c>
      <c r="N20" s="69">
        <v>12337.53</v>
      </c>
      <c r="O20" s="70">
        <v>14928.41</v>
      </c>
      <c r="P20" s="67">
        <f t="shared" si="5"/>
        <v>1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customHeight="1" x14ac:dyDescent="0.2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2</v>
      </c>
      <c r="H21" s="20">
        <f t="shared" si="2"/>
        <v>4.7619047619047616E-2</v>
      </c>
      <c r="I21" s="6">
        <v>649.01</v>
      </c>
      <c r="J21" s="7">
        <v>785.3</v>
      </c>
      <c r="K21" s="21">
        <f t="shared" si="3"/>
        <v>6.7616833135268736E-4</v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35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>
        <v>10</v>
      </c>
      <c r="H23" s="20">
        <f t="shared" si="13"/>
        <v>0.23809523809523808</v>
      </c>
      <c r="I23" s="6">
        <v>6780</v>
      </c>
      <c r="J23" s="6">
        <v>6780</v>
      </c>
      <c r="K23" s="21">
        <f t="shared" si="14"/>
        <v>5.8377961117677584E-3</v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3">IF(G24,G24/$G$25,"")</f>
        <v/>
      </c>
      <c r="I24" s="69"/>
      <c r="J24" s="70"/>
      <c r="K24" s="67" t="str">
        <f t="shared" ref="K24" si="24">IF(J24,J24/$J$25,"")</f>
        <v/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32">SUM(B13:B24)</f>
        <v>4</v>
      </c>
      <c r="C25" s="17">
        <f t="shared" si="32"/>
        <v>1</v>
      </c>
      <c r="D25" s="18">
        <f t="shared" si="32"/>
        <v>3346300.37</v>
      </c>
      <c r="E25" s="18">
        <f t="shared" si="32"/>
        <v>4049023.4499999997</v>
      </c>
      <c r="F25" s="19">
        <f t="shared" si="32"/>
        <v>1</v>
      </c>
      <c r="G25" s="16">
        <f t="shared" si="32"/>
        <v>42</v>
      </c>
      <c r="H25" s="17">
        <f t="shared" si="32"/>
        <v>1</v>
      </c>
      <c r="I25" s="18">
        <f t="shared" si="32"/>
        <v>990295.81099173555</v>
      </c>
      <c r="J25" s="18">
        <f t="shared" si="32"/>
        <v>1161397.19</v>
      </c>
      <c r="K25" s="19">
        <f t="shared" si="32"/>
        <v>1</v>
      </c>
      <c r="L25" s="16">
        <f t="shared" si="32"/>
        <v>4</v>
      </c>
      <c r="M25" s="17">
        <f t="shared" si="32"/>
        <v>1</v>
      </c>
      <c r="N25" s="18">
        <f t="shared" si="32"/>
        <v>12337.53</v>
      </c>
      <c r="O25" s="18">
        <f t="shared" si="32"/>
        <v>14928.41</v>
      </c>
      <c r="P25" s="19">
        <f t="shared" si="32"/>
        <v>1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25">
      <c r="B26" s="26"/>
      <c r="H26" s="26"/>
      <c r="N26" s="26"/>
    </row>
    <row r="27" spans="1:31" s="49" customFormat="1" ht="34.35" customHeight="1" x14ac:dyDescent="0.25">
      <c r="A27" s="149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customHeight="1" x14ac:dyDescent="0.25">
      <c r="A28" s="150" t="str">
        <f>'CONTRACTACIO 1r TR 2022'!A28:Q28</f>
        <v>https://bcnroc.ajuntament.barcelona.cat/jspui/bitstream/11703/123722/5/GM_Pressupost_2022.pdf#page=265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2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27"/>
      <c r="B32" s="134"/>
      <c r="C32" s="135"/>
      <c r="D32" s="135"/>
      <c r="E32" s="135"/>
      <c r="F32" s="136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33">B13+G13+L13+Q13+AA13+V13</f>
        <v>15</v>
      </c>
      <c r="C34" s="8">
        <f t="shared" ref="C34:C45" si="34">IF(B34,B34/$B$46,"")</f>
        <v>0.3</v>
      </c>
      <c r="D34" s="10">
        <f t="shared" ref="D34:D45" si="35">D13+I13+N13+S13+AC13+X13</f>
        <v>3200544.14</v>
      </c>
      <c r="E34" s="11">
        <f t="shared" ref="E34:E45" si="36">E13+J13+O13+T13+AD13+Y13</f>
        <v>3838402.06</v>
      </c>
      <c r="F34" s="21">
        <f t="shared" ref="F34:F42" si="37">IF(E34,E34/$E$46,"")</f>
        <v>0.73457333151744197</v>
      </c>
      <c r="J34" s="106" t="s">
        <v>3</v>
      </c>
      <c r="K34" s="107"/>
      <c r="L34" s="57">
        <f>B25</f>
        <v>4</v>
      </c>
      <c r="M34" s="8">
        <f t="shared" ref="M34:M39" si="38">IF(L34,L34/$L$40,"")</f>
        <v>0.08</v>
      </c>
      <c r="N34" s="58">
        <f>D25</f>
        <v>3346300.37</v>
      </c>
      <c r="O34" s="58">
        <f>E25</f>
        <v>4049023.4499999997</v>
      </c>
      <c r="P34" s="59">
        <f t="shared" ref="P34:P39" si="39">IF(O34,O34/$O$40,"")</f>
        <v>0.77488095268965806</v>
      </c>
    </row>
    <row r="35" spans="1:33" s="25" customFormat="1" ht="30" customHeight="1" x14ac:dyDescent="0.25">
      <c r="A35" s="43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02" t="s">
        <v>1</v>
      </c>
      <c r="K35" s="103"/>
      <c r="L35" s="60">
        <f>G25</f>
        <v>42</v>
      </c>
      <c r="M35" s="8">
        <f t="shared" si="38"/>
        <v>0.84</v>
      </c>
      <c r="N35" s="61">
        <f>I25</f>
        <v>990295.81099173555</v>
      </c>
      <c r="O35" s="61">
        <f>J25</f>
        <v>1161397.19</v>
      </c>
      <c r="P35" s="59">
        <f t="shared" si="39"/>
        <v>0.22226212620188501</v>
      </c>
    </row>
    <row r="36" spans="1:33" ht="30" customHeight="1" x14ac:dyDescent="0.25">
      <c r="A36" s="43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5"/>
      <c r="J36" s="102" t="s">
        <v>2</v>
      </c>
      <c r="K36" s="103"/>
      <c r="L36" s="60">
        <f>L25</f>
        <v>4</v>
      </c>
      <c r="M36" s="8">
        <f t="shared" si="38"/>
        <v>0.08</v>
      </c>
      <c r="N36" s="61">
        <f>N25</f>
        <v>12337.53</v>
      </c>
      <c r="O36" s="61">
        <f>O25</f>
        <v>14928.41</v>
      </c>
      <c r="P36" s="59">
        <f t="shared" si="39"/>
        <v>2.8569211084568599E-3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02" t="s">
        <v>34</v>
      </c>
      <c r="K37" s="103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02" t="s">
        <v>5</v>
      </c>
      <c r="K38" s="103"/>
      <c r="L38" s="60">
        <f>V25</f>
        <v>0</v>
      </c>
      <c r="M38" s="8" t="str">
        <f t="shared" si="38"/>
        <v/>
      </c>
      <c r="N38" s="61">
        <f>X25</f>
        <v>0</v>
      </c>
      <c r="O38" s="61">
        <f>Y25</f>
        <v>0</v>
      </c>
      <c r="P38" s="59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33"/>
        <v>1</v>
      </c>
      <c r="C39" s="8">
        <f t="shared" si="34"/>
        <v>0.02</v>
      </c>
      <c r="D39" s="13">
        <f t="shared" si="35"/>
        <v>41481.280991735541</v>
      </c>
      <c r="E39" s="22">
        <f t="shared" si="36"/>
        <v>50192.35</v>
      </c>
      <c r="F39" s="21">
        <f t="shared" si="37"/>
        <v>9.6055497000721891E-3</v>
      </c>
      <c r="G39" s="25"/>
      <c r="J39" s="102" t="s">
        <v>4</v>
      </c>
      <c r="K39" s="103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33"/>
        <v>8</v>
      </c>
      <c r="C40" s="8">
        <f t="shared" si="34"/>
        <v>0.16</v>
      </c>
      <c r="D40" s="13">
        <f t="shared" si="35"/>
        <v>1017141.3999999999</v>
      </c>
      <c r="E40" s="23">
        <f t="shared" si="36"/>
        <v>1230741.1000000001</v>
      </c>
      <c r="F40" s="21">
        <f t="shared" si="37"/>
        <v>0.23553280139247351</v>
      </c>
      <c r="G40" s="25"/>
      <c r="J40" s="104" t="s">
        <v>0</v>
      </c>
      <c r="K40" s="105"/>
      <c r="L40" s="83">
        <f>SUM(L34:L39)</f>
        <v>50</v>
      </c>
      <c r="M40" s="17">
        <f>SUM(M34:M39)</f>
        <v>0.99999999999999989</v>
      </c>
      <c r="N40" s="84">
        <f>SUM(N34:N39)</f>
        <v>4348933.7109917356</v>
      </c>
      <c r="O40" s="85">
        <f>SUM(O34:O39)</f>
        <v>5225349.05</v>
      </c>
      <c r="P40" s="86">
        <f>SUM(P34:P39)</f>
        <v>0.99999999999999989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33"/>
        <v>14</v>
      </c>
      <c r="C41" s="8">
        <f t="shared" si="34"/>
        <v>0.28000000000000003</v>
      </c>
      <c r="D41" s="13">
        <f t="shared" si="35"/>
        <v>82337.88</v>
      </c>
      <c r="E41" s="23">
        <f t="shared" si="36"/>
        <v>98448.24</v>
      </c>
      <c r="F41" s="21">
        <f t="shared" si="37"/>
        <v>1.8840509802881017E-2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25">
      <c r="A42" s="46" t="s">
        <v>32</v>
      </c>
      <c r="B42" s="12">
        <f t="shared" si="33"/>
        <v>2</v>
      </c>
      <c r="C42" s="8">
        <f t="shared" si="34"/>
        <v>0.04</v>
      </c>
      <c r="D42" s="13">
        <f t="shared" si="35"/>
        <v>649.01</v>
      </c>
      <c r="E42" s="14">
        <f t="shared" si="36"/>
        <v>785.3</v>
      </c>
      <c r="F42" s="21">
        <f t="shared" si="37"/>
        <v>1.50286610996829E-4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33"/>
        <v>10</v>
      </c>
      <c r="C44" s="8">
        <f t="shared" si="34"/>
        <v>0.2</v>
      </c>
      <c r="D44" s="13">
        <f t="shared" si="35"/>
        <v>6780</v>
      </c>
      <c r="E44" s="14">
        <f t="shared" si="36"/>
        <v>6780</v>
      </c>
      <c r="F44" s="21">
        <f>IF(E44,E44/$E$46,"")</f>
        <v>1.2975209761345991E-3</v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4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50</v>
      </c>
      <c r="C46" s="17">
        <f>SUM(C34:C45)</f>
        <v>1</v>
      </c>
      <c r="D46" s="18">
        <f>SUM(D34:D45)</f>
        <v>4348933.7109917356</v>
      </c>
      <c r="E46" s="18">
        <f>SUM(E34:E45)</f>
        <v>5225349.05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29:H29"/>
    <mergeCell ref="A31:A33"/>
    <mergeCell ref="B31:F32"/>
    <mergeCell ref="J31:K33"/>
    <mergeCell ref="L31:P32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G26" sqref="G26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570312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42578125" style="27" customWidth="1"/>
    <col min="8" max="8" width="10.85546875" style="62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8554687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customHeight="1" x14ac:dyDescent="0.3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57</v>
      </c>
      <c r="C7" s="32"/>
      <c r="D7" s="32"/>
      <c r="E7" s="32"/>
      <c r="F7" s="32"/>
      <c r="G7" s="33"/>
      <c r="H7" s="73"/>
      <c r="I7" s="90" t="s">
        <v>46</v>
      </c>
      <c r="J7" s="91">
        <v>44974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2022'!B8</f>
        <v>INSTITUT MUNICIPAL D'EDUCACIÓ DE BARCELONA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0.100000000000001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">
      <c r="A12" s="144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>
        <v>3</v>
      </c>
      <c r="H13" s="20">
        <f t="shared" ref="H13:H23" si="2">IF(G13,G13/$G$25,"")</f>
        <v>0.15</v>
      </c>
      <c r="I13" s="4">
        <v>195420.6</v>
      </c>
      <c r="J13" s="5">
        <v>208305.88</v>
      </c>
      <c r="K13" s="21">
        <f t="shared" ref="K13:K23" si="3">IF(J13,J13/$J$25,"")</f>
        <v>0.89665678707628194</v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>
        <v>8</v>
      </c>
      <c r="C19" s="20">
        <f t="shared" si="0"/>
        <v>0.8</v>
      </c>
      <c r="D19" s="6">
        <v>756315.37</v>
      </c>
      <c r="E19" s="7">
        <v>915141.61</v>
      </c>
      <c r="F19" s="21">
        <f t="shared" si="1"/>
        <v>0.94427834768109919</v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>
        <v>2</v>
      </c>
      <c r="C20" s="66">
        <f t="shared" si="0"/>
        <v>0.2</v>
      </c>
      <c r="D20" s="69">
        <v>44630</v>
      </c>
      <c r="E20" s="7">
        <v>54002.3</v>
      </c>
      <c r="F20" s="21">
        <f t="shared" si="1"/>
        <v>5.5721652318900708E-2</v>
      </c>
      <c r="G20" s="68">
        <v>9</v>
      </c>
      <c r="H20" s="66">
        <f t="shared" si="2"/>
        <v>0.45</v>
      </c>
      <c r="I20" s="69">
        <v>14099</v>
      </c>
      <c r="J20" s="70">
        <v>16094.21</v>
      </c>
      <c r="K20" s="67">
        <f t="shared" si="3"/>
        <v>6.9277845777233782E-2</v>
      </c>
      <c r="L20" s="68">
        <v>4</v>
      </c>
      <c r="M20" s="66">
        <f t="shared" si="4"/>
        <v>1</v>
      </c>
      <c r="N20" s="69">
        <v>19060.2</v>
      </c>
      <c r="O20" s="70">
        <v>23062.84</v>
      </c>
      <c r="P20" s="67">
        <f t="shared" si="5"/>
        <v>1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customHeight="1" x14ac:dyDescent="0.25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1</v>
      </c>
      <c r="H21" s="20">
        <f t="shared" si="2"/>
        <v>0.05</v>
      </c>
      <c r="I21" s="6">
        <v>1135.42</v>
      </c>
      <c r="J21" s="7">
        <v>1373.86</v>
      </c>
      <c r="K21" s="21">
        <f t="shared" si="3"/>
        <v>5.9138075866731208E-3</v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>
        <v>7</v>
      </c>
      <c r="H23" s="20">
        <f t="shared" si="2"/>
        <v>0.35</v>
      </c>
      <c r="I23" s="6">
        <v>6540</v>
      </c>
      <c r="J23" s="6">
        <v>6540</v>
      </c>
      <c r="K23" s="21">
        <f t="shared" si="3"/>
        <v>2.8151559559811197E-2</v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13">IF(G24,G24/$G$25,"")</f>
        <v/>
      </c>
      <c r="I24" s="69"/>
      <c r="J24" s="70"/>
      <c r="K24" s="67" t="str">
        <f t="shared" ref="K24" si="14">IF(J24,J24/$J$25,"")</f>
        <v/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22">SUM(B13:B24)</f>
        <v>10</v>
      </c>
      <c r="C25" s="17">
        <f t="shared" si="22"/>
        <v>1</v>
      </c>
      <c r="D25" s="18">
        <f t="shared" si="22"/>
        <v>800945.37</v>
      </c>
      <c r="E25" s="18">
        <f t="shared" si="22"/>
        <v>969143.91</v>
      </c>
      <c r="F25" s="19">
        <f t="shared" si="22"/>
        <v>0.99999999999999989</v>
      </c>
      <c r="G25" s="16">
        <f t="shared" si="22"/>
        <v>20</v>
      </c>
      <c r="H25" s="17">
        <f t="shared" si="22"/>
        <v>1</v>
      </c>
      <c r="I25" s="18">
        <f t="shared" si="22"/>
        <v>217195.02000000002</v>
      </c>
      <c r="J25" s="18">
        <f t="shared" si="22"/>
        <v>232313.94999999998</v>
      </c>
      <c r="K25" s="19">
        <f t="shared" si="22"/>
        <v>1</v>
      </c>
      <c r="L25" s="16">
        <f t="shared" si="22"/>
        <v>4</v>
      </c>
      <c r="M25" s="17">
        <f t="shared" si="22"/>
        <v>1</v>
      </c>
      <c r="N25" s="18">
        <f t="shared" si="22"/>
        <v>19060.2</v>
      </c>
      <c r="O25" s="18">
        <f t="shared" si="22"/>
        <v>23062.84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25">
      <c r="B26" s="26"/>
      <c r="H26" s="26"/>
      <c r="N26" s="26"/>
    </row>
    <row r="27" spans="1:31" s="49" customFormat="1" ht="34.35" customHeight="1" x14ac:dyDescent="0.25">
      <c r="A27" s="149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customHeight="1" x14ac:dyDescent="0.25">
      <c r="A28" s="150" t="str">
        <f>'CONTRACTACIO 1r TR 2022'!A28:Q28</f>
        <v>https://bcnroc.ajuntament.barcelona.cat/jspui/bitstream/11703/123722/5/GM_Pressupost_2022.pdf#page=265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2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23">B13+G13+L13+Q13+AA13+V13</f>
        <v>3</v>
      </c>
      <c r="C34" s="8">
        <f t="shared" ref="C34:C42" si="24">IF(B34,B34/$B$46,"")</f>
        <v>8.8235294117647065E-2</v>
      </c>
      <c r="D34" s="10">
        <f t="shared" ref="D34:D45" si="25">D13+I13+N13+S13+AC13+X13</f>
        <v>195420.6</v>
      </c>
      <c r="E34" s="11">
        <f t="shared" ref="E34:E45" si="26">E13+J13+O13+T13+AD13+Y13</f>
        <v>208305.88</v>
      </c>
      <c r="F34" s="21">
        <f t="shared" ref="F34:F43" si="27">IF(E34,E34/$E$46,"")</f>
        <v>0.1701121753188819</v>
      </c>
      <c r="J34" s="106" t="s">
        <v>3</v>
      </c>
      <c r="K34" s="107"/>
      <c r="L34" s="57">
        <f>B25</f>
        <v>10</v>
      </c>
      <c r="M34" s="8">
        <f>IF(L34,L34/$L$40,"")</f>
        <v>0.29411764705882354</v>
      </c>
      <c r="N34" s="58">
        <f>D25</f>
        <v>800945.37</v>
      </c>
      <c r="O34" s="58">
        <f>E25</f>
        <v>969143.91</v>
      </c>
      <c r="P34" s="59">
        <f>IF(O34,O34/$O$40,"")</f>
        <v>0.79144755168287473</v>
      </c>
    </row>
    <row r="35" spans="1:33" s="25" customFormat="1" ht="30" customHeight="1" x14ac:dyDescent="0.25">
      <c r="A35" s="43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02" t="s">
        <v>1</v>
      </c>
      <c r="K35" s="103"/>
      <c r="L35" s="60">
        <f>G25</f>
        <v>20</v>
      </c>
      <c r="M35" s="8">
        <f>IF(L35,L35/$L$40,"")</f>
        <v>0.58823529411764708</v>
      </c>
      <c r="N35" s="61">
        <f>I25</f>
        <v>217195.02000000002</v>
      </c>
      <c r="O35" s="61">
        <f>J25</f>
        <v>232313.94999999998</v>
      </c>
      <c r="P35" s="59">
        <f>IF(O35,O35/$O$40,"")</f>
        <v>0.18971827099370386</v>
      </c>
    </row>
    <row r="36" spans="1:33" ht="30" customHeight="1" x14ac:dyDescent="0.25">
      <c r="A36" s="43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02" t="s">
        <v>2</v>
      </c>
      <c r="K36" s="103"/>
      <c r="L36" s="60">
        <f>L25</f>
        <v>4</v>
      </c>
      <c r="M36" s="8">
        <f>IF(L36,L36/$L$40,"")</f>
        <v>0.11764705882352941</v>
      </c>
      <c r="N36" s="61">
        <f>N25</f>
        <v>19060.2</v>
      </c>
      <c r="O36" s="61">
        <f>O25</f>
        <v>23062.84</v>
      </c>
      <c r="P36" s="59">
        <f>IF(O36,O36/$O$40,"")</f>
        <v>1.8834177323421315E-2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02" t="s">
        <v>34</v>
      </c>
      <c r="K37" s="103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02" t="s">
        <v>5</v>
      </c>
      <c r="K38" s="103"/>
      <c r="L38" s="60">
        <f>V25</f>
        <v>0</v>
      </c>
      <c r="M38" s="8" t="str">
        <f>IF(L38,L38/$L$40,"")</f>
        <v/>
      </c>
      <c r="N38" s="61">
        <f>X25</f>
        <v>0</v>
      </c>
      <c r="O38" s="61">
        <f>Y25</f>
        <v>0</v>
      </c>
      <c r="P38" s="59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5"/>
      <c r="J39" s="102" t="s">
        <v>4</v>
      </c>
      <c r="K39" s="103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23"/>
        <v>8</v>
      </c>
      <c r="C40" s="8">
        <f t="shared" si="24"/>
        <v>0.23529411764705882</v>
      </c>
      <c r="D40" s="13">
        <f t="shared" si="25"/>
        <v>756315.37</v>
      </c>
      <c r="E40" s="23">
        <f t="shared" si="26"/>
        <v>915141.61</v>
      </c>
      <c r="F40" s="21">
        <f t="shared" si="27"/>
        <v>0.74734678637935625</v>
      </c>
      <c r="G40" s="25"/>
      <c r="J40" s="104" t="s">
        <v>0</v>
      </c>
      <c r="K40" s="105"/>
      <c r="L40" s="83">
        <f>SUM(L34:L39)</f>
        <v>34</v>
      </c>
      <c r="M40" s="17">
        <f>SUM(M34:M39)</f>
        <v>1</v>
      </c>
      <c r="N40" s="84">
        <f>SUM(N34:N39)</f>
        <v>1037200.59</v>
      </c>
      <c r="O40" s="85">
        <f>SUM(O34:O39)</f>
        <v>1224520.7000000002</v>
      </c>
      <c r="P40" s="86">
        <f>SUM(P34:P39)</f>
        <v>0.99999999999999989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23"/>
        <v>15</v>
      </c>
      <c r="C41" s="8">
        <f t="shared" si="24"/>
        <v>0.44117647058823528</v>
      </c>
      <c r="D41" s="13">
        <f t="shared" si="25"/>
        <v>77789.2</v>
      </c>
      <c r="E41" s="23">
        <f t="shared" si="26"/>
        <v>93159.35</v>
      </c>
      <c r="F41" s="21">
        <f t="shared" si="27"/>
        <v>7.6078215745964919E-2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25">
      <c r="A42" s="46" t="s">
        <v>32</v>
      </c>
      <c r="B42" s="12">
        <f t="shared" si="23"/>
        <v>1</v>
      </c>
      <c r="C42" s="8">
        <f t="shared" si="24"/>
        <v>2.9411764705882353E-2</v>
      </c>
      <c r="D42" s="13">
        <f t="shared" si="25"/>
        <v>1135.42</v>
      </c>
      <c r="E42" s="14">
        <f t="shared" si="26"/>
        <v>1373.86</v>
      </c>
      <c r="F42" s="21">
        <f t="shared" si="27"/>
        <v>1.1219573503330729E-3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23"/>
        <v>7</v>
      </c>
      <c r="C44" s="8">
        <f t="shared" si="30"/>
        <v>0.20588235294117646</v>
      </c>
      <c r="D44" s="13">
        <f t="shared" si="25"/>
        <v>6540</v>
      </c>
      <c r="E44" s="14">
        <f t="shared" si="26"/>
        <v>6540</v>
      </c>
      <c r="F44" s="21">
        <f t="shared" ref="F44" si="31">IF(E44,E44/$E$46,"")</f>
        <v>5.340865205463655E-3</v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7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34</v>
      </c>
      <c r="C46" s="17">
        <f>SUM(C34:C45)</f>
        <v>1</v>
      </c>
      <c r="D46" s="18">
        <f>SUM(D34:D45)</f>
        <v>1037200.59</v>
      </c>
      <c r="E46" s="18">
        <f>SUM(E34:E45)</f>
        <v>1224520.7000000002</v>
      </c>
      <c r="F46" s="19">
        <f>SUM(F34:F45)</f>
        <v>0.99999999999999978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8:K38"/>
    <mergeCell ref="J39:K39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zoomScale="80" zoomScaleNormal="80" workbookViewId="0">
      <selection activeCell="O18" sqref="O18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570312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42578125" style="27" customWidth="1"/>
    <col min="8" max="8" width="10.85546875" style="62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8554687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customHeight="1" x14ac:dyDescent="0.3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40</v>
      </c>
      <c r="B7" s="31" t="s">
        <v>58</v>
      </c>
      <c r="C7" s="32"/>
      <c r="D7" s="32"/>
      <c r="E7" s="32"/>
      <c r="F7" s="32"/>
      <c r="G7" s="33"/>
      <c r="H7" s="73"/>
      <c r="I7" s="90" t="s">
        <v>46</v>
      </c>
      <c r="J7" s="91">
        <v>44974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2022'!B8</f>
        <v>INSTITUT MUNICIPAL D'EDUCACIÓ DE BARCELONA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">
      <c r="A12" s="144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1</v>
      </c>
      <c r="H13" s="20">
        <f t="shared" ref="H13:H21" si="2">IF(G13,G13/$G$25,"")</f>
        <v>2.7027027027027029E-2</v>
      </c>
      <c r="I13" s="4">
        <v>122990</v>
      </c>
      <c r="J13" s="5">
        <v>139856.38</v>
      </c>
      <c r="K13" s="21">
        <f t="shared" ref="K13:K21" si="3">IF(J13,J13/$J$25,"")</f>
        <v>0.37968468740561762</v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>
        <v>13</v>
      </c>
      <c r="M15" s="20">
        <f>IF(L15,L15/$L$25,"")</f>
        <v>0.48148148148148145</v>
      </c>
      <c r="N15" s="6">
        <v>68555.099999999991</v>
      </c>
      <c r="O15" s="7">
        <v>82951.66</v>
      </c>
      <c r="P15" s="21">
        <f>IF(O15,O15/$O$25,"")</f>
        <v>0.62390211032639986</v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>IF(L18,L18/$L$25,"")</f>
        <v/>
      </c>
      <c r="N18" s="69"/>
      <c r="O18" s="70"/>
      <c r="P18" s="67" t="str">
        <f>IF(O18,O18/$O$25,"")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25">
      <c r="A19" s="44" t="s">
        <v>28</v>
      </c>
      <c r="B19" s="2">
        <v>8</v>
      </c>
      <c r="C19" s="20">
        <f t="shared" si="0"/>
        <v>0.72727272727272729</v>
      </c>
      <c r="D19" s="69">
        <v>2234870.96</v>
      </c>
      <c r="E19" s="69">
        <v>2704193.85</v>
      </c>
      <c r="F19" s="21">
        <f t="shared" si="1"/>
        <v>0.98092524102968082</v>
      </c>
      <c r="G19" s="2">
        <v>7</v>
      </c>
      <c r="H19" s="20">
        <f t="shared" si="2"/>
        <v>0.1891891891891892</v>
      </c>
      <c r="I19" s="69">
        <v>115834.67000000001</v>
      </c>
      <c r="J19" s="69">
        <v>140659.95000000001</v>
      </c>
      <c r="K19" s="21">
        <f t="shared" si="3"/>
        <v>0.38186623410558607</v>
      </c>
      <c r="L19" s="2">
        <v>1</v>
      </c>
      <c r="M19" s="20">
        <f>IF(L19,L19/$L$25,"")</f>
        <v>3.7037037037037035E-2</v>
      </c>
      <c r="N19" s="6">
        <v>1076.5</v>
      </c>
      <c r="O19" s="7">
        <v>1302.57</v>
      </c>
      <c r="P19" s="21">
        <f>IF(O19,O19/$O$25,"")</f>
        <v>9.7969850374044192E-3</v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25">
      <c r="A20" s="80" t="s">
        <v>29</v>
      </c>
      <c r="B20" s="68">
        <v>3</v>
      </c>
      <c r="C20" s="66">
        <f t="shared" si="0"/>
        <v>0.27272727272727271</v>
      </c>
      <c r="D20" s="69">
        <v>43458.590000000004</v>
      </c>
      <c r="E20" s="70">
        <v>52584.89</v>
      </c>
      <c r="F20" s="21">
        <f t="shared" si="1"/>
        <v>1.9074758970319104E-2</v>
      </c>
      <c r="G20" s="68">
        <v>15</v>
      </c>
      <c r="H20" s="66">
        <f t="shared" si="2"/>
        <v>0.40540540540540543</v>
      </c>
      <c r="I20" s="69">
        <v>63983.16</v>
      </c>
      <c r="J20" s="69">
        <v>74572.02</v>
      </c>
      <c r="K20" s="67">
        <f t="shared" si="3"/>
        <v>0.20244949928566336</v>
      </c>
      <c r="L20" s="68">
        <v>13</v>
      </c>
      <c r="M20" s="66">
        <f>IF(L20,L20/$L$25,"")</f>
        <v>0.48148148148148145</v>
      </c>
      <c r="N20" s="6">
        <v>40371.72</v>
      </c>
      <c r="O20" s="7">
        <v>48701.98</v>
      </c>
      <c r="P20" s="67">
        <f>IF(O20,O20/$O$25,"")</f>
        <v>0.36630090463619558</v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9.950000000000003" customHeight="1" x14ac:dyDescent="0.2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4</v>
      </c>
      <c r="H21" s="20">
        <f t="shared" si="2"/>
        <v>0.10810810810810811</v>
      </c>
      <c r="I21" s="6">
        <v>3231.74</v>
      </c>
      <c r="J21" s="7">
        <v>3910.4</v>
      </c>
      <c r="K21" s="21">
        <f t="shared" si="3"/>
        <v>1.0616026252294868E-2</v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50000000000003" customHeight="1" x14ac:dyDescent="0.25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>
        <v>10</v>
      </c>
      <c r="H23" s="20">
        <f t="shared" si="11"/>
        <v>0.27027027027027029</v>
      </c>
      <c r="I23" s="6">
        <v>9350</v>
      </c>
      <c r="J23" s="7">
        <v>9350</v>
      </c>
      <c r="K23" s="21">
        <f t="shared" si="12"/>
        <v>2.5383552950838027E-2</v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1">IF(G24,G24/$G$25,"")</f>
        <v/>
      </c>
      <c r="I24" s="69"/>
      <c r="J24" s="70"/>
      <c r="K24" s="67" t="str">
        <f t="shared" ref="K24" si="22">IF(J24,J24/$J$25,"")</f>
        <v/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30">SUM(B13:B24)</f>
        <v>11</v>
      </c>
      <c r="C25" s="17">
        <f t="shared" si="30"/>
        <v>1</v>
      </c>
      <c r="D25" s="18">
        <f t="shared" si="30"/>
        <v>2278329.5499999998</v>
      </c>
      <c r="E25" s="18">
        <f t="shared" si="30"/>
        <v>2756778.74</v>
      </c>
      <c r="F25" s="19">
        <f t="shared" si="30"/>
        <v>0.99999999999999989</v>
      </c>
      <c r="G25" s="16">
        <f t="shared" si="30"/>
        <v>37</v>
      </c>
      <c r="H25" s="17">
        <f t="shared" si="30"/>
        <v>1</v>
      </c>
      <c r="I25" s="18">
        <f t="shared" si="30"/>
        <v>315389.57</v>
      </c>
      <c r="J25" s="18">
        <f t="shared" si="30"/>
        <v>368348.75000000006</v>
      </c>
      <c r="K25" s="19">
        <f t="shared" si="30"/>
        <v>1</v>
      </c>
      <c r="L25" s="16">
        <f t="shared" si="30"/>
        <v>27</v>
      </c>
      <c r="M25" s="17">
        <f t="shared" si="30"/>
        <v>1</v>
      </c>
      <c r="N25" s="18">
        <f t="shared" si="30"/>
        <v>110003.31999999999</v>
      </c>
      <c r="O25" s="18">
        <f t="shared" si="30"/>
        <v>132956.21000000002</v>
      </c>
      <c r="P25" s="19">
        <f t="shared" si="30"/>
        <v>0.99999999999999989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25">
      <c r="B26" s="26"/>
      <c r="H26" s="26"/>
      <c r="N26" s="26"/>
    </row>
    <row r="27" spans="1:31" s="49" customFormat="1" ht="34.35" customHeight="1" x14ac:dyDescent="0.25">
      <c r="A27" s="149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customHeight="1" x14ac:dyDescent="0.25">
      <c r="A28" s="150" t="str">
        <f>'CONTRACTACIO 1r TR 2022'!A28:Q28</f>
        <v>https://bcnroc.ajuntament.barcelona.cat/jspui/bitstream/11703/123722/5/GM_Pressupost_2022.pdf#page=265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2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2" si="31">B13+G13+L13+Q13+AA13+V13</f>
        <v>1</v>
      </c>
      <c r="C34" s="8">
        <f t="shared" ref="C34:C45" si="32">IF(B34,B34/$B$46,"")</f>
        <v>1.3333333333333334E-2</v>
      </c>
      <c r="D34" s="10">
        <f t="shared" ref="D34:D42" si="33">D13+I13+N13+S13+AC13+X13</f>
        <v>122990</v>
      </c>
      <c r="E34" s="11">
        <f t="shared" ref="E34:E42" si="34">E13+J13+O13+T13+AD13+Y13</f>
        <v>139856.38</v>
      </c>
      <c r="F34" s="21">
        <f t="shared" ref="F34:F42" si="35">IF(E34,E34/$E$46,"")</f>
        <v>4.2925962890394742E-2</v>
      </c>
      <c r="J34" s="106" t="s">
        <v>3</v>
      </c>
      <c r="K34" s="107"/>
      <c r="L34" s="57">
        <f>B25</f>
        <v>11</v>
      </c>
      <c r="M34" s="8">
        <f t="shared" ref="M34:M39" si="36">IF(L34,L34/$L$40,"")</f>
        <v>0.14666666666666667</v>
      </c>
      <c r="N34" s="58">
        <f>D25</f>
        <v>2278329.5499999998</v>
      </c>
      <c r="O34" s="58">
        <f>E25</f>
        <v>2756778.74</v>
      </c>
      <c r="P34" s="59">
        <f t="shared" ref="P34:P39" si="37">IF(O34,O34/$O$40,"")</f>
        <v>0.84613502716335987</v>
      </c>
    </row>
    <row r="35" spans="1:33" s="25" customFormat="1" ht="30" customHeight="1" x14ac:dyDescent="0.25">
      <c r="A35" s="43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02" t="s">
        <v>1</v>
      </c>
      <c r="K35" s="103"/>
      <c r="L35" s="60">
        <f>G25</f>
        <v>37</v>
      </c>
      <c r="M35" s="8">
        <f t="shared" si="36"/>
        <v>0.49333333333333335</v>
      </c>
      <c r="N35" s="61">
        <f>I25</f>
        <v>315389.57</v>
      </c>
      <c r="O35" s="61">
        <f>J25</f>
        <v>368348.75000000006</v>
      </c>
      <c r="P35" s="59">
        <f t="shared" si="37"/>
        <v>0.11305687143642136</v>
      </c>
    </row>
    <row r="36" spans="1:33" ht="30" customHeight="1" x14ac:dyDescent="0.25">
      <c r="A36" s="43" t="s">
        <v>19</v>
      </c>
      <c r="B36" s="12">
        <f t="shared" si="31"/>
        <v>13</v>
      </c>
      <c r="C36" s="8">
        <f t="shared" si="32"/>
        <v>0.17333333333333334</v>
      </c>
      <c r="D36" s="13">
        <f t="shared" si="33"/>
        <v>68555.099999999991</v>
      </c>
      <c r="E36" s="14">
        <f t="shared" si="34"/>
        <v>82951.66</v>
      </c>
      <c r="F36" s="21">
        <f t="shared" si="35"/>
        <v>2.5460260582010216E-2</v>
      </c>
      <c r="G36" s="25"/>
      <c r="J36" s="102" t="s">
        <v>2</v>
      </c>
      <c r="K36" s="103"/>
      <c r="L36" s="60">
        <f>L25</f>
        <v>27</v>
      </c>
      <c r="M36" s="8">
        <f t="shared" si="36"/>
        <v>0.36</v>
      </c>
      <c r="N36" s="61">
        <f>N25</f>
        <v>110003.31999999999</v>
      </c>
      <c r="O36" s="61">
        <f>O25</f>
        <v>132956.21000000002</v>
      </c>
      <c r="P36" s="59">
        <f t="shared" si="37"/>
        <v>4.0808101400218788E-2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02" t="s">
        <v>34</v>
      </c>
      <c r="K37" s="103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02" t="s">
        <v>5</v>
      </c>
      <c r="K38" s="103"/>
      <c r="L38" s="60">
        <f>V25</f>
        <v>0</v>
      </c>
      <c r="M38" s="8" t="str">
        <f t="shared" si="36"/>
        <v/>
      </c>
      <c r="N38" s="61">
        <f>X25</f>
        <v>0</v>
      </c>
      <c r="O38" s="61">
        <f>Y25</f>
        <v>0</v>
      </c>
      <c r="P38" s="59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5"/>
      <c r="J39" s="102" t="s">
        <v>4</v>
      </c>
      <c r="K39" s="103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31"/>
        <v>16</v>
      </c>
      <c r="C40" s="8">
        <f t="shared" si="32"/>
        <v>0.21333333333333335</v>
      </c>
      <c r="D40" s="13">
        <f t="shared" si="33"/>
        <v>2351782.13</v>
      </c>
      <c r="E40" s="23">
        <f t="shared" si="34"/>
        <v>2846156.37</v>
      </c>
      <c r="F40" s="21">
        <f t="shared" si="35"/>
        <v>0.87356760355788277</v>
      </c>
      <c r="G40" s="25"/>
      <c r="J40" s="104" t="s">
        <v>0</v>
      </c>
      <c r="K40" s="105"/>
      <c r="L40" s="83">
        <f>SUM(L34:L39)</f>
        <v>75</v>
      </c>
      <c r="M40" s="17">
        <f>SUM(M34:M39)</f>
        <v>1</v>
      </c>
      <c r="N40" s="84">
        <f>SUM(N34:N39)</f>
        <v>2703722.4399999995</v>
      </c>
      <c r="O40" s="85">
        <f>SUM(O34:O39)</f>
        <v>3258083.7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31"/>
        <v>31</v>
      </c>
      <c r="C41" s="8">
        <f t="shared" si="32"/>
        <v>0.41333333333333333</v>
      </c>
      <c r="D41" s="13">
        <f t="shared" si="33"/>
        <v>147813.47</v>
      </c>
      <c r="E41" s="23">
        <f t="shared" si="34"/>
        <v>175858.89</v>
      </c>
      <c r="F41" s="21">
        <f t="shared" si="35"/>
        <v>5.3976173171978364E-2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25">
      <c r="A42" s="46" t="s">
        <v>32</v>
      </c>
      <c r="B42" s="12">
        <f t="shared" si="31"/>
        <v>4</v>
      </c>
      <c r="C42" s="8">
        <f t="shared" si="32"/>
        <v>5.3333333333333337E-2</v>
      </c>
      <c r="D42" s="13">
        <f t="shared" si="33"/>
        <v>3231.74</v>
      </c>
      <c r="E42" s="14">
        <f t="shared" si="34"/>
        <v>3910.4</v>
      </c>
      <c r="F42" s="21">
        <f t="shared" si="35"/>
        <v>1.200214715171375E-3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38"/>
        <v>10</v>
      </c>
      <c r="C44" s="8">
        <f t="shared" si="32"/>
        <v>0.13333333333333333</v>
      </c>
      <c r="D44" s="13">
        <f t="shared" si="39"/>
        <v>9350</v>
      </c>
      <c r="E44" s="14">
        <f t="shared" si="40"/>
        <v>9350</v>
      </c>
      <c r="F44" s="21">
        <f>IF(E44,E44/$E$46,"")</f>
        <v>2.8697850825624891E-3</v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4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75</v>
      </c>
      <c r="C46" s="17">
        <f>SUM(C34:C45)</f>
        <v>1</v>
      </c>
      <c r="D46" s="18">
        <f>SUM(D34:D45)</f>
        <v>2703722.4400000004</v>
      </c>
      <c r="E46" s="18">
        <f>SUM(E34:E45)</f>
        <v>3258083.7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5">
      <c r="B48" s="26"/>
      <c r="H48" s="26"/>
      <c r="N48" s="26"/>
    </row>
    <row r="49" spans="2:14" s="25" customFormat="1" ht="14.45" x14ac:dyDescent="0.3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topLeftCell="A31" zoomScale="80" zoomScaleNormal="80" workbookViewId="0">
      <selection activeCell="I62" sqref="I62"/>
    </sheetView>
  </sheetViews>
  <sheetFormatPr defaultColWidth="9.140625" defaultRowHeight="15" x14ac:dyDescent="0.25"/>
  <cols>
    <col min="1" max="1" width="30.42578125" style="27" customWidth="1"/>
    <col min="2" max="2" width="11.140625" style="62" customWidth="1"/>
    <col min="3" max="3" width="10.5703125" style="27" customWidth="1"/>
    <col min="4" max="4" width="19.140625" style="27" customWidth="1"/>
    <col min="5" max="5" width="19.5703125" style="27" customWidth="1"/>
    <col min="6" max="6" width="11.42578125" style="27" customWidth="1"/>
    <col min="7" max="7" width="9.42578125" style="27" customWidth="1"/>
    <col min="8" max="8" width="10.85546875" style="62" customWidth="1"/>
    <col min="9" max="9" width="17.42578125" style="27" customWidth="1"/>
    <col min="10" max="10" width="20" style="27" customWidth="1"/>
    <col min="11" max="11" width="11.42578125" style="27" customWidth="1"/>
    <col min="12" max="12" width="11.5703125" style="27" customWidth="1"/>
    <col min="13" max="13" width="10.5703125" style="27" customWidth="1"/>
    <col min="14" max="14" width="20.14062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5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x14ac:dyDescent="0.35">
      <c r="B4" s="26"/>
      <c r="H4" s="26"/>
      <c r="N4" s="26"/>
    </row>
    <row r="5" spans="1:31" s="25" customFormat="1" ht="30.75" customHeight="1" x14ac:dyDescent="0.25">
      <c r="A5" s="28" t="s">
        <v>37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59</v>
      </c>
      <c r="B7" s="31" t="s">
        <v>60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2022'!B8</f>
        <v>INSTITUT MUNICIPAL D'EDUCACIÓ DE BARCELONA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51" t="s">
        <v>6</v>
      </c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3"/>
    </row>
    <row r="11" spans="1:31" ht="30" customHeight="1" thickBot="1" x14ac:dyDescent="0.3">
      <c r="A11" s="154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0" t="s">
        <v>4</v>
      </c>
      <c r="W11" s="121"/>
      <c r="X11" s="121"/>
      <c r="Y11" s="121"/>
      <c r="Z11" s="122"/>
      <c r="AA11" s="123" t="s">
        <v>5</v>
      </c>
      <c r="AB11" s="124"/>
      <c r="AC11" s="124"/>
      <c r="AD11" s="124"/>
      <c r="AE11" s="125"/>
    </row>
    <row r="12" spans="1:31" ht="39" customHeight="1" thickBot="1" x14ac:dyDescent="0.3">
      <c r="A12" s="155"/>
      <c r="B12" s="34" t="s">
        <v>7</v>
      </c>
      <c r="C12" s="35" t="s">
        <v>8</v>
      </c>
      <c r="D12" s="36" t="s">
        <v>48</v>
      </c>
      <c r="E12" s="37" t="s">
        <v>49</v>
      </c>
      <c r="F12" s="38" t="s">
        <v>13</v>
      </c>
      <c r="G12" s="39" t="s">
        <v>7</v>
      </c>
      <c r="H12" s="35" t="s">
        <v>8</v>
      </c>
      <c r="I12" s="36" t="s">
        <v>48</v>
      </c>
      <c r="J12" s="37" t="s">
        <v>49</v>
      </c>
      <c r="K12" s="38" t="s">
        <v>13</v>
      </c>
      <c r="L12" s="39" t="s">
        <v>7</v>
      </c>
      <c r="M12" s="35" t="s">
        <v>8</v>
      </c>
      <c r="N12" s="36" t="s">
        <v>48</v>
      </c>
      <c r="O12" s="37" t="s">
        <v>49</v>
      </c>
      <c r="P12" s="38" t="s">
        <v>13</v>
      </c>
      <c r="Q12" s="39" t="s">
        <v>7</v>
      </c>
      <c r="R12" s="35" t="s">
        <v>8</v>
      </c>
      <c r="S12" s="36" t="s">
        <v>48</v>
      </c>
      <c r="T12" s="37" t="s">
        <v>49</v>
      </c>
      <c r="U12" s="40" t="s">
        <v>13</v>
      </c>
      <c r="V12" s="34" t="s">
        <v>7</v>
      </c>
      <c r="W12" s="35" t="s">
        <v>8</v>
      </c>
      <c r="X12" s="36" t="s">
        <v>48</v>
      </c>
      <c r="Y12" s="37" t="s">
        <v>49</v>
      </c>
      <c r="Z12" s="38" t="s">
        <v>13</v>
      </c>
      <c r="AA12" s="34" t="s">
        <v>7</v>
      </c>
      <c r="AB12" s="35" t="s">
        <v>8</v>
      </c>
      <c r="AC12" s="36" t="s">
        <v>48</v>
      </c>
      <c r="AD12" s="37" t="s">
        <v>49</v>
      </c>
      <c r="AE12" s="38" t="s">
        <v>13</v>
      </c>
    </row>
    <row r="13" spans="1:31" s="42" customFormat="1" ht="36" customHeight="1" x14ac:dyDescent="0.35">
      <c r="A13" s="41" t="s">
        <v>25</v>
      </c>
      <c r="B13" s="9">
        <f>'CONTRACTACIO 1r TR 2022'!B13+'CONTRACTACIO 2n TR 2022'!B13+'CONTRACTACIO 3r TR 2022'!B13+'CONTRACTACIO 4t TR 2022'!B13</f>
        <v>3</v>
      </c>
      <c r="C13" s="20">
        <f t="shared" ref="C13:C24" si="0">IF(B13,B13/$B$25,"")</f>
        <v>0.1111111111111111</v>
      </c>
      <c r="D13" s="10">
        <f>'CONTRACTACIO 1r TR 2022'!D13+'CONTRACTACIO 2n TR 2022'!D13+'CONTRACTACIO 3r TR 2022'!D13+'CONTRACTACIO 4t TR 2022'!D13</f>
        <v>6027488.9399999995</v>
      </c>
      <c r="E13" s="10">
        <f>'CONTRACTACIO 1r TR 2022'!E13+'CONTRACTACIO 2n TR 2022'!E13+'CONTRACTACIO 3r TR 2022'!E13+'CONTRACTACIO 4t TR 2022'!E13</f>
        <v>7293261.6200000001</v>
      </c>
      <c r="F13" s="21">
        <f t="shared" ref="F13:F24" si="1">IF(E13,E13/$E$25,"")</f>
        <v>0.63374742991637234</v>
      </c>
      <c r="G13" s="9">
        <f>'CONTRACTACIO 1r TR 2022'!G13+'CONTRACTACIO 2n TR 2022'!G13+'CONTRACTACIO 3r TR 2022'!G13+'CONTRACTACIO 4t TR 2022'!G13</f>
        <v>22</v>
      </c>
      <c r="H13" s="20">
        <f t="shared" ref="H13:H24" si="2">IF(G13,G13/$G$25,"")</f>
        <v>0.18487394957983194</v>
      </c>
      <c r="I13" s="10">
        <f>'CONTRACTACIO 1r TR 2022'!I13+'CONTRACTACIO 2n TR 2022'!I13+'CONTRACTACIO 3r TR 2022'!I13+'CONTRACTACIO 4t TR 2022'!I13</f>
        <v>912231.36</v>
      </c>
      <c r="J13" s="10">
        <f>'CONTRACTACIO 1r TR 2022'!J13+'CONTRACTACIO 2n TR 2022'!J13+'CONTRACTACIO 3r TR 2022'!J13+'CONTRACTACIO 4t TR 2022'!J13</f>
        <v>1032429.02</v>
      </c>
      <c r="K13" s="21">
        <f t="shared" ref="K13:K24" si="3">IF(J13,J13/$J$25,"")</f>
        <v>0.46688238854585007</v>
      </c>
      <c r="L13" s="9">
        <f>'CONTRACTACIO 1r TR 2022'!L13+'CONTRACTACIO 2n TR 2022'!L13+'CONTRACTACIO 3r TR 2022'!L13+'CONTRACTACIO 4t TR 2022'!L13</f>
        <v>0</v>
      </c>
      <c r="M13" s="20" t="str">
        <f t="shared" ref="M13:M24" si="4">IF(L13,L13/$L$25,"")</f>
        <v/>
      </c>
      <c r="N13" s="10">
        <f>'CONTRACTACIO 1r TR 2022'!N13+'CONTRACTACIO 2n TR 2022'!N13+'CONTRACTACIO 3r TR 2022'!N13+'CONTRACTACIO 4t TR 2022'!N13</f>
        <v>0</v>
      </c>
      <c r="O13" s="10">
        <f>'CONTRACTACIO 1r TR 2022'!O13+'CONTRACTACIO 2n TR 2022'!O13+'CONTRACTACIO 3r TR 2022'!O13+'CONTRACTACIO 4t TR 2022'!O13</f>
        <v>0</v>
      </c>
      <c r="P13" s="21" t="str">
        <f t="shared" ref="P13:P24" si="5">IF(O13,O13/$O$25,"")</f>
        <v/>
      </c>
      <c r="Q13" s="9">
        <f>'CONTRACTACIO 1r TR 2022'!Q13+'CONTRACTACIO 2n TR 2022'!Q13+'CONTRACTACIO 3r TR 2022'!Q13+'CONTRACTACIO 4t TR 2022'!Q13</f>
        <v>0</v>
      </c>
      <c r="R13" s="20" t="str">
        <f t="shared" ref="R13:R24" si="6">IF(Q13,Q13/$Q$25,"")</f>
        <v/>
      </c>
      <c r="S13" s="10">
        <f>'CONTRACTACIO 1r TR 2022'!S13+'CONTRACTACIO 2n TR 2022'!S13+'CONTRACTACIO 3r TR 2022'!S13+'CONTRACTACIO 4t TR 2022'!S13</f>
        <v>0</v>
      </c>
      <c r="T13" s="10">
        <f>'CONTRACTACIO 1r TR 2022'!T13+'CONTRACTACIO 2n TR 2022'!T13+'CONTRACTACIO 3r TR 2022'!T13+'CONTRACTACIO 4t TR 2022'!T13</f>
        <v>0</v>
      </c>
      <c r="U13" s="21" t="str">
        <f t="shared" ref="U13:U24" si="7">IF(T13,T13/$T$25,"")</f>
        <v/>
      </c>
      <c r="V13" s="9">
        <f>'CONTRACTACIO 1r TR 2022'!AA13+'CONTRACTACIO 2n TR 2022'!AA13+'CONTRACTACIO 3r TR 2022'!AA13+'CONTRACTACIO 4t TR 2022'!AA13</f>
        <v>0</v>
      </c>
      <c r="W13" s="20" t="str">
        <f t="shared" ref="W13:W24" si="8">IF(V13,V13/$V$25,"")</f>
        <v/>
      </c>
      <c r="X13" s="10">
        <f>'CONTRACTACIO 1r TR 2022'!AC13+'CONTRACTACIO 2n TR 2022'!AC13+'CONTRACTACIO 3r TR 2022'!AC13+'CONTRACTACIO 4t TR 2022'!AC13</f>
        <v>0</v>
      </c>
      <c r="Y13" s="10">
        <f>'CONTRACTACIO 1r TR 2022'!AD13+'CONTRACTACIO 2n TR 2022'!AD13+'CONTRACTACIO 3r TR 2022'!AD13+'CONTRACTACIO 4t TR 2022'!AD13</f>
        <v>0</v>
      </c>
      <c r="Z13" s="21" t="str">
        <f t="shared" ref="Z13:Z24" si="9">IF(Y13,Y13/$Y$25,"")</f>
        <v/>
      </c>
      <c r="AA13" s="9">
        <f>'CONTRACTACIO 1r TR 2022'!V13+'CONTRACTACIO 2n TR 2022'!V13+'CONTRACTACIO 3r TR 2022'!V13+'CONTRACTACIO 4t TR 2022'!V13</f>
        <v>0</v>
      </c>
      <c r="AB13" s="20" t="str">
        <f t="shared" ref="AB13:AB24" si="10">IF(AA13,AA13/$AA$25,"")</f>
        <v/>
      </c>
      <c r="AC13" s="10">
        <f>'CONTRACTACIO 1r TR 2022'!X13+'CONTRACTACIO 2n TR 2022'!X13+'CONTRACTACIO 3r TR 2022'!X13+'CONTRACTACIO 4t TR 2022'!X13</f>
        <v>0</v>
      </c>
      <c r="AD13" s="10">
        <f>'CONTRACTACIO 1r TR 2022'!Y13+'CONTRACTACIO 2n TR 2022'!Y13+'CONTRACTACIO 3r TR 2022'!Y13+'CONTRACTACIO 4t TR 2022'!Y13</f>
        <v>0</v>
      </c>
      <c r="AE13" s="21" t="str">
        <f t="shared" ref="AE13:AE24" si="11">IF(AD13,AD13/$AD$25,"")</f>
        <v/>
      </c>
    </row>
    <row r="14" spans="1:31" s="42" customFormat="1" ht="36" customHeight="1" x14ac:dyDescent="0.35">
      <c r="A14" s="43" t="s">
        <v>18</v>
      </c>
      <c r="B14" s="9">
        <f>'CONTRACTACIO 1r TR 2022'!B14+'CONTRACTACIO 2n TR 2022'!B14+'CONTRACTACIO 3r TR 2022'!B14+'CONTRACTACIO 4t TR 2022'!B14</f>
        <v>0</v>
      </c>
      <c r="C14" s="20" t="str">
        <f t="shared" si="0"/>
        <v/>
      </c>
      <c r="D14" s="13">
        <f>'CONTRACTACIO 1r TR 2022'!D14+'CONTRACTACIO 2n TR 2022'!D14+'CONTRACTACIO 3r TR 2022'!D14+'CONTRACTACIO 4t TR 2022'!D14</f>
        <v>0</v>
      </c>
      <c r="E14" s="13">
        <f>'CONTRACTACIO 1r TR 2022'!E14+'CONTRACTACIO 2n TR 2022'!E14+'CONTRACTACIO 3r TR 2022'!E14+'CONTRACTACIO 4t TR 2022'!E14</f>
        <v>0</v>
      </c>
      <c r="F14" s="21" t="str">
        <f t="shared" si="1"/>
        <v/>
      </c>
      <c r="G14" s="9">
        <f>'CONTRACTACIO 1r TR 2022'!G14+'CONTRACTACIO 2n TR 2022'!G14+'CONTRACTACIO 3r TR 2022'!G14+'CONTRACTACIO 4t TR 2022'!G14</f>
        <v>0</v>
      </c>
      <c r="H14" s="20" t="str">
        <f t="shared" si="2"/>
        <v/>
      </c>
      <c r="I14" s="13">
        <f>'CONTRACTACIO 1r TR 2022'!I14+'CONTRACTACIO 2n TR 2022'!I14+'CONTRACTACIO 3r TR 2022'!I14+'CONTRACTACIO 4t TR 2022'!I14</f>
        <v>0</v>
      </c>
      <c r="J14" s="13">
        <f>'CONTRACTACIO 1r TR 2022'!J14+'CONTRACTACIO 2n TR 2022'!J14+'CONTRACTACIO 3r TR 2022'!J14+'CONTRACTACIO 4t TR 2022'!J14</f>
        <v>0</v>
      </c>
      <c r="K14" s="21" t="str">
        <f t="shared" si="3"/>
        <v/>
      </c>
      <c r="L14" s="9">
        <f>'CONTRACTACIO 1r TR 2022'!L14+'CONTRACTACIO 2n TR 2022'!L14+'CONTRACTACIO 3r TR 2022'!L14+'CONTRACTACIO 4t TR 2022'!L14</f>
        <v>0</v>
      </c>
      <c r="M14" s="20" t="str">
        <f t="shared" si="4"/>
        <v/>
      </c>
      <c r="N14" s="13">
        <f>'CONTRACTACIO 1r TR 2022'!N14+'CONTRACTACIO 2n TR 2022'!N14+'CONTRACTACIO 3r TR 2022'!N14+'CONTRACTACIO 4t TR 2022'!N14</f>
        <v>0</v>
      </c>
      <c r="O14" s="13">
        <f>'CONTRACTACIO 1r TR 2022'!O14+'CONTRACTACIO 2n TR 2022'!O14+'CONTRACTACIO 3r TR 2022'!O14+'CONTRACTACIO 4t TR 2022'!O14</f>
        <v>0</v>
      </c>
      <c r="P14" s="21" t="str">
        <f t="shared" si="5"/>
        <v/>
      </c>
      <c r="Q14" s="9">
        <f>'CONTRACTACIO 1r TR 2022'!Q14+'CONTRACTACIO 2n TR 2022'!Q14+'CONTRACTACIO 3r TR 2022'!Q14+'CONTRACTACIO 4t TR 2022'!Q14</f>
        <v>0</v>
      </c>
      <c r="R14" s="20" t="str">
        <f t="shared" si="6"/>
        <v/>
      </c>
      <c r="S14" s="13">
        <f>'CONTRACTACIO 1r TR 2022'!S14+'CONTRACTACIO 2n TR 2022'!S14+'CONTRACTACIO 3r TR 2022'!S14+'CONTRACTACIO 4t TR 2022'!S14</f>
        <v>0</v>
      </c>
      <c r="T14" s="13">
        <f>'CONTRACTACIO 1r TR 2022'!T14+'CONTRACTACIO 2n TR 2022'!T14+'CONTRACTACIO 3r TR 2022'!T14+'CONTRACTACIO 4t TR 2022'!T14</f>
        <v>0</v>
      </c>
      <c r="U14" s="21" t="str">
        <f t="shared" si="7"/>
        <v/>
      </c>
      <c r="V14" s="9">
        <f>'CONTRACTACIO 1r TR 2022'!AA14+'CONTRACTACIO 2n TR 2022'!AA14+'CONTRACTACIO 3r TR 2022'!AA14+'CONTRACTACIO 4t TR 2022'!AA14</f>
        <v>0</v>
      </c>
      <c r="W14" s="20" t="str">
        <f t="shared" si="8"/>
        <v/>
      </c>
      <c r="X14" s="13">
        <f>'CONTRACTACIO 1r TR 2022'!AC14+'CONTRACTACIO 2n TR 2022'!AC14+'CONTRACTACIO 3r TR 2022'!AC14+'CONTRACTACIO 4t TR 2022'!AC14</f>
        <v>0</v>
      </c>
      <c r="Y14" s="13">
        <f>'CONTRACTACIO 1r TR 2022'!AD14+'CONTRACTACIO 2n TR 2022'!AD14+'CONTRACTACIO 3r TR 2022'!AD14+'CONTRACTACIO 4t TR 2022'!AD14</f>
        <v>0</v>
      </c>
      <c r="Z14" s="21" t="str">
        <f t="shared" si="9"/>
        <v/>
      </c>
      <c r="AA14" s="9">
        <f>'CONTRACTACIO 1r TR 2022'!V14+'CONTRACTACIO 2n TR 2022'!V14+'CONTRACTACIO 3r TR 2022'!V14+'CONTRACTACIO 4t TR 2022'!V14</f>
        <v>0</v>
      </c>
      <c r="AB14" s="20" t="str">
        <f t="shared" si="10"/>
        <v/>
      </c>
      <c r="AC14" s="13">
        <f>'CONTRACTACIO 1r TR 2022'!X14+'CONTRACTACIO 2n TR 2022'!X14+'CONTRACTACIO 3r TR 2022'!X14+'CONTRACTACIO 4t TR 2022'!X14</f>
        <v>0</v>
      </c>
      <c r="AD14" s="13">
        <f>'CONTRACTACIO 1r TR 2022'!Y14+'CONTRACTACIO 2n TR 2022'!Y14+'CONTRACTACIO 3r TR 2022'!Y14+'CONTRACTACIO 4t TR 2022'!Y14</f>
        <v>0</v>
      </c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9">
        <f>'CONTRACTACIO 1r TR 2022'!B15+'CONTRACTACIO 2n TR 2022'!B15+'CONTRACTACIO 3r TR 2022'!B15+'CONTRACTACIO 4t TR 2022'!B15</f>
        <v>0</v>
      </c>
      <c r="C15" s="20" t="str">
        <f t="shared" si="0"/>
        <v/>
      </c>
      <c r="D15" s="13">
        <f>'CONTRACTACIO 1r TR 2022'!D15+'CONTRACTACIO 2n TR 2022'!D15+'CONTRACTACIO 3r TR 2022'!D15+'CONTRACTACIO 4t TR 2022'!D15</f>
        <v>0</v>
      </c>
      <c r="E15" s="13">
        <f>'CONTRACTACIO 1r TR 2022'!E15+'CONTRACTACIO 2n TR 2022'!E15+'CONTRACTACIO 3r TR 2022'!E15+'CONTRACTACIO 4t TR 2022'!E15</f>
        <v>0</v>
      </c>
      <c r="F15" s="21" t="str">
        <f t="shared" si="1"/>
        <v/>
      </c>
      <c r="G15" s="9">
        <f>'CONTRACTACIO 1r TR 2022'!G15+'CONTRACTACIO 2n TR 2022'!G15+'CONTRACTACIO 3r TR 2022'!G15+'CONTRACTACIO 4t TR 2022'!G15</f>
        <v>0</v>
      </c>
      <c r="H15" s="20" t="str">
        <f t="shared" si="2"/>
        <v/>
      </c>
      <c r="I15" s="13">
        <f>'CONTRACTACIO 1r TR 2022'!I15+'CONTRACTACIO 2n TR 2022'!I15+'CONTRACTACIO 3r TR 2022'!I15+'CONTRACTACIO 4t TR 2022'!I15</f>
        <v>0</v>
      </c>
      <c r="J15" s="13">
        <f>'CONTRACTACIO 1r TR 2022'!J15+'CONTRACTACIO 2n TR 2022'!J15+'CONTRACTACIO 3r TR 2022'!J15+'CONTRACTACIO 4t TR 2022'!J15</f>
        <v>0</v>
      </c>
      <c r="K15" s="21" t="str">
        <f t="shared" si="3"/>
        <v/>
      </c>
      <c r="L15" s="9">
        <f>'CONTRACTACIO 1r TR 2022'!L15+'CONTRACTACIO 2n TR 2022'!L15+'CONTRACTACIO 3r TR 2022'!L15+'CONTRACTACIO 4t TR 2022'!L15</f>
        <v>14</v>
      </c>
      <c r="M15" s="20">
        <f t="shared" si="4"/>
        <v>0.32558139534883723</v>
      </c>
      <c r="N15" s="13">
        <f>'CONTRACTACIO 1r TR 2022'!N15+'CONTRACTACIO 2n TR 2022'!N15+'CONTRACTACIO 3r TR 2022'!N15+'CONTRACTACIO 4t TR 2022'!N15</f>
        <v>96222.53</v>
      </c>
      <c r="O15" s="13">
        <f>'CONTRACTACIO 1r TR 2022'!O15+'CONTRACTACIO 2n TR 2022'!O15+'CONTRACTACIO 3r TR 2022'!O15+'CONTRACTACIO 4t TR 2022'!O15</f>
        <v>116429.25</v>
      </c>
      <c r="P15" s="21">
        <f t="shared" si="5"/>
        <v>0.52548695867284512</v>
      </c>
      <c r="Q15" s="9">
        <f>'CONTRACTACIO 1r TR 2022'!Q15+'CONTRACTACIO 2n TR 2022'!Q15+'CONTRACTACIO 3r TR 2022'!Q15+'CONTRACTACIO 4t TR 2022'!Q15</f>
        <v>0</v>
      </c>
      <c r="R15" s="20" t="str">
        <f t="shared" si="6"/>
        <v/>
      </c>
      <c r="S15" s="13">
        <f>'CONTRACTACIO 1r TR 2022'!S15+'CONTRACTACIO 2n TR 2022'!S15+'CONTRACTACIO 3r TR 2022'!S15+'CONTRACTACIO 4t TR 2022'!S15</f>
        <v>0</v>
      </c>
      <c r="T15" s="13">
        <f>'CONTRACTACIO 1r TR 2022'!T15+'CONTRACTACIO 2n TR 2022'!T15+'CONTRACTACIO 3r TR 2022'!T15+'CONTRACTACIO 4t TR 2022'!T15</f>
        <v>0</v>
      </c>
      <c r="U15" s="21" t="str">
        <f t="shared" si="7"/>
        <v/>
      </c>
      <c r="V15" s="9">
        <f>'CONTRACTACIO 1r TR 2022'!AA15+'CONTRACTACIO 2n TR 2022'!AA15+'CONTRACTACIO 3r TR 2022'!AA15+'CONTRACTACIO 4t TR 2022'!AA15</f>
        <v>0</v>
      </c>
      <c r="W15" s="20" t="str">
        <f t="shared" si="8"/>
        <v/>
      </c>
      <c r="X15" s="13">
        <f>'CONTRACTACIO 1r TR 2022'!AC15+'CONTRACTACIO 2n TR 2022'!AC15+'CONTRACTACIO 3r TR 2022'!AC15+'CONTRACTACIO 4t TR 2022'!AC15</f>
        <v>0</v>
      </c>
      <c r="Y15" s="13">
        <f>'CONTRACTACIO 1r TR 2022'!AD15+'CONTRACTACIO 2n TR 2022'!AD15+'CONTRACTACIO 3r TR 2022'!AD15+'CONTRACTACIO 4t TR 2022'!AD15</f>
        <v>0</v>
      </c>
      <c r="Z15" s="21" t="str">
        <f t="shared" si="9"/>
        <v/>
      </c>
      <c r="AA15" s="9">
        <f>'CONTRACTACIO 1r TR 2022'!V15+'CONTRACTACIO 2n TR 2022'!V15+'CONTRACTACIO 3r TR 2022'!V15+'CONTRACTACIO 4t TR 2022'!V15</f>
        <v>0</v>
      </c>
      <c r="AB15" s="20" t="str">
        <f t="shared" si="10"/>
        <v/>
      </c>
      <c r="AC15" s="13">
        <f>'CONTRACTACIO 1r TR 2022'!X15+'CONTRACTACIO 2n TR 2022'!X15+'CONTRACTACIO 3r TR 2022'!X15+'CONTRACTACIO 4t TR 2022'!X15</f>
        <v>0</v>
      </c>
      <c r="AD15" s="13">
        <f>'CONTRACTACIO 1r TR 2022'!Y15+'CONTRACTACIO 2n TR 2022'!Y15+'CONTRACTACIO 3r TR 2022'!Y15+'CONTRACTACIO 4t TR 2022'!Y15</f>
        <v>0</v>
      </c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9">
        <f>'CONTRACTACIO 1r TR 2022'!B16+'CONTRACTACIO 2n TR 2022'!B16+'CONTRACTACIO 3r TR 2022'!B16+'CONTRACTACIO 4t TR 2022'!B16</f>
        <v>0</v>
      </c>
      <c r="C16" s="20" t="str">
        <f t="shared" si="0"/>
        <v/>
      </c>
      <c r="D16" s="13">
        <f>'CONTRACTACIO 1r TR 2022'!D16+'CONTRACTACIO 2n TR 2022'!D16+'CONTRACTACIO 3r TR 2022'!D16+'CONTRACTACIO 4t TR 2022'!D16</f>
        <v>0</v>
      </c>
      <c r="E16" s="13">
        <f>'CONTRACTACIO 1r TR 2022'!E16+'CONTRACTACIO 2n TR 2022'!E16+'CONTRACTACIO 3r TR 2022'!E16+'CONTRACTACIO 4t TR 2022'!E16</f>
        <v>0</v>
      </c>
      <c r="F16" s="21" t="str">
        <f t="shared" si="1"/>
        <v/>
      </c>
      <c r="G16" s="9">
        <f>'CONTRACTACIO 1r TR 2022'!G16+'CONTRACTACIO 2n TR 2022'!G16+'CONTRACTACIO 3r TR 2022'!G16+'CONTRACTACIO 4t TR 2022'!G16</f>
        <v>0</v>
      </c>
      <c r="H16" s="20" t="str">
        <f t="shared" si="2"/>
        <v/>
      </c>
      <c r="I16" s="13">
        <f>'CONTRACTACIO 1r TR 2022'!I16+'CONTRACTACIO 2n TR 2022'!I16+'CONTRACTACIO 3r TR 2022'!I16+'CONTRACTACIO 4t TR 2022'!I16</f>
        <v>0</v>
      </c>
      <c r="J16" s="13">
        <f>'CONTRACTACIO 1r TR 2022'!J16+'CONTRACTACIO 2n TR 2022'!J16+'CONTRACTACIO 3r TR 2022'!J16+'CONTRACTACIO 4t TR 2022'!J16</f>
        <v>0</v>
      </c>
      <c r="K16" s="21" t="str">
        <f t="shared" si="3"/>
        <v/>
      </c>
      <c r="L16" s="9">
        <f>'CONTRACTACIO 1r TR 2022'!L16+'CONTRACTACIO 2n TR 2022'!L16+'CONTRACTACIO 3r TR 2022'!L16+'CONTRACTACIO 4t TR 2022'!L16</f>
        <v>0</v>
      </c>
      <c r="M16" s="20" t="str">
        <f t="shared" si="4"/>
        <v/>
      </c>
      <c r="N16" s="13">
        <f>'CONTRACTACIO 1r TR 2022'!N16+'CONTRACTACIO 2n TR 2022'!N16+'CONTRACTACIO 3r TR 2022'!N16+'CONTRACTACIO 4t TR 2022'!N16</f>
        <v>0</v>
      </c>
      <c r="O16" s="13">
        <f>'CONTRACTACIO 1r TR 2022'!O16+'CONTRACTACIO 2n TR 2022'!O16+'CONTRACTACIO 3r TR 2022'!O16+'CONTRACTACIO 4t TR 2022'!O16</f>
        <v>0</v>
      </c>
      <c r="P16" s="21" t="str">
        <f t="shared" si="5"/>
        <v/>
      </c>
      <c r="Q16" s="9">
        <f>'CONTRACTACIO 1r TR 2022'!Q16+'CONTRACTACIO 2n TR 2022'!Q16+'CONTRACTACIO 3r TR 2022'!Q16+'CONTRACTACIO 4t TR 2022'!Q16</f>
        <v>0</v>
      </c>
      <c r="R16" s="20" t="str">
        <f t="shared" si="6"/>
        <v/>
      </c>
      <c r="S16" s="13">
        <f>'CONTRACTACIO 1r TR 2022'!S16+'CONTRACTACIO 2n TR 2022'!S16+'CONTRACTACIO 3r TR 2022'!S16+'CONTRACTACIO 4t TR 2022'!S16</f>
        <v>0</v>
      </c>
      <c r="T16" s="13">
        <f>'CONTRACTACIO 1r TR 2022'!T16+'CONTRACTACIO 2n TR 2022'!T16+'CONTRACTACIO 3r TR 2022'!T16+'CONTRACTACIO 4t TR 2022'!T16</f>
        <v>0</v>
      </c>
      <c r="U16" s="21" t="str">
        <f t="shared" si="7"/>
        <v/>
      </c>
      <c r="V16" s="9">
        <f>'CONTRACTACIO 1r TR 2022'!AA16+'CONTRACTACIO 2n TR 2022'!AA16+'CONTRACTACIO 3r TR 2022'!AA16+'CONTRACTACIO 4t TR 2022'!AA16</f>
        <v>0</v>
      </c>
      <c r="W16" s="20" t="str">
        <f t="shared" si="8"/>
        <v/>
      </c>
      <c r="X16" s="13">
        <f>'CONTRACTACIO 1r TR 2022'!AC16+'CONTRACTACIO 2n TR 2022'!AC16+'CONTRACTACIO 3r TR 2022'!AC16+'CONTRACTACIO 4t TR 2022'!AC16</f>
        <v>0</v>
      </c>
      <c r="Y16" s="13">
        <f>'CONTRACTACIO 1r TR 2022'!AD16+'CONTRACTACIO 2n TR 2022'!AD16+'CONTRACTACIO 3r TR 2022'!AD16+'CONTRACTACIO 4t TR 2022'!AD16</f>
        <v>0</v>
      </c>
      <c r="Z16" s="21" t="str">
        <f t="shared" si="9"/>
        <v/>
      </c>
      <c r="AA16" s="9">
        <f>'CONTRACTACIO 1r TR 2022'!V16+'CONTRACTACIO 2n TR 2022'!V16+'CONTRACTACIO 3r TR 2022'!V16+'CONTRACTACIO 4t TR 2022'!V16</f>
        <v>0</v>
      </c>
      <c r="AB16" s="20" t="str">
        <f t="shared" si="10"/>
        <v/>
      </c>
      <c r="AC16" s="13">
        <f>'CONTRACTACIO 1r TR 2022'!X16+'CONTRACTACIO 2n TR 2022'!X16+'CONTRACTACIO 3r TR 2022'!X16+'CONTRACTACIO 4t TR 2022'!X16</f>
        <v>0</v>
      </c>
      <c r="AD16" s="13">
        <f>'CONTRACTACIO 1r TR 2022'!Y16+'CONTRACTACIO 2n TR 2022'!Y16+'CONTRACTACIO 3r TR 2022'!Y16+'CONTRACTACIO 4t TR 2022'!Y16</f>
        <v>0</v>
      </c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9">
        <f>'CONTRACTACIO 1r TR 2022'!B17+'CONTRACTACIO 2n TR 2022'!B17+'CONTRACTACIO 3r TR 2022'!B17+'CONTRACTACIO 4t TR 2022'!B17</f>
        <v>0</v>
      </c>
      <c r="C17" s="20" t="str">
        <f t="shared" si="0"/>
        <v/>
      </c>
      <c r="D17" s="13">
        <f>'CONTRACTACIO 1r TR 2022'!D17+'CONTRACTACIO 2n TR 2022'!D17+'CONTRACTACIO 3r TR 2022'!D17+'CONTRACTACIO 4t TR 2022'!D17</f>
        <v>0</v>
      </c>
      <c r="E17" s="13">
        <f>'CONTRACTACIO 1r TR 2022'!E17+'CONTRACTACIO 2n TR 2022'!E17+'CONTRACTACIO 3r TR 2022'!E17+'CONTRACTACIO 4t TR 2022'!E17</f>
        <v>0</v>
      </c>
      <c r="F17" s="21" t="str">
        <f t="shared" si="1"/>
        <v/>
      </c>
      <c r="G17" s="9">
        <f>'CONTRACTACIO 1r TR 2022'!G17+'CONTRACTACIO 2n TR 2022'!G17+'CONTRACTACIO 3r TR 2022'!G17+'CONTRACTACIO 4t TR 2022'!G17</f>
        <v>0</v>
      </c>
      <c r="H17" s="20" t="str">
        <f t="shared" si="2"/>
        <v/>
      </c>
      <c r="I17" s="13">
        <f>'CONTRACTACIO 1r TR 2022'!I17+'CONTRACTACIO 2n TR 2022'!I17+'CONTRACTACIO 3r TR 2022'!I17+'CONTRACTACIO 4t TR 2022'!I17</f>
        <v>0</v>
      </c>
      <c r="J17" s="13">
        <f>'CONTRACTACIO 1r TR 2022'!J17+'CONTRACTACIO 2n TR 2022'!J17+'CONTRACTACIO 3r TR 2022'!J17+'CONTRACTACIO 4t TR 2022'!J17</f>
        <v>0</v>
      </c>
      <c r="K17" s="21" t="str">
        <f t="shared" si="3"/>
        <v/>
      </c>
      <c r="L17" s="9">
        <f>'CONTRACTACIO 1r TR 2022'!L17+'CONTRACTACIO 2n TR 2022'!L17+'CONTRACTACIO 3r TR 2022'!L17+'CONTRACTACIO 4t TR 2022'!L17</f>
        <v>0</v>
      </c>
      <c r="M17" s="20" t="str">
        <f t="shared" si="4"/>
        <v/>
      </c>
      <c r="N17" s="13">
        <f>'CONTRACTACIO 1r TR 2022'!N17+'CONTRACTACIO 2n TR 2022'!N17+'CONTRACTACIO 3r TR 2022'!N17+'CONTRACTACIO 4t TR 2022'!N17</f>
        <v>0</v>
      </c>
      <c r="O17" s="13">
        <f>'CONTRACTACIO 1r TR 2022'!O17+'CONTRACTACIO 2n TR 2022'!O17+'CONTRACTACIO 3r TR 2022'!O17+'CONTRACTACIO 4t TR 2022'!O17</f>
        <v>0</v>
      </c>
      <c r="P17" s="21" t="str">
        <f t="shared" si="5"/>
        <v/>
      </c>
      <c r="Q17" s="9">
        <f>'CONTRACTACIO 1r TR 2022'!Q17+'CONTRACTACIO 2n TR 2022'!Q17+'CONTRACTACIO 3r TR 2022'!Q17+'CONTRACTACIO 4t TR 2022'!Q17</f>
        <v>0</v>
      </c>
      <c r="R17" s="20" t="str">
        <f t="shared" si="6"/>
        <v/>
      </c>
      <c r="S17" s="13">
        <f>'CONTRACTACIO 1r TR 2022'!S17+'CONTRACTACIO 2n TR 2022'!S17+'CONTRACTACIO 3r TR 2022'!S17+'CONTRACTACIO 4t TR 2022'!S17</f>
        <v>0</v>
      </c>
      <c r="T17" s="13">
        <f>'CONTRACTACIO 1r TR 2022'!T17+'CONTRACTACIO 2n TR 2022'!T17+'CONTRACTACIO 3r TR 2022'!T17+'CONTRACTACIO 4t TR 2022'!T17</f>
        <v>0</v>
      </c>
      <c r="U17" s="21" t="str">
        <f t="shared" si="7"/>
        <v/>
      </c>
      <c r="V17" s="9">
        <f>'CONTRACTACIO 1r TR 2022'!AA17+'CONTRACTACIO 2n TR 2022'!AA17+'CONTRACTACIO 3r TR 2022'!AA17+'CONTRACTACIO 4t TR 2022'!AA17</f>
        <v>0</v>
      </c>
      <c r="W17" s="20" t="str">
        <f t="shared" si="8"/>
        <v/>
      </c>
      <c r="X17" s="13">
        <f>'CONTRACTACIO 1r TR 2022'!AC17+'CONTRACTACIO 2n TR 2022'!AC17+'CONTRACTACIO 3r TR 2022'!AC17+'CONTRACTACIO 4t TR 2022'!AC17</f>
        <v>0</v>
      </c>
      <c r="Y17" s="13">
        <f>'CONTRACTACIO 1r TR 2022'!AD17+'CONTRACTACIO 2n TR 2022'!AD17+'CONTRACTACIO 3r TR 2022'!AD17+'CONTRACTACIO 4t TR 2022'!AD17</f>
        <v>0</v>
      </c>
      <c r="Z17" s="21" t="str">
        <f t="shared" si="9"/>
        <v/>
      </c>
      <c r="AA17" s="9">
        <f>'CONTRACTACIO 1r TR 2022'!V17+'CONTRACTACIO 2n TR 2022'!V17+'CONTRACTACIO 3r TR 2022'!V17+'CONTRACTACIO 4t TR 2022'!V17</f>
        <v>0</v>
      </c>
      <c r="AB17" s="20" t="str">
        <f t="shared" si="10"/>
        <v/>
      </c>
      <c r="AC17" s="13">
        <f>'CONTRACTACIO 1r TR 2022'!X17+'CONTRACTACIO 2n TR 2022'!X17+'CONTRACTACIO 3r TR 2022'!X17+'CONTRACTACIO 4t TR 2022'!X17</f>
        <v>0</v>
      </c>
      <c r="AD17" s="13">
        <f>'CONTRACTACIO 1r TR 2022'!Y17+'CONTRACTACIO 2n TR 2022'!Y17+'CONTRACTACIO 3r TR 2022'!Y17+'CONTRACTACIO 4t TR 2022'!Y17</f>
        <v>0</v>
      </c>
      <c r="AE17" s="21" t="str">
        <f t="shared" si="11"/>
        <v/>
      </c>
    </row>
    <row r="18" spans="1:31" s="42" customFormat="1" ht="36" customHeight="1" x14ac:dyDescent="0.3">
      <c r="A18" s="44" t="s">
        <v>33</v>
      </c>
      <c r="B18" s="9">
        <f>'CONTRACTACIO 1r TR 2022'!B18+'CONTRACTACIO 2n TR 2022'!B18+'CONTRACTACIO 3r TR 2022'!B18+'CONTRACTACIO 4t TR 2022'!B18</f>
        <v>0</v>
      </c>
      <c r="C18" s="20" t="str">
        <f t="shared" si="0"/>
        <v/>
      </c>
      <c r="D18" s="13">
        <f>'CONTRACTACIO 1r TR 2022'!D18+'CONTRACTACIO 2n TR 2022'!D18+'CONTRACTACIO 3r TR 2022'!D18+'CONTRACTACIO 4t TR 2022'!D18</f>
        <v>0</v>
      </c>
      <c r="E18" s="13">
        <f>'CONTRACTACIO 1r TR 2022'!E18+'CONTRACTACIO 2n TR 2022'!E18+'CONTRACTACIO 3r TR 2022'!E18+'CONTRACTACIO 4t TR 2022'!E18</f>
        <v>0</v>
      </c>
      <c r="F18" s="21" t="str">
        <f t="shared" si="1"/>
        <v/>
      </c>
      <c r="G18" s="9">
        <f>'CONTRACTACIO 1r TR 2022'!G18+'CONTRACTACIO 2n TR 2022'!G18+'CONTRACTACIO 3r TR 2022'!G18+'CONTRACTACIO 4t TR 2022'!G18</f>
        <v>1</v>
      </c>
      <c r="H18" s="20">
        <f t="shared" si="2"/>
        <v>8.4033613445378148E-3</v>
      </c>
      <c r="I18" s="13">
        <f>'CONTRACTACIO 1r TR 2022'!I18+'CONTRACTACIO 2n TR 2022'!I18+'CONTRACTACIO 3r TR 2022'!I18+'CONTRACTACIO 4t TR 2022'!I18</f>
        <v>41481.280991735541</v>
      </c>
      <c r="J18" s="13">
        <f>'CONTRACTACIO 1r TR 2022'!J18+'CONTRACTACIO 2n TR 2022'!J18+'CONTRACTACIO 3r TR 2022'!J18+'CONTRACTACIO 4t TR 2022'!J18</f>
        <v>50192.35</v>
      </c>
      <c r="K18" s="21">
        <f t="shared" si="3"/>
        <v>2.269785505906188E-2</v>
      </c>
      <c r="L18" s="9">
        <f>'CONTRACTACIO 1r TR 2022'!L18+'CONTRACTACIO 2n TR 2022'!L18+'CONTRACTACIO 3r TR 2022'!L18+'CONTRACTACIO 4t TR 2022'!L18</f>
        <v>0</v>
      </c>
      <c r="M18" s="20" t="str">
        <f t="shared" si="4"/>
        <v/>
      </c>
      <c r="N18" s="13">
        <f>'CONTRACTACIO 1r TR 2022'!N18+'CONTRACTACIO 2n TR 2022'!N18+'CONTRACTACIO 3r TR 2022'!N18+'CONTRACTACIO 4t TR 2022'!N18</f>
        <v>0</v>
      </c>
      <c r="O18" s="13">
        <f>'CONTRACTACIO 1r TR 2022'!O18+'CONTRACTACIO 2n TR 2022'!O18+'CONTRACTACIO 3r TR 2022'!O18+'CONTRACTACIO 4t TR 2022'!O18</f>
        <v>0</v>
      </c>
      <c r="P18" s="21" t="str">
        <f t="shared" si="5"/>
        <v/>
      </c>
      <c r="Q18" s="9">
        <f>'CONTRACTACIO 1r TR 2022'!Q18+'CONTRACTACIO 2n TR 2022'!Q18+'CONTRACTACIO 3r TR 2022'!Q18+'CONTRACTACIO 4t TR 2022'!Q18</f>
        <v>0</v>
      </c>
      <c r="R18" s="20" t="str">
        <f t="shared" si="6"/>
        <v/>
      </c>
      <c r="S18" s="13">
        <f>'CONTRACTACIO 1r TR 2022'!S18+'CONTRACTACIO 2n TR 2022'!S18+'CONTRACTACIO 3r TR 2022'!S18+'CONTRACTACIO 4t TR 2022'!S18</f>
        <v>0</v>
      </c>
      <c r="T18" s="13">
        <f>'CONTRACTACIO 1r TR 2022'!T18+'CONTRACTACIO 2n TR 2022'!T18+'CONTRACTACIO 3r TR 2022'!T18+'CONTRACTACIO 4t TR 2022'!T18</f>
        <v>0</v>
      </c>
      <c r="U18" s="21" t="str">
        <f t="shared" si="7"/>
        <v/>
      </c>
      <c r="V18" s="9">
        <f>'CONTRACTACIO 1r TR 2022'!AA18+'CONTRACTACIO 2n TR 2022'!AA18+'CONTRACTACIO 3r TR 2022'!AA18+'CONTRACTACIO 4t TR 2022'!AA18</f>
        <v>0</v>
      </c>
      <c r="W18" s="20" t="str">
        <f t="shared" si="8"/>
        <v/>
      </c>
      <c r="X18" s="13">
        <f>'CONTRACTACIO 1r TR 2022'!AC18+'CONTRACTACIO 2n TR 2022'!AC18+'CONTRACTACIO 3r TR 2022'!AC18+'CONTRACTACIO 4t TR 2022'!AC18</f>
        <v>0</v>
      </c>
      <c r="Y18" s="13">
        <f>'CONTRACTACIO 1r TR 2022'!AD18+'CONTRACTACIO 2n TR 2022'!AD18+'CONTRACTACIO 3r TR 2022'!AD18+'CONTRACTACIO 4t TR 2022'!AD18</f>
        <v>0</v>
      </c>
      <c r="Z18" s="21" t="str">
        <f t="shared" si="9"/>
        <v/>
      </c>
      <c r="AA18" s="9">
        <f>'CONTRACTACIO 1r TR 2022'!V18+'CONTRACTACIO 2n TR 2022'!V18+'CONTRACTACIO 3r TR 2022'!V18+'CONTRACTACIO 4t TR 2022'!V18</f>
        <v>0</v>
      </c>
      <c r="AB18" s="20" t="str">
        <f t="shared" si="10"/>
        <v/>
      </c>
      <c r="AC18" s="13">
        <f>'CONTRACTACIO 1r TR 2022'!X18+'CONTRACTACIO 2n TR 2022'!X18+'CONTRACTACIO 3r TR 2022'!X18+'CONTRACTACIO 4t TR 2022'!X18</f>
        <v>0</v>
      </c>
      <c r="AD18" s="13">
        <f>'CONTRACTACIO 1r TR 2022'!Y18+'CONTRACTACIO 2n TR 2022'!Y18+'CONTRACTACIO 3r TR 2022'!Y18+'CONTRACTACIO 4t TR 2022'!Y18</f>
        <v>0</v>
      </c>
      <c r="AE18" s="21" t="str">
        <f t="shared" si="11"/>
        <v/>
      </c>
    </row>
    <row r="19" spans="1:31" s="42" customFormat="1" ht="36" customHeight="1" x14ac:dyDescent="0.3">
      <c r="A19" s="44" t="s">
        <v>28</v>
      </c>
      <c r="B19" s="9">
        <f>'CONTRACTACIO 1r TR 2022'!B19+'CONTRACTACIO 2n TR 2022'!B19+'CONTRACTACIO 3r TR 2022'!B19+'CONTRACTACIO 4t TR 2022'!B19</f>
        <v>18</v>
      </c>
      <c r="C19" s="20">
        <f t="shared" si="0"/>
        <v>0.66666666666666663</v>
      </c>
      <c r="D19" s="13">
        <f>'CONTRACTACIO 1r TR 2022'!D19+'CONTRACTACIO 2n TR 2022'!D19+'CONTRACTACIO 3r TR 2022'!D19+'CONTRACTACIO 4t TR 2022'!D19</f>
        <v>3359948.27</v>
      </c>
      <c r="E19" s="13">
        <f>'CONTRACTACIO 1r TR 2022'!E19+'CONTRACTACIO 2n TR 2022'!E19+'CONTRACTACIO 3r TR 2022'!E19+'CONTRACTACIO 4t TR 2022'!E19</f>
        <v>4065537.41</v>
      </c>
      <c r="F19" s="21">
        <f t="shared" si="1"/>
        <v>0.35327457303202636</v>
      </c>
      <c r="G19" s="9">
        <f>'CONTRACTACIO 1r TR 2022'!G19+'CONTRACTACIO 2n TR 2022'!G19+'CONTRACTACIO 3r TR 2022'!G19+'CONTRACTACIO 4t TR 2022'!G19</f>
        <v>14</v>
      </c>
      <c r="H19" s="20">
        <f t="shared" si="2"/>
        <v>0.11764705882352941</v>
      </c>
      <c r="I19" s="13">
        <f>'CONTRACTACIO 1r TR 2022'!I19+'CONTRACTACIO 2n TR 2022'!I19+'CONTRACTACIO 3r TR 2022'!I19+'CONTRACTACIO 4t TR 2022'!I19</f>
        <v>764296.75</v>
      </c>
      <c r="J19" s="13">
        <f>'CONTRACTACIO 1r TR 2022'!J19+'CONTRACTACIO 2n TR 2022'!J19+'CONTRACTACIO 3r TR 2022'!J19+'CONTRACTACIO 4t TR 2022'!J19</f>
        <v>925299.07000000007</v>
      </c>
      <c r="K19" s="21">
        <f t="shared" si="3"/>
        <v>0.41843635887032093</v>
      </c>
      <c r="L19" s="9">
        <f>'CONTRACTACIO 1r TR 2022'!L19+'CONTRACTACIO 2n TR 2022'!L19+'CONTRACTACIO 3r TR 2022'!L19+'CONTRACTACIO 4t TR 2022'!L19</f>
        <v>2</v>
      </c>
      <c r="M19" s="20">
        <f t="shared" si="4"/>
        <v>4.6511627906976744E-2</v>
      </c>
      <c r="N19" s="13">
        <f>'CONTRACTACIO 1r TR 2022'!N19+'CONTRACTACIO 2n TR 2022'!N19+'CONTRACTACIO 3r TR 2022'!N19+'CONTRACTACIO 4t TR 2022'!N19</f>
        <v>2292.37</v>
      </c>
      <c r="O19" s="13">
        <f>'CONTRACTACIO 1r TR 2022'!O19+'CONTRACTACIO 2n TR 2022'!O19+'CONTRACTACIO 3r TR 2022'!O19+'CONTRACTACIO 4t TR 2022'!O19</f>
        <v>2773.77</v>
      </c>
      <c r="P19" s="21">
        <f t="shared" si="5"/>
        <v>1.2519018729039117E-2</v>
      </c>
      <c r="Q19" s="9">
        <f>'CONTRACTACIO 1r TR 2022'!Q19+'CONTRACTACIO 2n TR 2022'!Q19+'CONTRACTACIO 3r TR 2022'!Q19+'CONTRACTACIO 4t TR 2022'!Q19</f>
        <v>0</v>
      </c>
      <c r="R19" s="20" t="str">
        <f t="shared" si="6"/>
        <v/>
      </c>
      <c r="S19" s="13">
        <f>'CONTRACTACIO 1r TR 2022'!S19+'CONTRACTACIO 2n TR 2022'!S19+'CONTRACTACIO 3r TR 2022'!S19+'CONTRACTACIO 4t TR 2022'!S19</f>
        <v>0</v>
      </c>
      <c r="T19" s="13">
        <f>'CONTRACTACIO 1r TR 2022'!T19+'CONTRACTACIO 2n TR 2022'!T19+'CONTRACTACIO 3r TR 2022'!T19+'CONTRACTACIO 4t TR 2022'!T19</f>
        <v>0</v>
      </c>
      <c r="U19" s="21" t="str">
        <f t="shared" si="7"/>
        <v/>
      </c>
      <c r="V19" s="9">
        <f>'CONTRACTACIO 1r TR 2022'!AA19+'CONTRACTACIO 2n TR 2022'!AA19+'CONTRACTACIO 3r TR 2022'!AA19+'CONTRACTACIO 4t TR 2022'!AA19</f>
        <v>0</v>
      </c>
      <c r="W19" s="20" t="str">
        <f t="shared" si="8"/>
        <v/>
      </c>
      <c r="X19" s="13">
        <f>'CONTRACTACIO 1r TR 2022'!AC19+'CONTRACTACIO 2n TR 2022'!AC19+'CONTRACTACIO 3r TR 2022'!AC19+'CONTRACTACIO 4t TR 2022'!AC19</f>
        <v>0</v>
      </c>
      <c r="Y19" s="13">
        <f>'CONTRACTACIO 1r TR 2022'!AD19+'CONTRACTACIO 2n TR 2022'!AD19+'CONTRACTACIO 3r TR 2022'!AD19+'CONTRACTACIO 4t TR 2022'!AD19</f>
        <v>0</v>
      </c>
      <c r="Z19" s="21" t="str">
        <f t="shared" si="9"/>
        <v/>
      </c>
      <c r="AA19" s="9">
        <f>'CONTRACTACIO 1r TR 2022'!V19+'CONTRACTACIO 2n TR 2022'!V19+'CONTRACTACIO 3r TR 2022'!V19+'CONTRACTACIO 4t TR 2022'!V19</f>
        <v>0</v>
      </c>
      <c r="AB19" s="20" t="str">
        <f t="shared" si="10"/>
        <v/>
      </c>
      <c r="AC19" s="13">
        <f>'CONTRACTACIO 1r TR 2022'!X19+'CONTRACTACIO 2n TR 2022'!X19+'CONTRACTACIO 3r TR 2022'!X19+'CONTRACTACIO 4t TR 2022'!X19</f>
        <v>0</v>
      </c>
      <c r="AD19" s="13">
        <f>'CONTRACTACIO 1r TR 2022'!Y19+'CONTRACTACIO 2n TR 2022'!Y19+'CONTRACTACIO 3r TR 2022'!Y19+'CONTRACTACIO 4t TR 2022'!Y19</f>
        <v>0</v>
      </c>
      <c r="AE19" s="21" t="str">
        <f t="shared" si="11"/>
        <v/>
      </c>
    </row>
    <row r="20" spans="1:31" s="42" customFormat="1" ht="36" customHeight="1" x14ac:dyDescent="0.3">
      <c r="A20" s="45" t="s">
        <v>29</v>
      </c>
      <c r="B20" s="9">
        <f>'CONTRACTACIO 1r TR 2022'!B20+'CONTRACTACIO 2n TR 2022'!B20+'CONTRACTACIO 3r TR 2022'!B20+'CONTRACTACIO 4t TR 2022'!B20</f>
        <v>6</v>
      </c>
      <c r="C20" s="20">
        <f t="shared" si="0"/>
        <v>0.22222222222222221</v>
      </c>
      <c r="D20" s="13">
        <f>'CONTRACTACIO 1r TR 2022'!D20+'CONTRACTACIO 2n TR 2022'!D20+'CONTRACTACIO 3r TR 2022'!D20+'CONTRACTACIO 4t TR 2022'!D20</f>
        <v>123432.04000000001</v>
      </c>
      <c r="E20" s="13">
        <f>'CONTRACTACIO 1r TR 2022'!E20+'CONTRACTACIO 2n TR 2022'!E20+'CONTRACTACIO 3r TR 2022'!E20+'CONTRACTACIO 4t TR 2022'!E20</f>
        <v>149352.76</v>
      </c>
      <c r="F20" s="21">
        <f t="shared" si="1"/>
        <v>1.297799705160128E-2</v>
      </c>
      <c r="G20" s="9">
        <f>'CONTRACTACIO 1r TR 2022'!G20+'CONTRACTACIO 2n TR 2022'!G20+'CONTRACTACIO 3r TR 2022'!G20+'CONTRACTACIO 4t TR 2022'!G20</f>
        <v>42</v>
      </c>
      <c r="H20" s="20">
        <f t="shared" si="2"/>
        <v>0.35294117647058826</v>
      </c>
      <c r="I20" s="13">
        <f>'CONTRACTACIO 1r TR 2022'!I20+'CONTRACTACIO 2n TR 2022'!I20+'CONTRACTACIO 3r TR 2022'!I20+'CONTRACTACIO 4t TR 2022'!I20</f>
        <v>139055.43</v>
      </c>
      <c r="J20" s="13">
        <f>'CONTRACTACIO 1r TR 2022'!J20+'CONTRACTACIO 2n TR 2022'!J20+'CONTRACTACIO 3r TR 2022'!J20+'CONTRACTACIO 4t TR 2022'!J20</f>
        <v>161585.45000000001</v>
      </c>
      <c r="K20" s="21">
        <f t="shared" si="3"/>
        <v>7.3071755431919225E-2</v>
      </c>
      <c r="L20" s="9">
        <f>'CONTRACTACIO 1r TR 2022'!L20+'CONTRACTACIO 2n TR 2022'!L20+'CONTRACTACIO 3r TR 2022'!L20+'CONTRACTACIO 4t TR 2022'!L20</f>
        <v>27</v>
      </c>
      <c r="M20" s="20">
        <f t="shared" si="4"/>
        <v>0.62790697674418605</v>
      </c>
      <c r="N20" s="13">
        <f>'CONTRACTACIO 1r TR 2022'!N20+'CONTRACTACIO 2n TR 2022'!N20+'CONTRACTACIO 3r TR 2022'!N20+'CONTRACTACIO 4t TR 2022'!N20</f>
        <v>84952.290000000008</v>
      </c>
      <c r="O20" s="13">
        <f>'CONTRACTACIO 1r TR 2022'!O20+'CONTRACTACIO 2n TR 2022'!O20+'CONTRACTACIO 3r TR 2022'!O20+'CONTRACTACIO 4t TR 2022'!O20</f>
        <v>102361.47</v>
      </c>
      <c r="P20" s="21">
        <f t="shared" si="5"/>
        <v>0.46199402259811584</v>
      </c>
      <c r="Q20" s="9">
        <f>'CONTRACTACIO 1r TR 2022'!Q20+'CONTRACTACIO 2n TR 2022'!Q20+'CONTRACTACIO 3r TR 2022'!Q20+'CONTRACTACIO 4t TR 2022'!Q20</f>
        <v>0</v>
      </c>
      <c r="R20" s="20" t="str">
        <f t="shared" si="6"/>
        <v/>
      </c>
      <c r="S20" s="13">
        <f>'CONTRACTACIO 1r TR 2022'!S20+'CONTRACTACIO 2n TR 2022'!S20+'CONTRACTACIO 3r TR 2022'!S20+'CONTRACTACIO 4t TR 2022'!S20</f>
        <v>0</v>
      </c>
      <c r="T20" s="13">
        <f>'CONTRACTACIO 1r TR 2022'!T20+'CONTRACTACIO 2n TR 2022'!T20+'CONTRACTACIO 3r TR 2022'!T20+'CONTRACTACIO 4t TR 2022'!T20</f>
        <v>0</v>
      </c>
      <c r="U20" s="21" t="str">
        <f t="shared" si="7"/>
        <v/>
      </c>
      <c r="V20" s="9">
        <f>'CONTRACTACIO 1r TR 2022'!AA20+'CONTRACTACIO 2n TR 2022'!AA20+'CONTRACTACIO 3r TR 2022'!AA20+'CONTRACTACIO 4t TR 2022'!AA20</f>
        <v>0</v>
      </c>
      <c r="W20" s="20" t="str">
        <f t="shared" si="8"/>
        <v/>
      </c>
      <c r="X20" s="13">
        <f>'CONTRACTACIO 1r TR 2022'!AC20+'CONTRACTACIO 2n TR 2022'!AC20+'CONTRACTACIO 3r TR 2022'!AC20+'CONTRACTACIO 4t TR 2022'!AC20</f>
        <v>0</v>
      </c>
      <c r="Y20" s="13">
        <f>'CONTRACTACIO 1r TR 2022'!AD20+'CONTRACTACIO 2n TR 2022'!AD20+'CONTRACTACIO 3r TR 2022'!AD20+'CONTRACTACIO 4t TR 2022'!AD20</f>
        <v>0</v>
      </c>
      <c r="Z20" s="21" t="str">
        <f t="shared" si="9"/>
        <v/>
      </c>
      <c r="AA20" s="9">
        <f>'CONTRACTACIO 1r TR 2022'!V20+'CONTRACTACIO 2n TR 2022'!V20+'CONTRACTACIO 3r TR 2022'!V20+'CONTRACTACIO 4t TR 2022'!V20</f>
        <v>0</v>
      </c>
      <c r="AB20" s="20" t="str">
        <f t="shared" si="10"/>
        <v/>
      </c>
      <c r="AC20" s="13">
        <f>'CONTRACTACIO 1r TR 2022'!X20+'CONTRACTACIO 2n TR 2022'!X20+'CONTRACTACIO 3r TR 2022'!X20+'CONTRACTACIO 4t TR 2022'!X20</f>
        <v>0</v>
      </c>
      <c r="AD20" s="13">
        <f>'CONTRACTACIO 1r TR 2022'!Y20+'CONTRACTACIO 2n TR 2022'!Y20+'CONTRACTACIO 3r TR 2022'!Y20+'CONTRACTACIO 4t TR 2022'!Y20</f>
        <v>0</v>
      </c>
      <c r="AE20" s="21" t="str">
        <f t="shared" si="11"/>
        <v/>
      </c>
    </row>
    <row r="21" spans="1:31" s="42" customFormat="1" ht="39.950000000000003" customHeight="1" x14ac:dyDescent="0.25">
      <c r="A21" s="46" t="s">
        <v>35</v>
      </c>
      <c r="B21" s="9">
        <f>'CONTRACTACIO 1r TR 2022'!B21+'CONTRACTACIO 2n TR 2022'!B21+'CONTRACTACIO 3r TR 2022'!B21+'CONTRACTACIO 4t TR 2022'!B21</f>
        <v>0</v>
      </c>
      <c r="C21" s="20" t="str">
        <f t="shared" si="0"/>
        <v/>
      </c>
      <c r="D21" s="13">
        <f>'CONTRACTACIO 1r TR 2022'!D21+'CONTRACTACIO 2n TR 2022'!D21+'CONTRACTACIO 3r TR 2022'!D21+'CONTRACTACIO 4t TR 2022'!D21</f>
        <v>0</v>
      </c>
      <c r="E21" s="13">
        <f>'CONTRACTACIO 1r TR 2022'!E21+'CONTRACTACIO 2n TR 2022'!E21+'CONTRACTACIO 3r TR 2022'!E21+'CONTRACTACIO 4t TR 2022'!E21</f>
        <v>0</v>
      </c>
      <c r="F21" s="21" t="str">
        <f t="shared" si="1"/>
        <v/>
      </c>
      <c r="G21" s="9">
        <f>'CONTRACTACIO 1r TR 2022'!G21+'CONTRACTACIO 2n TR 2022'!G21+'CONTRACTACIO 3r TR 2022'!G21+'CONTRACTACIO 4t TR 2022'!G21</f>
        <v>9</v>
      </c>
      <c r="H21" s="20">
        <f t="shared" si="2"/>
        <v>7.5630252100840331E-2</v>
      </c>
      <c r="I21" s="13">
        <f>'CONTRACTACIO 1r TR 2022'!I21+'CONTRACTACIO 2n TR 2022'!I21+'CONTRACTACIO 3r TR 2022'!I21+'CONTRACTACIO 4t TR 2022'!I21</f>
        <v>5962.65</v>
      </c>
      <c r="J21" s="13">
        <f>'CONTRACTACIO 1r TR 2022'!J21+'CONTRACTACIO 2n TR 2022'!J21+'CONTRACTACIO 3r TR 2022'!J21+'CONTRACTACIO 4t TR 2022'!J21</f>
        <v>7214.7999999999993</v>
      </c>
      <c r="K21" s="21">
        <f t="shared" si="3"/>
        <v>3.2626582473249334E-3</v>
      </c>
      <c r="L21" s="9">
        <f>'CONTRACTACIO 1r TR 2022'!L21+'CONTRACTACIO 2n TR 2022'!L21+'CONTRACTACIO 3r TR 2022'!L21+'CONTRACTACIO 4t TR 2022'!L21</f>
        <v>0</v>
      </c>
      <c r="M21" s="20" t="str">
        <f t="shared" si="4"/>
        <v/>
      </c>
      <c r="N21" s="13">
        <f>'CONTRACTACIO 1r TR 2022'!N21+'CONTRACTACIO 2n TR 2022'!N21+'CONTRACTACIO 3r TR 2022'!N21+'CONTRACTACIO 4t TR 2022'!N21</f>
        <v>0</v>
      </c>
      <c r="O21" s="13">
        <f>'CONTRACTACIO 1r TR 2022'!O21+'CONTRACTACIO 2n TR 2022'!O21+'CONTRACTACIO 3r TR 2022'!O21+'CONTRACTACIO 4t TR 2022'!O21</f>
        <v>0</v>
      </c>
      <c r="P21" s="21" t="str">
        <f t="shared" si="5"/>
        <v/>
      </c>
      <c r="Q21" s="9">
        <f>'CONTRACTACIO 1r TR 2022'!Q21+'CONTRACTACIO 2n TR 2022'!Q21+'CONTRACTACIO 3r TR 2022'!Q21+'CONTRACTACIO 4t TR 2022'!Q21</f>
        <v>0</v>
      </c>
      <c r="R21" s="20" t="str">
        <f t="shared" si="6"/>
        <v/>
      </c>
      <c r="S21" s="13">
        <f>'CONTRACTACIO 1r TR 2022'!S21+'CONTRACTACIO 2n TR 2022'!S21+'CONTRACTACIO 3r TR 2022'!S21+'CONTRACTACIO 4t TR 2022'!S21</f>
        <v>0</v>
      </c>
      <c r="T21" s="13">
        <f>'CONTRACTACIO 1r TR 2022'!T21+'CONTRACTACIO 2n TR 2022'!T21+'CONTRACTACIO 3r TR 2022'!T21+'CONTRACTACIO 4t TR 2022'!T21</f>
        <v>0</v>
      </c>
      <c r="U21" s="21" t="str">
        <f t="shared" si="7"/>
        <v/>
      </c>
      <c r="V21" s="9">
        <f>'CONTRACTACIO 1r TR 2022'!AA21+'CONTRACTACIO 2n TR 2022'!AA21+'CONTRACTACIO 3r TR 2022'!AA21+'CONTRACTACIO 4t TR 2022'!AA21</f>
        <v>0</v>
      </c>
      <c r="W21" s="20" t="str">
        <f t="shared" si="8"/>
        <v/>
      </c>
      <c r="X21" s="13">
        <f>'CONTRACTACIO 1r TR 2022'!AC21+'CONTRACTACIO 2n TR 2022'!AC21+'CONTRACTACIO 3r TR 2022'!AC21+'CONTRACTACIO 4t TR 2022'!AC21</f>
        <v>0</v>
      </c>
      <c r="Y21" s="13">
        <f>'CONTRACTACIO 1r TR 2022'!AD21+'CONTRACTACIO 2n TR 2022'!AD21+'CONTRACTACIO 3r TR 2022'!AD21+'CONTRACTACIO 4t TR 2022'!AD21</f>
        <v>0</v>
      </c>
      <c r="Z21" s="21" t="str">
        <f t="shared" si="9"/>
        <v/>
      </c>
      <c r="AA21" s="9">
        <f>'CONTRACTACIO 1r TR 2022'!V21+'CONTRACTACIO 2n TR 2022'!V21+'CONTRACTACIO 3r TR 2022'!V21+'CONTRACTACIO 4t TR 2022'!V21</f>
        <v>0</v>
      </c>
      <c r="AB21" s="20" t="str">
        <f t="shared" si="10"/>
        <v/>
      </c>
      <c r="AC21" s="13">
        <f>'CONTRACTACIO 1r TR 2022'!X21+'CONTRACTACIO 2n TR 2022'!X21+'CONTRACTACIO 3r TR 2022'!X21+'CONTRACTACIO 4t TR 2022'!X21</f>
        <v>0</v>
      </c>
      <c r="AD21" s="13">
        <f>'CONTRACTACIO 1r TR 2022'!Y21+'CONTRACTACIO 2n TR 2022'!Y21+'CONTRACTACIO 3r TR 2022'!Y21+'CONTRACTACIO 4t TR 2022'!Y21</f>
        <v>0</v>
      </c>
      <c r="AE21" s="21" t="str">
        <f t="shared" si="11"/>
        <v/>
      </c>
    </row>
    <row r="22" spans="1:31" s="42" customFormat="1" ht="39.950000000000003" customHeight="1" x14ac:dyDescent="0.3">
      <c r="A22" s="92" t="s">
        <v>45</v>
      </c>
      <c r="B22" s="9">
        <f>'CONTRACTACIO 1r TR 2022'!B22+'CONTRACTACIO 2n TR 2022'!B22+'CONTRACTACIO 3r TR 2022'!B22+'CONTRACTACIO 4t TR 2022'!B22</f>
        <v>0</v>
      </c>
      <c r="C22" s="20" t="str">
        <f t="shared" si="0"/>
        <v/>
      </c>
      <c r="D22" s="13">
        <f>'CONTRACTACIO 1r TR 2022'!D22+'CONTRACTACIO 2n TR 2022'!D22+'CONTRACTACIO 3r TR 2022'!D22+'CONTRACTACIO 4t TR 2022'!D22</f>
        <v>0</v>
      </c>
      <c r="E22" s="23">
        <f>'CONTRACTACIO 1r TR 2022'!E22+'CONTRACTACIO 2n TR 2022'!E22+'CONTRACTACIO 3r TR 2022'!E22+'CONTRACTACIO 4t TR 2022'!E22</f>
        <v>0</v>
      </c>
      <c r="F22" s="21" t="str">
        <f t="shared" si="1"/>
        <v/>
      </c>
      <c r="G22" s="9">
        <f>'CONTRACTACIO 1r TR 2022'!G22+'CONTRACTACIO 2n TR 2022'!G22+'CONTRACTACIO 3r TR 2022'!G22+'CONTRACTACIO 4t TR 2022'!G22</f>
        <v>0</v>
      </c>
      <c r="H22" s="20" t="str">
        <f t="shared" si="2"/>
        <v/>
      </c>
      <c r="I22" s="13">
        <f>'CONTRACTACIO 1r TR 2022'!I22+'CONTRACTACIO 2n TR 2022'!I22+'CONTRACTACIO 3r TR 2022'!I22+'CONTRACTACIO 4t TR 2022'!I22</f>
        <v>0</v>
      </c>
      <c r="J22" s="23">
        <f>'CONTRACTACIO 1r TR 2022'!J22+'CONTRACTACIO 2n TR 2022'!J22+'CONTRACTACIO 3r TR 2022'!J22+'CONTRACTACIO 4t TR 2022'!J22</f>
        <v>0</v>
      </c>
      <c r="K22" s="21" t="str">
        <f t="shared" si="3"/>
        <v/>
      </c>
      <c r="L22" s="9">
        <f>'CONTRACTACIO 1r TR 2022'!L22+'CONTRACTACIO 2n TR 2022'!L22+'CONTRACTACIO 3r TR 2022'!L22+'CONTRACTACIO 4t TR 2022'!L22</f>
        <v>0</v>
      </c>
      <c r="M22" s="20" t="str">
        <f t="shared" si="4"/>
        <v/>
      </c>
      <c r="N22" s="13">
        <f>'CONTRACTACIO 1r TR 2022'!N22+'CONTRACTACIO 2n TR 2022'!N22+'CONTRACTACIO 3r TR 2022'!N22+'CONTRACTACIO 4t TR 2022'!N22</f>
        <v>0</v>
      </c>
      <c r="O22" s="23">
        <f>'CONTRACTACIO 1r TR 2022'!O22+'CONTRACTACIO 2n TR 2022'!O22+'CONTRACTACIO 3r TR 2022'!O22+'CONTRACTACIO 4t TR 2022'!O22</f>
        <v>0</v>
      </c>
      <c r="P22" s="21" t="str">
        <f t="shared" si="5"/>
        <v/>
      </c>
      <c r="Q22" s="9">
        <f>'CONTRACTACIO 1r TR 2022'!Q22+'CONTRACTACIO 2n TR 2022'!Q22+'CONTRACTACIO 3r TR 2022'!Q22+'CONTRACTACIO 4t TR 2022'!Q22</f>
        <v>0</v>
      </c>
      <c r="R22" s="20" t="str">
        <f t="shared" si="6"/>
        <v/>
      </c>
      <c r="S22" s="13">
        <f>'CONTRACTACIO 1r TR 2022'!S22+'CONTRACTACIO 2n TR 2022'!S22+'CONTRACTACIO 3r TR 2022'!S22+'CONTRACTACIO 4t TR 2022'!S22</f>
        <v>0</v>
      </c>
      <c r="T22" s="23">
        <f>'CONTRACTACIO 1r TR 2022'!T22+'CONTRACTACIO 2n TR 2022'!T22+'CONTRACTACIO 3r TR 2022'!T22+'CONTRACTACIO 4t TR 2022'!T22</f>
        <v>0</v>
      </c>
      <c r="U22" s="21" t="str">
        <f t="shared" si="7"/>
        <v/>
      </c>
      <c r="V22" s="9">
        <f>'CONTRACTACIO 1r TR 2022'!AA22+'CONTRACTACIO 2n TR 2022'!AA22+'CONTRACTACIO 3r TR 2022'!AA22+'CONTRACTACIO 4t TR 2022'!AA22</f>
        <v>0</v>
      </c>
      <c r="W22" s="20" t="str">
        <f t="shared" si="8"/>
        <v/>
      </c>
      <c r="X22" s="13">
        <f>'CONTRACTACIO 1r TR 2022'!AC22+'CONTRACTACIO 2n TR 2022'!AC22+'CONTRACTACIO 3r TR 2022'!AC22+'CONTRACTACIO 4t TR 2022'!AC22</f>
        <v>0</v>
      </c>
      <c r="Y22" s="23">
        <f>'CONTRACTACIO 1r TR 2022'!AD22+'CONTRACTACIO 2n TR 2022'!AD22+'CONTRACTACIO 3r TR 2022'!AD22+'CONTRACTACIO 4t TR 2022'!AD22</f>
        <v>0</v>
      </c>
      <c r="Z22" s="21" t="str">
        <f t="shared" si="9"/>
        <v/>
      </c>
      <c r="AA22" s="9">
        <f>'CONTRACTACIO 1r TR 2022'!V22+'CONTRACTACIO 2n TR 2022'!V22+'CONTRACTACIO 3r TR 2022'!V22+'CONTRACTACIO 4t TR 2022'!V22</f>
        <v>0</v>
      </c>
      <c r="AB22" s="20" t="str">
        <f t="shared" si="10"/>
        <v/>
      </c>
      <c r="AC22" s="13">
        <f>'CONTRACTACIO 1r TR 2022'!X22+'CONTRACTACIO 2n TR 2022'!X22+'CONTRACTACIO 3r TR 2022'!X22+'CONTRACTACIO 4t TR 2022'!X22</f>
        <v>0</v>
      </c>
      <c r="AD22" s="23">
        <f>'CONTRACTACIO 1r TR 2022'!Y22+'CONTRACTACIO 2n TR 2022'!Y22+'CONTRACTACIO 3r TR 2022'!Y22+'CONTRACTACIO 4t TR 2022'!Y22</f>
        <v>0</v>
      </c>
      <c r="AE22" s="21" t="str">
        <f t="shared" si="11"/>
        <v/>
      </c>
    </row>
    <row r="23" spans="1:31" s="42" customFormat="1" ht="39.950000000000003" customHeight="1" x14ac:dyDescent="0.25">
      <c r="A23" s="94" t="s">
        <v>47</v>
      </c>
      <c r="B23" s="81">
        <f>'CONTRACTACIO 1r TR 2022'!B23+'CONTRACTACIO 2n TR 2022'!B23+'CONTRACTACIO 3r TR 2022'!B23+'CONTRACTACIO 4t TR 2022'!B23</f>
        <v>0</v>
      </c>
      <c r="C23" s="66" t="str">
        <f t="shared" si="0"/>
        <v/>
      </c>
      <c r="D23" s="77">
        <f>'CONTRACTACIO 1r TR 2022'!D23+'CONTRACTACIO 2n TR 2022'!D23+'CONTRACTACIO 3r TR 2022'!D23+'CONTRACTACIO 4t TR 2022'!D23</f>
        <v>0</v>
      </c>
      <c r="E23" s="78">
        <f>'CONTRACTACIO 1r TR 2022'!E23+'CONTRACTACIO 2n TR 2022'!E23+'CONTRACTACIO 3r TR 2022'!E23+'CONTRACTACIO 4t TR 2022'!E23</f>
        <v>0</v>
      </c>
      <c r="F23" s="67" t="str">
        <f t="shared" si="1"/>
        <v/>
      </c>
      <c r="G23" s="81">
        <f>'CONTRACTACIO 1r TR 2022'!G23+'CONTRACTACIO 2n TR 2022'!G23+'CONTRACTACIO 3r TR 2022'!G23+'CONTRACTACIO 4t TR 2022'!G23</f>
        <v>31</v>
      </c>
      <c r="H23" s="66">
        <f t="shared" si="2"/>
        <v>0.26050420168067229</v>
      </c>
      <c r="I23" s="77">
        <f>'CONTRACTACIO 1r TR 2022'!I23+'CONTRACTACIO 2n TR 2022'!I23+'CONTRACTACIO 3r TR 2022'!I23+'CONTRACTACIO 4t TR 2022'!I23</f>
        <v>34605</v>
      </c>
      <c r="J23" s="78">
        <f>'CONTRACTACIO 1r TR 2022'!J23+'CONTRACTACIO 2n TR 2022'!J23+'CONTRACTACIO 3r TR 2022'!J23+'CONTRACTACIO 4t TR 2022'!J23</f>
        <v>34605</v>
      </c>
      <c r="K23" s="67">
        <f t="shared" si="3"/>
        <v>1.5648983845523001E-2</v>
      </c>
      <c r="L23" s="81">
        <f>'CONTRACTACIO 1r TR 2022'!L23+'CONTRACTACIO 2n TR 2022'!L23+'CONTRACTACIO 3r TR 2022'!L23+'CONTRACTACIO 4t TR 2022'!L23</f>
        <v>0</v>
      </c>
      <c r="M23" s="66" t="str">
        <f t="shared" si="4"/>
        <v/>
      </c>
      <c r="N23" s="77">
        <f>'CONTRACTACIO 1r TR 2022'!N23+'CONTRACTACIO 2n TR 2022'!N23+'CONTRACTACIO 3r TR 2022'!N23+'CONTRACTACIO 4t TR 2022'!N23</f>
        <v>0</v>
      </c>
      <c r="O23" s="78">
        <f>'CONTRACTACIO 1r TR 2022'!O23+'CONTRACTACIO 2n TR 2022'!O23+'CONTRACTACIO 3r TR 2022'!O23+'CONTRACTACIO 4t TR 2022'!O23</f>
        <v>0</v>
      </c>
      <c r="P23" s="67" t="str">
        <f t="shared" si="5"/>
        <v/>
      </c>
      <c r="Q23" s="81">
        <f>'CONTRACTACIO 1r TR 2022'!Q23+'CONTRACTACIO 2n TR 2022'!Q23+'CONTRACTACIO 3r TR 2022'!Q23+'CONTRACTACIO 4t TR 2022'!Q23</f>
        <v>0</v>
      </c>
      <c r="R23" s="66" t="str">
        <f t="shared" si="6"/>
        <v/>
      </c>
      <c r="S23" s="77">
        <f>'CONTRACTACIO 1r TR 2022'!S23+'CONTRACTACIO 2n TR 2022'!S23+'CONTRACTACIO 3r TR 2022'!S23+'CONTRACTACIO 4t TR 2022'!S23</f>
        <v>0</v>
      </c>
      <c r="T23" s="78">
        <f>'CONTRACTACIO 1r TR 2022'!T23+'CONTRACTACIO 2n TR 2022'!T23+'CONTRACTACIO 3r TR 2022'!T23+'CONTRACTACIO 4t TR 2022'!T23</f>
        <v>0</v>
      </c>
      <c r="U23" s="67" t="str">
        <f t="shared" si="7"/>
        <v/>
      </c>
      <c r="V23" s="81">
        <f>'CONTRACTACIO 1r TR 2022'!AA23+'CONTRACTACIO 2n TR 2022'!AA23+'CONTRACTACIO 3r TR 2022'!AA23+'CONTRACTACIO 4t TR 2022'!AA23</f>
        <v>0</v>
      </c>
      <c r="W23" s="66" t="str">
        <f t="shared" si="8"/>
        <v/>
      </c>
      <c r="X23" s="77">
        <f>'CONTRACTACIO 1r TR 2022'!AC23+'CONTRACTACIO 2n TR 2022'!AC23+'CONTRACTACIO 3r TR 2022'!AC23+'CONTRACTACIO 4t TR 2022'!AC23</f>
        <v>0</v>
      </c>
      <c r="Y23" s="78">
        <f>'CONTRACTACIO 1r TR 2022'!AD23+'CONTRACTACIO 2n TR 2022'!AD23+'CONTRACTACIO 3r TR 2022'!AD23+'CONTRACTACIO 4t TR 2022'!AD23</f>
        <v>0</v>
      </c>
      <c r="Z23" s="67" t="str">
        <f t="shared" si="9"/>
        <v/>
      </c>
      <c r="AA23" s="81">
        <f>'CONTRACTACIO 1r TR 2022'!V23+'CONTRACTACIO 2n TR 2022'!V23+'CONTRACTACIO 3r TR 2022'!V23+'CONTRACTACIO 4t TR 2022'!V23</f>
        <v>0</v>
      </c>
      <c r="AB23" s="20" t="str">
        <f t="shared" si="10"/>
        <v/>
      </c>
      <c r="AC23" s="77">
        <f>'CONTRACTACIO 1r TR 2022'!X23+'CONTRACTACIO 2n TR 2022'!X23+'CONTRACTACIO 3r TR 2022'!X23+'CONTRACTACIO 4t TR 2022'!X23</f>
        <v>0</v>
      </c>
      <c r="AD23" s="78">
        <f>'CONTRACTACIO 1r TR 2022'!Y23+'CONTRACTACIO 2n TR 2022'!Y23+'CONTRACTACIO 3r TR 2022'!Y23+'CONTRACTACIO 4t TR 2022'!Y23</f>
        <v>0</v>
      </c>
      <c r="AE23" s="67" t="str">
        <f t="shared" si="11"/>
        <v/>
      </c>
    </row>
    <row r="24" spans="1:31" s="42" customFormat="1" ht="36" customHeight="1" x14ac:dyDescent="0.25">
      <c r="A24" s="97" t="s">
        <v>52</v>
      </c>
      <c r="B24" s="81">
        <f>'CONTRACTACIO 1r TR 2022'!B24+'CONTRACTACIO 2n TR 2022'!B24+'CONTRACTACIO 3r TR 2022'!B24+'CONTRACTACIO 4t TR 2022'!B24</f>
        <v>0</v>
      </c>
      <c r="C24" s="66" t="str">
        <f t="shared" si="0"/>
        <v/>
      </c>
      <c r="D24" s="77">
        <f>'CONTRACTACIO 1r TR 2022'!D24+'CONTRACTACIO 2n TR 2022'!D24+'CONTRACTACIO 3r TR 2022'!D24+'CONTRACTACIO 4t TR 2022'!D24</f>
        <v>0</v>
      </c>
      <c r="E24" s="78">
        <f>'CONTRACTACIO 1r TR 2022'!E24+'CONTRACTACIO 2n TR 2022'!E24+'CONTRACTACIO 3r TR 2022'!E24+'CONTRACTACIO 4t TR 2022'!E24</f>
        <v>0</v>
      </c>
      <c r="F24" s="67" t="str">
        <f t="shared" si="1"/>
        <v/>
      </c>
      <c r="G24" s="81">
        <f>'CONTRACTACIO 1r TR 2022'!G24+'CONTRACTACIO 2n TR 2022'!G24+'CONTRACTACIO 3r TR 2022'!G24+'CONTRACTACIO 4t TR 2022'!G24</f>
        <v>0</v>
      </c>
      <c r="H24" s="66" t="str">
        <f t="shared" si="2"/>
        <v/>
      </c>
      <c r="I24" s="77">
        <f>'CONTRACTACIO 1r TR 2022'!I24+'CONTRACTACIO 2n TR 2022'!I24+'CONTRACTACIO 3r TR 2022'!I24+'CONTRACTACIO 4t TR 2022'!I24</f>
        <v>0</v>
      </c>
      <c r="J24" s="78">
        <f>'CONTRACTACIO 1r TR 2022'!J24+'CONTRACTACIO 2n TR 2022'!J24+'CONTRACTACIO 3r TR 2022'!J24+'CONTRACTACIO 4t TR 2022'!J24</f>
        <v>0</v>
      </c>
      <c r="K24" s="67" t="str">
        <f t="shared" si="3"/>
        <v/>
      </c>
      <c r="L24" s="81">
        <f>'CONTRACTACIO 1r TR 2022'!L24+'CONTRACTACIO 2n TR 2022'!L24+'CONTRACTACIO 3r TR 2022'!L24+'CONTRACTACIO 4t TR 2022'!L24</f>
        <v>0</v>
      </c>
      <c r="M24" s="66" t="str">
        <f t="shared" si="4"/>
        <v/>
      </c>
      <c r="N24" s="77">
        <f>'CONTRACTACIO 1r TR 2022'!N24+'CONTRACTACIO 2n TR 2022'!N24+'CONTRACTACIO 3r TR 2022'!N24+'CONTRACTACIO 4t TR 2022'!N24</f>
        <v>0</v>
      </c>
      <c r="O24" s="78">
        <f>'CONTRACTACIO 1r TR 2022'!O24+'CONTRACTACIO 2n TR 2022'!O24+'CONTRACTACIO 3r TR 2022'!O24+'CONTRACTACIO 4t TR 2022'!O24</f>
        <v>0</v>
      </c>
      <c r="P24" s="67" t="str">
        <f t="shared" si="5"/>
        <v/>
      </c>
      <c r="Q24" s="81">
        <f>'CONTRACTACIO 1r TR 2022'!Q24+'CONTRACTACIO 2n TR 2022'!Q24+'CONTRACTACIO 3r TR 2022'!Q24+'CONTRACTACIO 4t TR 2022'!Q24</f>
        <v>0</v>
      </c>
      <c r="R24" s="66" t="str">
        <f t="shared" si="6"/>
        <v/>
      </c>
      <c r="S24" s="77">
        <f>'CONTRACTACIO 1r TR 2022'!S24+'CONTRACTACIO 2n TR 2022'!S24+'CONTRACTACIO 3r TR 2022'!S24+'CONTRACTACIO 4t TR 2022'!S24</f>
        <v>0</v>
      </c>
      <c r="T24" s="78">
        <f>'CONTRACTACIO 1r TR 2022'!T24+'CONTRACTACIO 2n TR 2022'!T24+'CONTRACTACIO 3r TR 2022'!T24+'CONTRACTACIO 4t TR 2022'!T24</f>
        <v>0</v>
      </c>
      <c r="U24" s="67" t="str">
        <f t="shared" si="7"/>
        <v/>
      </c>
      <c r="V24" s="81">
        <f>'CONTRACTACIO 1r TR 2022'!AA24+'CONTRACTACIO 2n TR 2022'!AA24+'CONTRACTACIO 3r TR 2022'!AA24+'CONTRACTACIO 4t TR 2022'!AA24</f>
        <v>0</v>
      </c>
      <c r="W24" s="66" t="str">
        <f t="shared" si="8"/>
        <v/>
      </c>
      <c r="X24" s="77">
        <f>'CONTRACTACIO 1r TR 2022'!AC24+'CONTRACTACIO 2n TR 2022'!AC24+'CONTRACTACIO 3r TR 2022'!AC24+'CONTRACTACIO 4t TR 2022'!AC24</f>
        <v>0</v>
      </c>
      <c r="Y24" s="78">
        <f>'CONTRACTACIO 1r TR 2022'!AD24+'CONTRACTACIO 2n TR 2022'!AD24+'CONTRACTACIO 3r TR 2022'!AD24+'CONTRACTACIO 4t TR 2022'!AD24</f>
        <v>0</v>
      </c>
      <c r="Z24" s="67" t="str">
        <f t="shared" si="9"/>
        <v/>
      </c>
      <c r="AA24" s="81">
        <f>'CONTRACTACIO 1r TR 2022'!V24+'CONTRACTACIO 2n TR 2022'!V24+'CONTRACTACIO 3r TR 2022'!V24+'CONTRACTACIO 4t TR 2022'!V24</f>
        <v>0</v>
      </c>
      <c r="AB24" s="20" t="str">
        <f t="shared" si="10"/>
        <v/>
      </c>
      <c r="AC24" s="77">
        <f>'CONTRACTACIO 1r TR 2022'!X24+'CONTRACTACIO 2n TR 2022'!X24+'CONTRACTACIO 3r TR 2022'!X24+'CONTRACTACIO 4t TR 2022'!X24</f>
        <v>0</v>
      </c>
      <c r="AD24" s="78">
        <f>'CONTRACTACIO 1r TR 2022'!Y24+'CONTRACTACIO 2n TR 2022'!Y24+'CONTRACTACIO 3r TR 2022'!Y24+'CONTRACTACIO 4t TR 2022'!Y24</f>
        <v>0</v>
      </c>
      <c r="AE24" s="67" t="str">
        <f t="shared" si="11"/>
        <v/>
      </c>
    </row>
    <row r="25" spans="1:31" ht="33" customHeight="1" thickBot="1" x14ac:dyDescent="0.3">
      <c r="A25" s="82" t="s">
        <v>0</v>
      </c>
      <c r="B25" s="16">
        <f t="shared" ref="B25:AE25" si="12">SUM(B13:B24)</f>
        <v>27</v>
      </c>
      <c r="C25" s="17">
        <f t="shared" si="12"/>
        <v>0.99999999999999989</v>
      </c>
      <c r="D25" s="18">
        <f t="shared" si="12"/>
        <v>9510869.2499999981</v>
      </c>
      <c r="E25" s="18">
        <f t="shared" si="12"/>
        <v>11508151.790000001</v>
      </c>
      <c r="F25" s="19">
        <f t="shared" si="12"/>
        <v>1</v>
      </c>
      <c r="G25" s="16">
        <f t="shared" si="12"/>
        <v>119</v>
      </c>
      <c r="H25" s="17">
        <f t="shared" si="12"/>
        <v>1</v>
      </c>
      <c r="I25" s="18">
        <f t="shared" si="12"/>
        <v>1897632.4709917353</v>
      </c>
      <c r="J25" s="18">
        <f t="shared" si="12"/>
        <v>2211325.69</v>
      </c>
      <c r="K25" s="19">
        <f t="shared" si="12"/>
        <v>1</v>
      </c>
      <c r="L25" s="16">
        <f t="shared" si="12"/>
        <v>43</v>
      </c>
      <c r="M25" s="17">
        <f t="shared" si="12"/>
        <v>1</v>
      </c>
      <c r="N25" s="18">
        <f t="shared" si="12"/>
        <v>183467.19</v>
      </c>
      <c r="O25" s="18">
        <f t="shared" si="12"/>
        <v>221564.49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25">
      <c r="B26" s="26"/>
      <c r="H26" s="26"/>
      <c r="N26" s="26"/>
    </row>
    <row r="27" spans="1:31" s="49" customFormat="1" ht="34.35" customHeight="1" x14ac:dyDescent="0.25">
      <c r="A27" s="149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customHeight="1" x14ac:dyDescent="0.25">
      <c r="A28" s="150" t="str">
        <f>'CONTRACTACIO 1r TR 2022'!A28:Q28</f>
        <v>https://bcnroc.ajuntament.barcelona.cat/jspui/bitstream/11703/123722/5/GM_Pressupost_2022.pdf#page=265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2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25">
      <c r="A31" s="156" t="s">
        <v>10</v>
      </c>
      <c r="B31" s="159" t="s">
        <v>17</v>
      </c>
      <c r="C31" s="160"/>
      <c r="D31" s="160"/>
      <c r="E31" s="160"/>
      <c r="F31" s="161"/>
      <c r="G31" s="25"/>
      <c r="H31" s="54"/>
      <c r="I31" s="54"/>
      <c r="J31" s="165" t="s">
        <v>15</v>
      </c>
      <c r="K31" s="166"/>
      <c r="L31" s="159" t="s">
        <v>16</v>
      </c>
      <c r="M31" s="160"/>
      <c r="N31" s="160"/>
      <c r="O31" s="160"/>
      <c r="P31" s="161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3">
      <c r="A32" s="157"/>
      <c r="B32" s="162"/>
      <c r="C32" s="163"/>
      <c r="D32" s="163"/>
      <c r="E32" s="163"/>
      <c r="F32" s="164"/>
      <c r="G32" s="25"/>
      <c r="J32" s="167"/>
      <c r="K32" s="168"/>
      <c r="L32" s="171"/>
      <c r="M32" s="172"/>
      <c r="N32" s="172"/>
      <c r="O32" s="172"/>
      <c r="P32" s="173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35" customHeight="1" thickBot="1" x14ac:dyDescent="0.3">
      <c r="A33" s="158"/>
      <c r="B33" s="55" t="s">
        <v>14</v>
      </c>
      <c r="C33" s="35" t="s">
        <v>8</v>
      </c>
      <c r="D33" s="36" t="s">
        <v>48</v>
      </c>
      <c r="E33" s="37" t="s">
        <v>49</v>
      </c>
      <c r="F33" s="56" t="s">
        <v>9</v>
      </c>
      <c r="G33" s="25"/>
      <c r="H33" s="25"/>
      <c r="I33" s="25"/>
      <c r="J33" s="169"/>
      <c r="K33" s="170"/>
      <c r="L33" s="55" t="s">
        <v>14</v>
      </c>
      <c r="M33" s="35" t="s">
        <v>8</v>
      </c>
      <c r="N33" s="36" t="s">
        <v>48</v>
      </c>
      <c r="O33" s="37" t="s">
        <v>49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45" customHeight="1" x14ac:dyDescent="0.25">
      <c r="A34" s="41" t="s">
        <v>25</v>
      </c>
      <c r="B34" s="9">
        <f t="shared" ref="B34:B43" si="13">B13+G13+L13+Q13+V13+AA13</f>
        <v>25</v>
      </c>
      <c r="C34" s="8">
        <f t="shared" ref="C34:C40" si="14">IF(B34,B34/$B$46,"")</f>
        <v>0.13227513227513227</v>
      </c>
      <c r="D34" s="10">
        <f t="shared" ref="D34:D43" si="15">D13+I13+N13+S13+X13+AC13</f>
        <v>6939720.2999999998</v>
      </c>
      <c r="E34" s="11">
        <f t="shared" ref="E34:E43" si="16">E13+J13+O13+T13+Y13+AD13</f>
        <v>8325690.6400000006</v>
      </c>
      <c r="F34" s="21">
        <f t="shared" ref="F34:F40" si="17">IF(E34,E34/$E$46,"")</f>
        <v>0.59720720000099103</v>
      </c>
      <c r="J34" s="106" t="s">
        <v>3</v>
      </c>
      <c r="K34" s="107"/>
      <c r="L34" s="57">
        <f>B25</f>
        <v>27</v>
      </c>
      <c r="M34" s="8">
        <f t="shared" ref="M34:M39" si="18">IF(L34,L34/$L$40,"")</f>
        <v>0.14285714285714285</v>
      </c>
      <c r="N34" s="58">
        <f>D25</f>
        <v>9510869.2499999981</v>
      </c>
      <c r="O34" s="58">
        <f>E25</f>
        <v>11508151.790000001</v>
      </c>
      <c r="P34" s="59">
        <f t="shared" ref="P34:P39" si="19">IF(O34,O34/$O$40,"")</f>
        <v>0.82548720639135986</v>
      </c>
    </row>
    <row r="35" spans="1:33" s="25" customFormat="1" ht="30" customHeight="1" x14ac:dyDescent="0.25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02" t="s">
        <v>1</v>
      </c>
      <c r="K35" s="103"/>
      <c r="L35" s="60">
        <f>G25</f>
        <v>119</v>
      </c>
      <c r="M35" s="8">
        <f t="shared" si="18"/>
        <v>0.62962962962962965</v>
      </c>
      <c r="N35" s="61">
        <f>I25</f>
        <v>1897632.4709917353</v>
      </c>
      <c r="O35" s="61">
        <f>J25</f>
        <v>2211325.69</v>
      </c>
      <c r="P35" s="59">
        <f t="shared" si="19"/>
        <v>0.1586198287587538</v>
      </c>
    </row>
    <row r="36" spans="1:33" s="25" customFormat="1" ht="30" customHeight="1" x14ac:dyDescent="0.25">
      <c r="A36" s="43" t="s">
        <v>19</v>
      </c>
      <c r="B36" s="12">
        <f t="shared" si="13"/>
        <v>14</v>
      </c>
      <c r="C36" s="8">
        <f t="shared" si="14"/>
        <v>7.407407407407407E-2</v>
      </c>
      <c r="D36" s="13">
        <f t="shared" si="15"/>
        <v>96222.53</v>
      </c>
      <c r="E36" s="14">
        <f t="shared" si="16"/>
        <v>116429.25</v>
      </c>
      <c r="F36" s="21">
        <f t="shared" si="17"/>
        <v>8.351545763261194E-3</v>
      </c>
      <c r="J36" s="102" t="s">
        <v>2</v>
      </c>
      <c r="K36" s="103"/>
      <c r="L36" s="60">
        <f>L25</f>
        <v>43</v>
      </c>
      <c r="M36" s="8">
        <f t="shared" si="18"/>
        <v>0.2275132275132275</v>
      </c>
      <c r="N36" s="61">
        <f>N25</f>
        <v>183467.19</v>
      </c>
      <c r="O36" s="61">
        <f>O25</f>
        <v>221564.49</v>
      </c>
      <c r="P36" s="59">
        <f t="shared" si="19"/>
        <v>1.5892964849886324E-2</v>
      </c>
    </row>
    <row r="37" spans="1:33" ht="30" customHeight="1" x14ac:dyDescent="0.2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02" t="s">
        <v>34</v>
      </c>
      <c r="K37" s="103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02" t="s">
        <v>5</v>
      </c>
      <c r="K38" s="103"/>
      <c r="L38" s="60">
        <f>AA25</f>
        <v>0</v>
      </c>
      <c r="M38" s="8" t="str">
        <f t="shared" si="18"/>
        <v/>
      </c>
      <c r="N38" s="61">
        <f>AC25</f>
        <v>0</v>
      </c>
      <c r="O38" s="61">
        <f>AD25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13"/>
        <v>1</v>
      </c>
      <c r="C39" s="8">
        <f t="shared" si="14"/>
        <v>5.2910052910052907E-3</v>
      </c>
      <c r="D39" s="13">
        <f t="shared" si="15"/>
        <v>41481.280991735541</v>
      </c>
      <c r="E39" s="22">
        <f t="shared" si="16"/>
        <v>50192.35</v>
      </c>
      <c r="F39" s="21">
        <f t="shared" si="17"/>
        <v>3.6003298826594089E-3</v>
      </c>
      <c r="G39" s="25"/>
      <c r="H39" s="25"/>
      <c r="I39" s="25"/>
      <c r="J39" s="102" t="s">
        <v>4</v>
      </c>
      <c r="K39" s="103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13"/>
        <v>34</v>
      </c>
      <c r="C40" s="8">
        <f t="shared" si="14"/>
        <v>0.17989417989417988</v>
      </c>
      <c r="D40" s="13">
        <f t="shared" si="15"/>
        <v>4126537.39</v>
      </c>
      <c r="E40" s="23">
        <f t="shared" si="16"/>
        <v>4993610.25</v>
      </c>
      <c r="F40" s="21">
        <f t="shared" si="17"/>
        <v>0.3581949082963703</v>
      </c>
      <c r="G40" s="25"/>
      <c r="H40" s="25"/>
      <c r="I40" s="25"/>
      <c r="J40" s="104" t="s">
        <v>0</v>
      </c>
      <c r="K40" s="105"/>
      <c r="L40" s="83">
        <f>SUM(L34:L39)</f>
        <v>189</v>
      </c>
      <c r="M40" s="17">
        <f>SUM(M34:M39)</f>
        <v>1</v>
      </c>
      <c r="N40" s="84">
        <f>SUM(N34:N39)</f>
        <v>11591968.910991734</v>
      </c>
      <c r="O40" s="85">
        <f>SUM(O34:O39)</f>
        <v>13941041.970000001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13"/>
        <v>75</v>
      </c>
      <c r="C41" s="8">
        <f>IF(B41,B41/$B$46,"")</f>
        <v>0.3968253968253968</v>
      </c>
      <c r="D41" s="13">
        <f t="shared" si="15"/>
        <v>347439.76</v>
      </c>
      <c r="E41" s="23">
        <f t="shared" si="16"/>
        <v>413299.68000000005</v>
      </c>
      <c r="F41" s="21">
        <f>IF(E41,E41/$E$46,"")</f>
        <v>2.9646254626403655E-2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customHeight="1" x14ac:dyDescent="0.25">
      <c r="A42" s="46" t="s">
        <v>32</v>
      </c>
      <c r="B42" s="12">
        <f t="shared" si="13"/>
        <v>9</v>
      </c>
      <c r="C42" s="8">
        <f>IF(B42,B42/$B$46,"")</f>
        <v>4.7619047619047616E-2</v>
      </c>
      <c r="D42" s="13">
        <f t="shared" si="15"/>
        <v>5962.65</v>
      </c>
      <c r="E42" s="14">
        <f t="shared" si="16"/>
        <v>7214.7999999999993</v>
      </c>
      <c r="F42" s="21">
        <f>IF(E42,E42/$E$46,"")</f>
        <v>5.1752229248901681E-4</v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25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25">
      <c r="A44" s="94" t="s">
        <v>47</v>
      </c>
      <c r="B44" s="12">
        <f t="shared" ref="B44" si="20">B23+G23+L23+Q23+V23+AA23</f>
        <v>31</v>
      </c>
      <c r="C44" s="8">
        <f>IF(B44,B44/$B$46,"")</f>
        <v>0.16402116402116401</v>
      </c>
      <c r="D44" s="13">
        <f t="shared" ref="D44" si="21">D23+I23+N23+S23+X23+AC23</f>
        <v>34605</v>
      </c>
      <c r="E44" s="14">
        <f t="shared" ref="E44" si="22">E23+J23+O23+T23+Y23+AD23</f>
        <v>34605</v>
      </c>
      <c r="F44" s="21">
        <f>IF(E44,E44/$E$46,"")</f>
        <v>2.4822391378253629E-3</v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25">
      <c r="A45" s="94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3">
      <c r="A46" s="64" t="s">
        <v>0</v>
      </c>
      <c r="B46" s="16">
        <f>SUM(B34:B45)</f>
        <v>189</v>
      </c>
      <c r="C46" s="17">
        <f>SUM(C34:C45)</f>
        <v>1</v>
      </c>
      <c r="D46" s="18">
        <f>SUM(D34:D45)</f>
        <v>11591968.910991736</v>
      </c>
      <c r="E46" s="18">
        <f>SUM(E34:E45)</f>
        <v>13941041.970000001</v>
      </c>
      <c r="F46" s="19">
        <f>SUM(F34:F45)</f>
        <v>1.0000000000000002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25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1:21" s="25" customFormat="1" x14ac:dyDescent="0.25">
      <c r="B97" s="26"/>
      <c r="H97" s="26"/>
      <c r="N97" s="26"/>
    </row>
    <row r="98" spans="1:21" s="25" customFormat="1" x14ac:dyDescent="0.25">
      <c r="B98" s="26"/>
      <c r="H98" s="26"/>
      <c r="N98" s="26"/>
    </row>
    <row r="99" spans="1:21" s="25" customFormat="1" x14ac:dyDescent="0.25">
      <c r="B99" s="26"/>
      <c r="H99" s="26"/>
      <c r="N99" s="26"/>
    </row>
    <row r="100" spans="1:21" s="25" customFormat="1" x14ac:dyDescent="0.25">
      <c r="B100" s="26"/>
      <c r="H100" s="26"/>
      <c r="N100" s="26"/>
    </row>
    <row r="101" spans="1:21" s="25" customFormat="1" x14ac:dyDescent="0.25">
      <c r="B101" s="26"/>
      <c r="H101" s="26"/>
      <c r="N101" s="26"/>
    </row>
    <row r="102" spans="1:21" s="25" customFormat="1" x14ac:dyDescent="0.25">
      <c r="B102" s="26"/>
      <c r="H102" s="26"/>
      <c r="N102" s="26"/>
    </row>
    <row r="103" spans="1:21" s="25" customFormat="1" x14ac:dyDescent="0.25">
      <c r="B103" s="26"/>
      <c r="H103" s="26"/>
      <c r="N103" s="26"/>
    </row>
    <row r="104" spans="1:21" s="25" customFormat="1" x14ac:dyDescent="0.25">
      <c r="B104" s="26"/>
      <c r="H104" s="26"/>
      <c r="N104" s="26"/>
    </row>
    <row r="105" spans="1:21" s="25" customFormat="1" x14ac:dyDescent="0.25">
      <c r="B105" s="26"/>
      <c r="H105" s="26"/>
      <c r="N105" s="26"/>
    </row>
    <row r="106" spans="1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25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2022</vt:lpstr>
      <vt:lpstr>CONTRACTACIO 2n TR 2022</vt:lpstr>
      <vt:lpstr>CONTRACTACIO 3r TR 2022</vt:lpstr>
      <vt:lpstr>CONTRACTACIO 4t TR 2022</vt:lpstr>
      <vt:lpstr>2022 - CONTRACTACIÓ ANUAL</vt:lpstr>
      <vt:lpstr>'2022 - CONTRACTACIÓ ANUAL'!Àrea_d'impressió</vt:lpstr>
      <vt:lpstr>'CONTRACTACIO 1r TR 2022'!Àrea_d'impressió</vt:lpstr>
      <vt:lpstr>'CONTRACTACIO 2n TR 2022'!Àrea_d'impressió</vt:lpstr>
      <vt:lpstr>'CONTRACTACIO 3r TR 2022'!Àrea_d'impressió</vt:lpstr>
      <vt:lpstr>'CONTRACTACIO 4t TR 2022'!Àrea_d'impressió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2020-02-14T09:12:43Z</cp:lastPrinted>
  <dcterms:created xsi:type="dcterms:W3CDTF">2016-02-03T12:33:15Z</dcterms:created>
  <dcterms:modified xsi:type="dcterms:W3CDTF">2023-02-28T10:52:37Z</dcterms:modified>
</cp:coreProperties>
</file>