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96" yWindow="-96" windowWidth="22692" windowHeight="13056" tabRatio="700" activeTab="3"/>
  </bookViews>
  <sheets>
    <sheet name="CONTRACTACIO 1r TR 2022" sheetId="1" r:id="rId1"/>
    <sheet name="CONTRACTACIO 2n TR 2022" sheetId="4" r:id="rId2"/>
    <sheet name="CONTRACTACIO 3r TR 2022" sheetId="5" r:id="rId3"/>
    <sheet name="CONTRACTACIO 4t TR 2022" sheetId="6" r:id="rId4"/>
    <sheet name="2022 - CONTRACTACIÓ ANUAL" sheetId="7" r:id="rId5"/>
  </sheets>
  <definedNames>
    <definedName name="_xlnm.Print_Area" localSheetId="4">'2022 - CONTRACTACIÓ ANUAL'!$A$1:$AE$49</definedName>
    <definedName name="_xlnm.Print_Area" localSheetId="0">'CONTRACTACIO 1r TR 2022'!$A$1:$AE$46</definedName>
    <definedName name="_xlnm.Print_Area" localSheetId="1">'CONTRACTACIO 2n TR 2022'!$A$1:$AE$46</definedName>
    <definedName name="_xlnm.Print_Area" localSheetId="2">'CONTRACTACIO 3r TR 2022'!$A$1:$AE$46</definedName>
    <definedName name="_xlnm.Print_Area" localSheetId="3">'CONTRACTACIO 4t TR 2022'!$A$1:$AE$46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A28" i="7"/>
  <c r="A28" i="6"/>
  <c r="A28" i="5"/>
  <c r="A28" i="4"/>
  <c r="A27" i="7"/>
  <c r="A27" i="6"/>
  <c r="A27" i="5"/>
  <c r="A27" i="4"/>
  <c r="E44" i="6" l="1"/>
  <c r="F44" i="6" s="1"/>
  <c r="D44" i="6"/>
  <c r="B44" i="6"/>
  <c r="C44" i="6" s="1"/>
  <c r="E44" i="5"/>
  <c r="F44" i="5" s="1"/>
  <c r="D44" i="5"/>
  <c r="B44" i="5"/>
  <c r="C44" i="5"/>
  <c r="E44" i="4"/>
  <c r="F44" i="4" s="1"/>
  <c r="D44" i="4"/>
  <c r="B44" i="4"/>
  <c r="C44" i="4" s="1"/>
  <c r="E44" i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/>
  <c r="Y23" i="7"/>
  <c r="Z23" i="7" s="1"/>
  <c r="X23" i="7"/>
  <c r="V23" i="7"/>
  <c r="W23" i="7"/>
  <c r="T23" i="7"/>
  <c r="U23" i="7" s="1"/>
  <c r="S23" i="7"/>
  <c r="Q23" i="7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/>
  <c r="X22" i="7"/>
  <c r="V22" i="7"/>
  <c r="T22" i="7"/>
  <c r="U22" i="7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B16" i="7"/>
  <c r="B37" i="7" s="1"/>
  <c r="C37" i="7" s="1"/>
  <c r="D16" i="7"/>
  <c r="J24" i="7"/>
  <c r="E24" i="7"/>
  <c r="F24" i="7" s="1"/>
  <c r="O24" i="7"/>
  <c r="P24" i="7" s="1"/>
  <c r="T24" i="7"/>
  <c r="U24" i="7"/>
  <c r="Y24" i="7"/>
  <c r="Z24" i="7" s="1"/>
  <c r="AD24" i="7"/>
  <c r="AE24" i="7" s="1"/>
  <c r="E13" i="7"/>
  <c r="J13" i="7"/>
  <c r="E34" i="7" s="1"/>
  <c r="O13" i="7"/>
  <c r="T13" i="7"/>
  <c r="U13" i="7" s="1"/>
  <c r="Y13" i="7"/>
  <c r="Z13" i="7" s="1"/>
  <c r="AD13" i="7"/>
  <c r="AE13" i="7"/>
  <c r="E20" i="7"/>
  <c r="J20" i="7"/>
  <c r="O20" i="7"/>
  <c r="AD20" i="7"/>
  <c r="AE20" i="7" s="1"/>
  <c r="T20" i="7"/>
  <c r="U20" i="7" s="1"/>
  <c r="Y20" i="7"/>
  <c r="E21" i="7"/>
  <c r="J21" i="7"/>
  <c r="E42" i="7" s="1"/>
  <c r="F42" i="7" s="1"/>
  <c r="O21" i="7"/>
  <c r="AD21" i="7"/>
  <c r="T21" i="7"/>
  <c r="U21" i="7" s="1"/>
  <c r="Y21" i="7"/>
  <c r="Z21" i="7" s="1"/>
  <c r="J14" i="7"/>
  <c r="O14" i="7"/>
  <c r="E14" i="7"/>
  <c r="T14" i="7"/>
  <c r="U14" i="7" s="1"/>
  <c r="Y14" i="7"/>
  <c r="Z14" i="7" s="1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U16" i="7" s="1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AE17" i="7" s="1"/>
  <c r="J18" i="7"/>
  <c r="O18" i="7"/>
  <c r="AD18" i="7"/>
  <c r="AE18" i="7" s="1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S25" i="7" s="1"/>
  <c r="N37" i="7" s="1"/>
  <c r="X13" i="7"/>
  <c r="AC13" i="7"/>
  <c r="D20" i="7"/>
  <c r="I20" i="7"/>
  <c r="N20" i="7"/>
  <c r="AC20" i="7"/>
  <c r="S20" i="7"/>
  <c r="X20" i="7"/>
  <c r="D21" i="7"/>
  <c r="I21" i="7"/>
  <c r="N21" i="7"/>
  <c r="AC21" i="7"/>
  <c r="D42" i="7" s="1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38" i="7" s="1"/>
  <c r="D17" i="7"/>
  <c r="S17" i="7"/>
  <c r="X17" i="7"/>
  <c r="AC17" i="7"/>
  <c r="I18" i="7"/>
  <c r="N18" i="7"/>
  <c r="AC18" i="7"/>
  <c r="D18" i="7"/>
  <c r="D39" i="7" s="1"/>
  <c r="S18" i="7"/>
  <c r="X18" i="7"/>
  <c r="I19" i="7"/>
  <c r="N19" i="7"/>
  <c r="D40" i="7" s="1"/>
  <c r="AC19" i="7"/>
  <c r="D19" i="7"/>
  <c r="S19" i="7"/>
  <c r="X19" i="7"/>
  <c r="G24" i="7"/>
  <c r="B24" i="7"/>
  <c r="L24" i="7"/>
  <c r="M24" i="7"/>
  <c r="Q24" i="7"/>
  <c r="R24" i="7" s="1"/>
  <c r="V24" i="7"/>
  <c r="W24" i="7"/>
  <c r="AA24" i="7"/>
  <c r="AB24" i="7" s="1"/>
  <c r="G16" i="7"/>
  <c r="L16" i="7"/>
  <c r="M16" i="7" s="1"/>
  <c r="Q16" i="7"/>
  <c r="V16" i="7"/>
  <c r="W16" i="7" s="1"/>
  <c r="AA16" i="7"/>
  <c r="AB16" i="7" s="1"/>
  <c r="B13" i="7"/>
  <c r="C13" i="7" s="1"/>
  <c r="G13" i="7"/>
  <c r="L13" i="7"/>
  <c r="Q13" i="7"/>
  <c r="V13" i="7"/>
  <c r="W13" i="7" s="1"/>
  <c r="AA13" i="7"/>
  <c r="B20" i="7"/>
  <c r="G20" i="7"/>
  <c r="L20" i="7"/>
  <c r="AA20" i="7"/>
  <c r="Q20" i="7"/>
  <c r="R20" i="7" s="1"/>
  <c r="V20" i="7"/>
  <c r="W20" i="7" s="1"/>
  <c r="B21" i="7"/>
  <c r="C21" i="7" s="1"/>
  <c r="G21" i="7"/>
  <c r="B42" i="7" s="1"/>
  <c r="L21" i="7"/>
  <c r="M21" i="7" s="1"/>
  <c r="AA21" i="7"/>
  <c r="AB21" i="7" s="1"/>
  <c r="Q21" i="7"/>
  <c r="R21" i="7" s="1"/>
  <c r="V21" i="7"/>
  <c r="W21" i="7" s="1"/>
  <c r="G14" i="7"/>
  <c r="L14" i="7"/>
  <c r="B35" i="7" s="1"/>
  <c r="C35" i="7" s="1"/>
  <c r="B14" i="7"/>
  <c r="Q14" i="7"/>
  <c r="R14" i="7" s="1"/>
  <c r="V14" i="7"/>
  <c r="W14" i="7"/>
  <c r="AA14" i="7"/>
  <c r="AB14" i="7" s="1"/>
  <c r="G15" i="7"/>
  <c r="L15" i="7"/>
  <c r="B15" i="7"/>
  <c r="C15" i="7" s="1"/>
  <c r="Q15" i="7"/>
  <c r="R15" i="7" s="1"/>
  <c r="V15" i="7"/>
  <c r="W15" i="7"/>
  <c r="AA15" i="7"/>
  <c r="AB15" i="7" s="1"/>
  <c r="G17" i="7"/>
  <c r="H17" i="7" s="1"/>
  <c r="L17" i="7"/>
  <c r="M17" i="7" s="1"/>
  <c r="B17" i="7"/>
  <c r="C17" i="7" s="1"/>
  <c r="Q17" i="7"/>
  <c r="V17" i="7"/>
  <c r="AA17" i="7"/>
  <c r="G18" i="7"/>
  <c r="L18" i="7"/>
  <c r="AA18" i="7"/>
  <c r="B18" i="7"/>
  <c r="B39" i="7" s="1"/>
  <c r="C39" i="7" s="1"/>
  <c r="Q18" i="7"/>
  <c r="R18" i="7" s="1"/>
  <c r="V18" i="7"/>
  <c r="W18" i="7"/>
  <c r="G19" i="7"/>
  <c r="L19" i="7"/>
  <c r="AA19" i="7"/>
  <c r="B19" i="7"/>
  <c r="C19" i="7" s="1"/>
  <c r="Q19" i="7"/>
  <c r="R19" i="7" s="1"/>
  <c r="V19" i="7"/>
  <c r="W19" i="7" s="1"/>
  <c r="J25" i="6"/>
  <c r="K20" i="6" s="1"/>
  <c r="E25" i="6"/>
  <c r="O34" i="6" s="1"/>
  <c r="O25" i="6"/>
  <c r="O36" i="6" s="1"/>
  <c r="Y25" i="6"/>
  <c r="O38" i="6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N40" i="6" s="1"/>
  <c r="AC25" i="6"/>
  <c r="N39" i="6" s="1"/>
  <c r="G25" i="6"/>
  <c r="L35" i="6" s="1"/>
  <c r="H15" i="6"/>
  <c r="B25" i="6"/>
  <c r="L34" i="6" s="1"/>
  <c r="L25" i="6"/>
  <c r="L36" i="6" s="1"/>
  <c r="V25" i="6"/>
  <c r="L38" i="6"/>
  <c r="M38" i="6" s="1"/>
  <c r="Q25" i="6"/>
  <c r="L37" i="6" s="1"/>
  <c r="M37" i="6" s="1"/>
  <c r="AA25" i="6"/>
  <c r="L39" i="6"/>
  <c r="M39" i="6" s="1"/>
  <c r="E45" i="6"/>
  <c r="E34" i="6"/>
  <c r="E35" i="6"/>
  <c r="E36" i="6"/>
  <c r="F36" i="6" s="1"/>
  <c r="E37" i="6"/>
  <c r="E38" i="6"/>
  <c r="F38" i="6" s="1"/>
  <c r="E39" i="6"/>
  <c r="F39" i="6" s="1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C39" i="6" s="1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25" i="6" s="1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P34" i="5" s="1"/>
  <c r="J25" i="5"/>
  <c r="O35" i="5" s="1"/>
  <c r="O25" i="5"/>
  <c r="O36" i="5" s="1"/>
  <c r="P36" i="5" s="1"/>
  <c r="T25" i="5"/>
  <c r="O37" i="5" s="1"/>
  <c r="P37" i="5" s="1"/>
  <c r="Y25" i="5"/>
  <c r="O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H20" i="5" s="1"/>
  <c r="L25" i="5"/>
  <c r="L36" i="5" s="1"/>
  <c r="M36" i="5" s="1"/>
  <c r="Q25" i="5"/>
  <c r="L37" i="5"/>
  <c r="M37" i="5" s="1"/>
  <c r="V25" i="5"/>
  <c r="L38" i="5" s="1"/>
  <c r="M38" i="5" s="1"/>
  <c r="E34" i="5"/>
  <c r="E35" i="5"/>
  <c r="E36" i="5"/>
  <c r="F36" i="5" s="1"/>
  <c r="E41" i="5"/>
  <c r="E42" i="5"/>
  <c r="E39" i="5"/>
  <c r="E40" i="5"/>
  <c r="E45" i="5"/>
  <c r="F45" i="5" s="1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C36" i="5" s="1"/>
  <c r="B41" i="5"/>
  <c r="B42" i="5"/>
  <c r="C42" i="5" s="1"/>
  <c r="B45" i="5"/>
  <c r="B39" i="5"/>
  <c r="C39" i="5" s="1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25" i="5" s="1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25" i="5" s="1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F36" i="4" s="1"/>
  <c r="E37" i="4"/>
  <c r="E38" i="4"/>
  <c r="E39" i="4"/>
  <c r="E40" i="4"/>
  <c r="E41" i="4"/>
  <c r="E42" i="4"/>
  <c r="F42" i="4" s="1"/>
  <c r="D45" i="4"/>
  <c r="B45" i="4"/>
  <c r="B42" i="4"/>
  <c r="C42" i="4" s="1"/>
  <c r="B34" i="4"/>
  <c r="B35" i="4"/>
  <c r="B36" i="4"/>
  <c r="B37" i="4"/>
  <c r="B38" i="4"/>
  <c r="B39" i="4"/>
  <c r="C39" i="4" s="1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25" i="4" s="1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25" i="4" s="1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O35" i="4" s="1"/>
  <c r="K16" i="4"/>
  <c r="K17" i="4"/>
  <c r="I25" i="4"/>
  <c r="N35" i="4" s="1"/>
  <c r="G25" i="4"/>
  <c r="L35" i="4" s="1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O35" i="1" s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8" i="1"/>
  <c r="P17" i="1"/>
  <c r="P14" i="1"/>
  <c r="M24" i="1"/>
  <c r="M21" i="1"/>
  <c r="M18" i="1"/>
  <c r="M17" i="1"/>
  <c r="M16" i="1"/>
  <c r="M14" i="1"/>
  <c r="K24" i="1"/>
  <c r="K19" i="1"/>
  <c r="K18" i="1"/>
  <c r="K17" i="1"/>
  <c r="K16" i="1"/>
  <c r="K14" i="1"/>
  <c r="H21" i="1"/>
  <c r="H19" i="1"/>
  <c r="H17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C42" i="1" s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P39" i="1" s="1"/>
  <c r="AE16" i="7"/>
  <c r="L37" i="4"/>
  <c r="F22" i="1"/>
  <c r="F23" i="1"/>
  <c r="F24" i="1"/>
  <c r="C22" i="1"/>
  <c r="C23" i="1"/>
  <c r="L36" i="1"/>
  <c r="F22" i="6"/>
  <c r="C22" i="6"/>
  <c r="H20" i="6"/>
  <c r="H19" i="6"/>
  <c r="M18" i="6"/>
  <c r="M13" i="6"/>
  <c r="P19" i="6"/>
  <c r="P14" i="6"/>
  <c r="Z21" i="6"/>
  <c r="H22" i="6"/>
  <c r="O35" i="6"/>
  <c r="K22" i="6"/>
  <c r="M13" i="5"/>
  <c r="H22" i="5"/>
  <c r="K22" i="5"/>
  <c r="M14" i="4"/>
  <c r="P21" i="4"/>
  <c r="H19" i="4"/>
  <c r="H22" i="4"/>
  <c r="K13" i="4"/>
  <c r="K22" i="4"/>
  <c r="Z21" i="4"/>
  <c r="L34" i="1"/>
  <c r="M34" i="1" s="1"/>
  <c r="F20" i="1"/>
  <c r="F13" i="1"/>
  <c r="C13" i="1"/>
  <c r="K21" i="1"/>
  <c r="H16" i="1"/>
  <c r="H14" i="1"/>
  <c r="H18" i="1"/>
  <c r="H24" i="1"/>
  <c r="Z18" i="6"/>
  <c r="C20" i="6"/>
  <c r="C13" i="6"/>
  <c r="F14" i="6"/>
  <c r="K15" i="6"/>
  <c r="R16" i="6"/>
  <c r="U16" i="6"/>
  <c r="U13" i="6"/>
  <c r="H18" i="6"/>
  <c r="H24" i="6"/>
  <c r="H14" i="6"/>
  <c r="K19" i="6"/>
  <c r="K14" i="6"/>
  <c r="K18" i="6"/>
  <c r="K21" i="6"/>
  <c r="K13" i="6"/>
  <c r="F13" i="6"/>
  <c r="W19" i="6"/>
  <c r="W18" i="6"/>
  <c r="K24" i="6"/>
  <c r="F43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C14" i="5"/>
  <c r="C13" i="5"/>
  <c r="F23" i="7"/>
  <c r="F43" i="5"/>
  <c r="AE21" i="5"/>
  <c r="AE20" i="5"/>
  <c r="C20" i="5"/>
  <c r="F21" i="5"/>
  <c r="F20" i="5"/>
  <c r="P21" i="5"/>
  <c r="Y25" i="7"/>
  <c r="O39" i="7" s="1"/>
  <c r="P39" i="7" s="1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W17" i="4"/>
  <c r="O38" i="4"/>
  <c r="P38" i="4" s="1"/>
  <c r="Z17" i="4"/>
  <c r="C18" i="4"/>
  <c r="C20" i="4"/>
  <c r="O34" i="4"/>
  <c r="P34" i="4" s="1"/>
  <c r="M13" i="4"/>
  <c r="W20" i="4"/>
  <c r="P20" i="4"/>
  <c r="P18" i="7"/>
  <c r="F43" i="4"/>
  <c r="Q25" i="7"/>
  <c r="C24" i="7"/>
  <c r="E45" i="7"/>
  <c r="F45" i="7" s="1"/>
  <c r="B45" i="7"/>
  <c r="C35" i="1"/>
  <c r="R17" i="7"/>
  <c r="H22" i="7"/>
  <c r="F38" i="1"/>
  <c r="P17" i="7"/>
  <c r="P16" i="7"/>
  <c r="F37" i="4"/>
  <c r="Z16" i="7"/>
  <c r="F37" i="1"/>
  <c r="F44" i="1"/>
  <c r="C22" i="7"/>
  <c r="C23" i="7"/>
  <c r="F15" i="7"/>
  <c r="F22" i="7"/>
  <c r="F35" i="1"/>
  <c r="F39" i="1"/>
  <c r="C36" i="6"/>
  <c r="C43" i="5"/>
  <c r="C36" i="4"/>
  <c r="C45" i="1"/>
  <c r="C37" i="1"/>
  <c r="C39" i="1"/>
  <c r="K24" i="7"/>
  <c r="F37" i="6"/>
  <c r="C37" i="6"/>
  <c r="F40" i="6"/>
  <c r="C35" i="6"/>
  <c r="F35" i="6"/>
  <c r="F45" i="6"/>
  <c r="P34" i="6"/>
  <c r="AB18" i="7"/>
  <c r="AB19" i="7"/>
  <c r="C40" i="6"/>
  <c r="C45" i="6"/>
  <c r="C45" i="5"/>
  <c r="F39" i="5"/>
  <c r="P38" i="5"/>
  <c r="L37" i="7"/>
  <c r="R16" i="7"/>
  <c r="C37" i="5"/>
  <c r="F37" i="5"/>
  <c r="C35" i="5"/>
  <c r="F35" i="5"/>
  <c r="F21" i="7"/>
  <c r="F13" i="7"/>
  <c r="F14" i="7"/>
  <c r="F20" i="7"/>
  <c r="F42" i="5"/>
  <c r="AE21" i="7"/>
  <c r="F35" i="4"/>
  <c r="K18" i="7"/>
  <c r="C38" i="4"/>
  <c r="C35" i="4"/>
  <c r="F38" i="4"/>
  <c r="P21" i="7"/>
  <c r="F45" i="4"/>
  <c r="C45" i="4"/>
  <c r="K14" i="7"/>
  <c r="K16" i="7"/>
  <c r="AB20" i="7"/>
  <c r="AB17" i="7"/>
  <c r="C20" i="7"/>
  <c r="C18" i="7"/>
  <c r="C14" i="7"/>
  <c r="F39" i="4"/>
  <c r="R13" i="7"/>
  <c r="K21" i="7"/>
  <c r="M18" i="7"/>
  <c r="M13" i="7"/>
  <c r="P13" i="7"/>
  <c r="P14" i="7"/>
  <c r="H16" i="7"/>
  <c r="H14" i="7"/>
  <c r="H18" i="7"/>
  <c r="H24" i="7"/>
  <c r="M37" i="4"/>
  <c r="M38" i="4"/>
  <c r="M34" i="4"/>
  <c r="C45" i="7"/>
  <c r="M37" i="7"/>
  <c r="H13" i="6" l="1"/>
  <c r="H19" i="5"/>
  <c r="O36" i="4"/>
  <c r="P20" i="6"/>
  <c r="P25" i="6" s="1"/>
  <c r="D46" i="6"/>
  <c r="K20" i="5"/>
  <c r="K25" i="5" s="1"/>
  <c r="H20" i="1"/>
  <c r="H13" i="1"/>
  <c r="L35" i="5"/>
  <c r="L40" i="5" s="1"/>
  <c r="AE25" i="5"/>
  <c r="Z25" i="6"/>
  <c r="M14" i="7"/>
  <c r="AD25" i="7"/>
  <c r="O38" i="7" s="1"/>
  <c r="P38" i="7" s="1"/>
  <c r="F25" i="6"/>
  <c r="AB25" i="1"/>
  <c r="L40" i="1"/>
  <c r="M36" i="1" s="1"/>
  <c r="B40" i="7"/>
  <c r="U25" i="7"/>
  <c r="J25" i="7"/>
  <c r="O35" i="7" s="1"/>
  <c r="Z25" i="7"/>
  <c r="D25" i="7"/>
  <c r="N34" i="7" s="1"/>
  <c r="E38" i="7"/>
  <c r="F38" i="7" s="1"/>
  <c r="T25" i="7"/>
  <c r="O37" i="7" s="1"/>
  <c r="P37" i="7" s="1"/>
  <c r="M15" i="1"/>
  <c r="M19" i="1"/>
  <c r="D43" i="7"/>
  <c r="R25" i="5"/>
  <c r="W25" i="5"/>
  <c r="C25" i="5"/>
  <c r="M25" i="6"/>
  <c r="AE25" i="7"/>
  <c r="M20" i="4"/>
  <c r="M25" i="4" s="1"/>
  <c r="L36" i="4"/>
  <c r="L40" i="4" s="1"/>
  <c r="M35" i="4" s="1"/>
  <c r="K20" i="4"/>
  <c r="H20" i="4"/>
  <c r="O40" i="4"/>
  <c r="P35" i="4" s="1"/>
  <c r="H13" i="4"/>
  <c r="H25" i="4" s="1"/>
  <c r="O40" i="5"/>
  <c r="P35" i="5" s="1"/>
  <c r="P40" i="5" s="1"/>
  <c r="F25" i="4"/>
  <c r="P25" i="4"/>
  <c r="K25" i="4"/>
  <c r="W25" i="6"/>
  <c r="U25" i="1"/>
  <c r="W25" i="1"/>
  <c r="K20" i="1"/>
  <c r="R25" i="1"/>
  <c r="Z25" i="1"/>
  <c r="B36" i="7"/>
  <c r="I25" i="7"/>
  <c r="N35" i="7" s="1"/>
  <c r="N25" i="7"/>
  <c r="N36" i="7" s="1"/>
  <c r="E40" i="7"/>
  <c r="D44" i="7"/>
  <c r="C25" i="4"/>
  <c r="P25" i="5"/>
  <c r="U25" i="6"/>
  <c r="N40" i="4"/>
  <c r="X25" i="7"/>
  <c r="N39" i="7" s="1"/>
  <c r="D34" i="7"/>
  <c r="D45" i="7"/>
  <c r="B46" i="5"/>
  <c r="C40" i="5" s="1"/>
  <c r="H25" i="6"/>
  <c r="M25" i="5"/>
  <c r="H15" i="1"/>
  <c r="K22" i="1"/>
  <c r="O25" i="7"/>
  <c r="P19" i="7" s="1"/>
  <c r="E41" i="7"/>
  <c r="B41" i="7"/>
  <c r="P19" i="1"/>
  <c r="B46" i="1"/>
  <c r="K15" i="1"/>
  <c r="D36" i="7"/>
  <c r="D46" i="1"/>
  <c r="G25" i="7"/>
  <c r="E46" i="1"/>
  <c r="P15" i="1"/>
  <c r="P25" i="1" s="1"/>
  <c r="U25" i="4"/>
  <c r="AE25" i="4"/>
  <c r="E46" i="5"/>
  <c r="F40" i="5" s="1"/>
  <c r="N40" i="5"/>
  <c r="C25" i="6"/>
  <c r="R25" i="6"/>
  <c r="AE25" i="6"/>
  <c r="AC25" i="7"/>
  <c r="N38" i="7" s="1"/>
  <c r="D35" i="7"/>
  <c r="D41" i="7"/>
  <c r="D37" i="7"/>
  <c r="E36" i="7"/>
  <c r="E44" i="7"/>
  <c r="F44" i="7" s="1"/>
  <c r="K25" i="6"/>
  <c r="C25" i="1"/>
  <c r="AE25" i="1"/>
  <c r="N40" i="1"/>
  <c r="R25" i="4"/>
  <c r="D46" i="5"/>
  <c r="L40" i="6"/>
  <c r="M35" i="6" s="1"/>
  <c r="M34" i="6"/>
  <c r="V25" i="7"/>
  <c r="L39" i="7" s="1"/>
  <c r="M39" i="7" s="1"/>
  <c r="W17" i="7"/>
  <c r="B38" i="7"/>
  <c r="C38" i="7" s="1"/>
  <c r="C16" i="7"/>
  <c r="C25" i="7" s="1"/>
  <c r="B25" i="7"/>
  <c r="L34" i="7" s="1"/>
  <c r="B43" i="7"/>
  <c r="C43" i="7" s="1"/>
  <c r="W22" i="7"/>
  <c r="D46" i="4"/>
  <c r="AB25" i="4"/>
  <c r="E46" i="6"/>
  <c r="O40" i="6"/>
  <c r="P35" i="6" s="1"/>
  <c r="B34" i="7"/>
  <c r="L25" i="7"/>
  <c r="E43" i="7"/>
  <c r="K22" i="7"/>
  <c r="H25" i="5"/>
  <c r="O40" i="1"/>
  <c r="P36" i="1" s="1"/>
  <c r="F25" i="1"/>
  <c r="M25" i="1"/>
  <c r="C37" i="4"/>
  <c r="B46" i="4"/>
  <c r="E46" i="4"/>
  <c r="F40" i="4" s="1"/>
  <c r="F25" i="5"/>
  <c r="Z25" i="5"/>
  <c r="M34" i="5"/>
  <c r="B46" i="6"/>
  <c r="C42" i="6" s="1"/>
  <c r="AB13" i="7"/>
  <c r="AB25" i="7" s="1"/>
  <c r="AA25" i="7"/>
  <c r="L38" i="7" s="1"/>
  <c r="M38" i="7" s="1"/>
  <c r="E25" i="7"/>
  <c r="O34" i="7" s="1"/>
  <c r="E39" i="7"/>
  <c r="F39" i="7" s="1"/>
  <c r="F18" i="7"/>
  <c r="F25" i="7" s="1"/>
  <c r="E37" i="7"/>
  <c r="F37" i="7" s="1"/>
  <c r="E35" i="7"/>
  <c r="R23" i="7"/>
  <c r="R25" i="7" s="1"/>
  <c r="B44" i="7"/>
  <c r="C44" i="7" s="1"/>
  <c r="H19" i="7" l="1"/>
  <c r="H21" i="7"/>
  <c r="P36" i="6"/>
  <c r="F34" i="6"/>
  <c r="F41" i="6"/>
  <c r="P40" i="6"/>
  <c r="C34" i="6"/>
  <c r="C41" i="6"/>
  <c r="M36" i="6"/>
  <c r="M40" i="6" s="1"/>
  <c r="K19" i="7"/>
  <c r="F41" i="5"/>
  <c r="F34" i="5"/>
  <c r="C41" i="5"/>
  <c r="C34" i="5"/>
  <c r="C46" i="5" s="1"/>
  <c r="F43" i="1"/>
  <c r="F34" i="1"/>
  <c r="C41" i="1"/>
  <c r="C34" i="1"/>
  <c r="H25" i="1"/>
  <c r="M35" i="1"/>
  <c r="M40" i="1" s="1"/>
  <c r="K15" i="7"/>
  <c r="K20" i="7"/>
  <c r="K13" i="7"/>
  <c r="M35" i="5"/>
  <c r="M40" i="5" s="1"/>
  <c r="W25" i="7"/>
  <c r="K25" i="1"/>
  <c r="P36" i="4"/>
  <c r="P40" i="4" s="1"/>
  <c r="C34" i="4"/>
  <c r="C40" i="4"/>
  <c r="M36" i="4"/>
  <c r="M40" i="4" s="1"/>
  <c r="F34" i="4"/>
  <c r="F41" i="4"/>
  <c r="C41" i="4"/>
  <c r="H20" i="7"/>
  <c r="H13" i="7"/>
  <c r="N40" i="7"/>
  <c r="O36" i="7"/>
  <c r="O40" i="7" s="1"/>
  <c r="P15" i="7"/>
  <c r="P20" i="7"/>
  <c r="M19" i="7"/>
  <c r="M20" i="7"/>
  <c r="F40" i="1"/>
  <c r="F41" i="1"/>
  <c r="F36" i="1"/>
  <c r="C40" i="1"/>
  <c r="C36" i="1"/>
  <c r="P35" i="1"/>
  <c r="P40" i="1" s="1"/>
  <c r="H15" i="7"/>
  <c r="L35" i="7"/>
  <c r="L36" i="7"/>
  <c r="M15" i="7"/>
  <c r="F35" i="7"/>
  <c r="E46" i="7"/>
  <c r="P34" i="7"/>
  <c r="B46" i="7"/>
  <c r="M34" i="7"/>
  <c r="D46" i="7"/>
  <c r="C41" i="7" l="1"/>
  <c r="C42" i="7"/>
  <c r="C46" i="6"/>
  <c r="F46" i="6"/>
  <c r="C46" i="4"/>
  <c r="K25" i="7"/>
  <c r="F46" i="5"/>
  <c r="M25" i="7"/>
  <c r="F46" i="4"/>
  <c r="F41" i="7"/>
  <c r="F34" i="7"/>
  <c r="C34" i="7"/>
  <c r="H25" i="7"/>
  <c r="F43" i="7"/>
  <c r="F46" i="1"/>
  <c r="P25" i="7"/>
  <c r="C46" i="1"/>
  <c r="F36" i="7"/>
  <c r="F40" i="7"/>
  <c r="C36" i="7"/>
  <c r="C40" i="7"/>
  <c r="P36" i="7"/>
  <c r="P35" i="7"/>
  <c r="L40" i="7"/>
  <c r="M35" i="7" s="1"/>
  <c r="F46" i="7" l="1"/>
  <c r="P40" i="7"/>
  <c r="C46" i="7"/>
  <c r="M36" i="7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<sst xmlns="http://schemas.openxmlformats.org/spreadsheetml/2006/main" count="457" uniqueCount="62">
  <si>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</si>
  <si>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</si>
  <si>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</si>
  <si>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</si>
  <si>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</si>
  <si>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</si>
  <si>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</si>
  <si>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</si>
  <si>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</si>
  <si>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</si>
  <si>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</si>
  <si>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</si>
  <si>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</si>
  <si>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</si>
  <si>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</si>
  <si>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</si>
  <si>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</si>
  <si>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</si>
  <si>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</si>
  <si>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</si>
  <si>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</si>
  <si>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</si>
  <si>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</si>
  <si>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</si>
  <si>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</si>
  <si>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</si>
  <si>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</si>
  <si>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</si>
  <si>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</si>
  <si>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</si>
  <si>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</si>
  <si>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</si>
  <si>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</si>
  <si>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</si>
  <si>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</si>
  <si>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</si>
  <si>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</si>
  <si>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</si>
  <si>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</si>
  <si>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</si>
  <si>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</si>
  <si>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</si>
  <si>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</si>
  <si>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</si>
  <si>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</si>
  <si>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</si>
  <si>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</si>
  <si>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</si>
  <si>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</si>
  <si>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</si>
  <si>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</si>
  <si>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</si>
  <si>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</si>
  <si>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2022</t>
  </si>
  <si>
    <t>https://bcnroc.ajuntament.barcelona.cat/jspui/bitstream/11703/123722/5/GM_Pressupost_2022.pdf#page=265</t>
  </si>
  <si>
    <t>1 d'abril a 30 de juny de 2022</t>
  </si>
  <si>
    <t>1 de juliol a 30 de setembre de 2022</t>
  </si>
  <si>
    <t>1 d'octubre a 31 de desembre de 2022</t>
  </si>
  <si>
    <t>ANY 2022</t>
  </si>
  <si>
    <t>1 de gener a 31 de desembre de 2022</t>
  </si>
  <si>
    <t>CONSORCI LOCALRET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</si>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</sst>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3" fontId="4" fillId="0" borderId="8" xfId="0" quotePrefix="1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>
      <alignment horizontal="right" vertical="center"/>
    </xf>
    <xf numFmtId="10" fontId="3" fillId="0" borderId="41" xfId="0" applyNumberFormat="1" applyFont="1" applyBorder="1" applyAlignment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165" fontId="4" fillId="0" borderId="2" xfId="0" quotePrefix="1" applyNumberFormat="1" applyFont="1" applyBorder="1" applyAlignment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5" fillId="0" borderId="26" xfId="0" applyFont="1" applyBorder="1" applyAlignment="1">
      <alignment horizontal="center" vertical="center"/>
    </xf>
    <xf numFmtId="0" fontId="11" fillId="0" borderId="27" xfId="0" quotePrefix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1" fillId="0" borderId="28" xfId="0" quotePrefix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5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15" fillId="0" borderId="28" xfId="0" quotePrefix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vertical="center"/>
    </xf>
    <xf numFmtId="0" fontId="3" fillId="2" borderId="17" xfId="0" applyFont="1" applyFill="1" applyBorder="1" applyAlignment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vertical="center" wrapText="1"/>
    </xf>
    <xf numFmtId="0" fontId="23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4" fillId="2" borderId="35" xfId="0" applyFont="1" applyFill="1" applyBorder="1" applyAlignment="1">
      <alignment vertical="center"/>
    </xf>
    <xf numFmtId="165" fontId="24" fillId="0" borderId="1" xfId="0" applyNumberFormat="1" applyFont="1" applyBorder="1" applyAlignment="1">
      <alignment horizontal="right" vertical="center"/>
    </xf>
    <xf numFmtId="165" fontId="24" fillId="0" borderId="2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2" borderId="9" xfId="0" applyFont="1" applyFill="1" applyBorder="1" applyAlignment="1">
      <alignment vertical="center"/>
    </xf>
    <xf numFmtId="3" fontId="24" fillId="0" borderId="8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45" fillId="2" borderId="0" xfId="0" applyFont="1" applyFill="1" applyAlignment="1">
      <alignment vertical="center"/>
    </xf>
    <xf numFmtId="0" fontId="44" fillId="2" borderId="2" xfId="0" applyFont="1" applyFill="1" applyBorder="1" applyAlignment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24" fillId="2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4" fillId="2" borderId="9" xfId="0" applyFont="1" applyFill="1" applyBorder="1" applyAlignment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4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>
      <alignment horizontal="center" vertical="center"/>
    </xf>
    <xf numFmtId="0" fontId="21" fillId="9" borderId="27" xfId="0" applyFont="1" applyFill="1" applyBorder="1" applyAlignment="1">
      <alignment horizontal="center" vertical="center"/>
    </xf>
    <xf numFmtId="0" fontId="21" fillId="9" borderId="28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left" vertical="center" wrapText="1"/>
    </xf>
    <xf numFmtId="0" fontId="21" fillId="9" borderId="16" xfId="0" applyFont="1" applyFill="1" applyBorder="1" applyAlignment="1">
      <alignment horizontal="left" vertical="center"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 wrapText="1"/>
    </xf>
    <xf numFmtId="0" fontId="21" fillId="9" borderId="16" xfId="0" applyFont="1" applyFill="1" applyBorder="1" applyAlignment="1">
      <alignment horizontal="center" vertical="center" wrapText="1"/>
    </xf>
    <xf numFmtId="0" fontId="22" fillId="9" borderId="19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2" xfId="0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0" fontId="22" fillId="9" borderId="0" xfId="0" applyFont="1" applyFill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1" fillId="9" borderId="19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center" vertical="center" wrapText="1"/>
    </xf>
    <xf numFmtId="0" fontId="21" fillId="9" borderId="20" xfId="0" applyFont="1" applyFill="1" applyBorder="1" applyAlignment="1">
      <alignment horizontal="center" vertical="center" wrapText="1"/>
    </xf>
    <xf numFmtId="0" fontId="21" fillId="9" borderId="21" xfId="0" applyFont="1" applyFill="1" applyBorder="1" applyAlignment="1">
      <alignment horizontal="center" vertical="center" wrapText="1"/>
    </xf>
    <xf numFmtId="0" fontId="21" fillId="9" borderId="17" xfId="0" applyFont="1" applyFill="1" applyBorder="1" applyAlignment="1">
      <alignment horizontal="center" vertical="center" wrapText="1"/>
    </xf>
    <xf numFmtId="0" fontId="21" fillId="9" borderId="15" xfId="0" applyFont="1" applyFill="1" applyBorder="1" applyAlignment="1">
      <alignment horizontal="center" vertical="center" wrapText="1"/>
    </xf>
    <xf numFmtId="0" fontId="22" fillId="9" borderId="17" xfId="0" applyFont="1" applyFill="1" applyBorder="1" applyAlignment="1">
      <alignment horizontal="center" vertical="center"/>
    </xf>
    <xf numFmtId="0" fontId="22" fillId="9" borderId="14" xfId="0" applyFont="1" applyFill="1" applyBorder="1" applyAlignment="1">
      <alignment horizontal="center" vertical="center"/>
    </xf>
    <xf numFmtId="0" fontId="22" fillId="9" borderId="15" xfId="0" applyFont="1" applyFill="1" applyBorder="1" applyAlignment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'2022 -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0F-476D-B907-98AF29BDD25A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0F-476D-B907-98AF29BDD25A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0F-476D-B907-98AF29BDD25A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0F-476D-B907-98AF29BDD25A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0F-476D-B907-98AF29BDD25A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0F-476D-B907-98AF29BDD25A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0F-476D-B907-98AF29BDD25A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0F-476D-B907-98AF29BDD25A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0F-476D-B907-98AF29BDD25A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C0F-476D-B907-98AF29BDD25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ANUAL'!$B$34:$B$45</c:f>
              <c:numCache>
                <c:formatCode>#,##0</c:formatCode>
                <c:ptCount val="12"/>
                <c:pt idx="0">
                  <c:v>10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C0F-476D-B907-98AF29BDD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'2022 -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94-44C3-8A54-D04E81BE88CA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94-44C3-8A54-D04E81BE88CA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94-44C3-8A54-D04E81BE88CA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94-44C3-8A54-D04E81BE88CA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94-44C3-8A54-D04E81BE88CA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94-44C3-8A54-D04E81BE88CA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94-44C3-8A54-D04E81BE88CA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94-44C3-8A54-D04E81BE88CA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94-44C3-8A54-D04E81BE88CA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94-44C3-8A54-D04E81BE88C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'2022 - CONTRACTACIÓ ANUAL'!$E$34:$E$45</c:f>
              <c:numCache>
                <c:formatCode>#,##0.00\ "€"</c:formatCode>
                <c:ptCount val="12"/>
                <c:pt idx="0">
                  <c:v>298598.04000000004</c:v>
                </c:pt>
                <c:pt idx="1">
                  <c:v>0</c:v>
                </c:pt>
                <c:pt idx="2">
                  <c:v>5932.4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22019.39</c:v>
                </c:pt>
                <c:pt idx="7">
                  <c:v>191105.19000000003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A94-44C3-8A54-D04E81BE88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'2022 -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9-450A-A468-FFE6E278A7E3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9-450A-A468-FFE6E278A7E3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99-450A-A468-FFE6E278A7E3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99-450A-A468-FFE6E278A7E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55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A99-450A-A468-FFE6E278A7E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'2022 -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AD-4737-B78A-5190A0C639B5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AD-4737-B78A-5190A0C639B5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AD-4737-B78A-5190A0C639B5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AD-4737-B78A-5190A0C639B5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AD-4737-B78A-5190A0C639B5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AD-4737-B78A-5190A0C639B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'2022 -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'2022 -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468093.30000000005</c:v>
                </c:pt>
                <c:pt idx="2">
                  <c:v>49561.72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AD-4737-B78A-5190A0C639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3722/5/GM_Pressupost_2022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4" zoomScale="90" zoomScaleNormal="90" workbookViewId="0">
      <selection activeCell="M8" sqref="M8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4.25" x14ac:dyDescent="0.4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x14ac:dyDescent="0.4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25" x14ac:dyDescent="0.4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25" x14ac:dyDescent="0.4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45">
      <c r="A6" s="28"/>
      <c r="B6" s="25"/>
      <c r="H6" s="25"/>
      <c r="N6" s="25"/>
    </row>
    <row r="7" spans="1:31" s="24" customFormat="1" ht="24.75" customHeight="1" x14ac:dyDescent="0.3">
      <c r="A7" s="29" t="s">
        <v>41</v>
      </c>
      <c r="B7" s="30" t="s">
        <v>53</v>
      </c>
      <c r="C7" s="31"/>
      <c r="D7" s="31"/>
      <c r="E7" s="31"/>
      <c r="F7" s="31"/>
      <c r="H7" s="69"/>
      <c r="I7" s="84" t="s">
        <v>46</v>
      </c>
      <c r="J7" s="85">
        <v>45022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45">
      <c r="A8" s="29" t="s">
        <v>11</v>
      </c>
      <c r="B8" s="23" t="s">
        <v>60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45">
      <c r="A13" s="39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1</v>
      </c>
      <c r="H13" s="20">
        <f t="shared" ref="H13:H24" si="2">IF(G13,G13/$G$25,"")</f>
        <v>8.3333333333333329E-2</v>
      </c>
      <c r="I13" s="4">
        <v>36200</v>
      </c>
      <c r="J13" s="5">
        <v>43802</v>
      </c>
      <c r="K13" s="21">
        <f t="shared" ref="K13:K24" si="3">IF(J13,J13/$J$25,"")</f>
        <v>0.52909925086349152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0" customFormat="1" ht="36" customHeight="1" x14ac:dyDescent="0.4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4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8.3333333333333329E-2</v>
      </c>
      <c r="I15" s="6">
        <v>4196</v>
      </c>
      <c r="J15" s="7">
        <v>5077.16</v>
      </c>
      <c r="K15" s="21">
        <f t="shared" si="3"/>
        <v>6.1328741895668795E-2</v>
      </c>
      <c r="L15" s="2">
        <v>1</v>
      </c>
      <c r="M15" s="20">
        <f t="shared" si="4"/>
        <v>0.14285714285714285</v>
      </c>
      <c r="N15" s="6">
        <f>O15/1.21</f>
        <v>706.80991735537191</v>
      </c>
      <c r="O15" s="7">
        <v>855.24</v>
      </c>
      <c r="P15" s="21">
        <f t="shared" si="5"/>
        <v>5.3074938158673736E-2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4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25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2"/>
      <c r="Y17" s="92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4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4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1</v>
      </c>
      <c r="M19" s="20">
        <f t="shared" si="4"/>
        <v>0.14285714285714285</v>
      </c>
      <c r="N19" s="6">
        <v>2048.38</v>
      </c>
      <c r="O19" s="7">
        <v>2522.1</v>
      </c>
      <c r="P19" s="21">
        <f t="shared" si="5"/>
        <v>0.15651782134838294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4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10</v>
      </c>
      <c r="H20" s="62">
        <f t="shared" si="2"/>
        <v>0.83333333333333337</v>
      </c>
      <c r="I20" s="65">
        <v>28122.799999999999</v>
      </c>
      <c r="J20" s="66">
        <v>33906.82</v>
      </c>
      <c r="K20" s="63">
        <f t="shared" si="3"/>
        <v>0.40957200724083953</v>
      </c>
      <c r="L20" s="64">
        <v>5</v>
      </c>
      <c r="M20" s="62">
        <f t="shared" si="4"/>
        <v>0.7142857142857143</v>
      </c>
      <c r="N20" s="65">
        <v>10526.02</v>
      </c>
      <c r="O20" s="66">
        <v>12736.48</v>
      </c>
      <c r="P20" s="63">
        <f t="shared" si="5"/>
        <v>0.79040724049294331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89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1"/>
      <c r="J21" s="91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93"/>
      <c r="Y21" s="93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4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1"/>
      <c r="J22" s="91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93"/>
      <c r="Y22" s="94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1"/>
      <c r="J23" s="91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93"/>
      <c r="Y23" s="94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si="0"/>
        <v/>
      </c>
      <c r="D24" s="65"/>
      <c r="E24" s="66"/>
      <c r="F24" s="63" t="str">
        <f t="shared" si="1"/>
        <v/>
      </c>
      <c r="G24" s="64"/>
      <c r="H24" s="62" t="str">
        <f t="shared" si="2"/>
        <v/>
      </c>
      <c r="I24" s="65"/>
      <c r="J24" s="66"/>
      <c r="K24" s="63" t="str">
        <f t="shared" si="3"/>
        <v/>
      </c>
      <c r="L24" s="64"/>
      <c r="M24" s="62" t="str">
        <f t="shared" si="4"/>
        <v/>
      </c>
      <c r="N24" s="65"/>
      <c r="O24" s="66"/>
      <c r="P24" s="63" t="str">
        <f t="shared" si="5"/>
        <v/>
      </c>
      <c r="Q24" s="64"/>
      <c r="R24" s="62" t="str">
        <f t="shared" si="6"/>
        <v/>
      </c>
      <c r="S24" s="65"/>
      <c r="T24" s="66"/>
      <c r="U24" s="63" t="str">
        <f t="shared" si="7"/>
        <v/>
      </c>
      <c r="V24" s="64"/>
      <c r="W24" s="62" t="str">
        <f t="shared" si="8"/>
        <v/>
      </c>
      <c r="X24" s="65"/>
      <c r="Y24" s="66"/>
      <c r="Z24" s="63" t="str">
        <f t="shared" si="9"/>
        <v/>
      </c>
      <c r="AA24" s="64"/>
      <c r="AB24" s="20" t="str">
        <f t="shared" si="10"/>
        <v/>
      </c>
      <c r="AC24" s="65"/>
      <c r="AD24" s="66"/>
      <c r="AE24" s="63" t="str">
        <f t="shared" si="11"/>
        <v/>
      </c>
    </row>
    <row r="25" spans="1:31" ht="33" customHeight="1" thickBot="1" x14ac:dyDescent="0.3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</v>
      </c>
      <c r="H25" s="17">
        <f t="shared" si="12"/>
        <v>1</v>
      </c>
      <c r="I25" s="18">
        <f t="shared" si="12"/>
        <v>68518.8</v>
      </c>
      <c r="J25" s="18">
        <f t="shared" si="12"/>
        <v>82785.98000000001</v>
      </c>
      <c r="K25" s="19">
        <f t="shared" si="12"/>
        <v>0.99999999999999989</v>
      </c>
      <c r="L25" s="16">
        <f t="shared" si="12"/>
        <v>7</v>
      </c>
      <c r="M25" s="17">
        <f t="shared" si="12"/>
        <v>1</v>
      </c>
      <c r="N25" s="18">
        <f t="shared" si="12"/>
        <v>13281.209917355372</v>
      </c>
      <c r="O25" s="18">
        <f t="shared" si="12"/>
        <v>16113.82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3">
      <c r="B26" s="25"/>
      <c r="H26" s="25"/>
      <c r="N26" s="25"/>
    </row>
    <row r="27" spans="1:31" s="47" customFormat="1" ht="34.200000000000003" customHeight="1" x14ac:dyDescent="0.3">
      <c r="A27" s="142" t="s">
        <v>61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3" t="s">
        <v>54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13">B13+G13+L13+Q13+AA13+V13</f>
        <v>1</v>
      </c>
      <c r="C34" s="8">
        <f t="shared" ref="C34:C43" si="14">IF(B34,B34/$B$46,"")</f>
        <v>5.2631578947368418E-2</v>
      </c>
      <c r="D34" s="10">
        <f t="shared" ref="D34:D45" si="15">D13+I13+N13+S13+AC13+X13</f>
        <v>36200</v>
      </c>
      <c r="E34" s="11">
        <f t="shared" ref="E34:E45" si="16">E13+J13+O13+T13+AD13+Y13</f>
        <v>43802</v>
      </c>
      <c r="F34" s="21">
        <f t="shared" ref="F34:F43" si="17">IF(E34,E34/$E$46,"")</f>
        <v>0.44289270554642174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3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12</v>
      </c>
      <c r="M35" s="8">
        <f t="shared" si="18"/>
        <v>0.63157894736842102</v>
      </c>
      <c r="N35" s="58">
        <f>I25</f>
        <v>68518.8</v>
      </c>
      <c r="O35" s="58">
        <f>J25</f>
        <v>82785.98000000001</v>
      </c>
      <c r="P35" s="56">
        <f t="shared" si="19"/>
        <v>0.83706923573151815</v>
      </c>
    </row>
    <row r="36" spans="1:33" ht="30" customHeight="1" x14ac:dyDescent="0.3">
      <c r="A36" s="41" t="s">
        <v>19</v>
      </c>
      <c r="B36" s="12">
        <f t="shared" si="13"/>
        <v>2</v>
      </c>
      <c r="C36" s="8">
        <f t="shared" si="14"/>
        <v>0.10526315789473684</v>
      </c>
      <c r="D36" s="13">
        <f t="shared" si="15"/>
        <v>4902.8099173553719</v>
      </c>
      <c r="E36" s="14">
        <f t="shared" si="16"/>
        <v>5932.4</v>
      </c>
      <c r="F36" s="21">
        <f t="shared" si="17"/>
        <v>5.9983943344678145E-2</v>
      </c>
      <c r="G36" s="24"/>
      <c r="J36" s="95" t="s">
        <v>2</v>
      </c>
      <c r="K36" s="96"/>
      <c r="L36" s="57">
        <f>L25</f>
        <v>7</v>
      </c>
      <c r="M36" s="8">
        <f t="shared" si="18"/>
        <v>0.36842105263157893</v>
      </c>
      <c r="N36" s="58">
        <f>N25</f>
        <v>13281.209917355372</v>
      </c>
      <c r="O36" s="58">
        <f>O25</f>
        <v>16113.82</v>
      </c>
      <c r="P36" s="56">
        <f t="shared" si="19"/>
        <v>0.1629307642684818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J38" s="95" t="s">
        <v>5</v>
      </c>
      <c r="K38" s="96"/>
      <c r="L38" s="57">
        <f>V25</f>
        <v>0</v>
      </c>
      <c r="M38" s="8" t="str">
        <f t="shared" si="18"/>
        <v/>
      </c>
      <c r="N38" s="58">
        <f>X25</f>
        <v>0</v>
      </c>
      <c r="O38" s="58">
        <f>Y25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J39" s="95" t="s">
        <v>4</v>
      </c>
      <c r="K39" s="96"/>
      <c r="L39" s="57">
        <f>AA25</f>
        <v>0</v>
      </c>
      <c r="M39" s="8" t="str">
        <f t="shared" si="18"/>
        <v/>
      </c>
      <c r="N39" s="58">
        <f>AC25</f>
        <v>0</v>
      </c>
      <c r="O39" s="58">
        <f>AD25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13"/>
        <v>1</v>
      </c>
      <c r="C40" s="8">
        <f t="shared" si="14"/>
        <v>5.2631578947368418E-2</v>
      </c>
      <c r="D40" s="13">
        <f t="shared" si="15"/>
        <v>2048.38</v>
      </c>
      <c r="E40" s="14">
        <f t="shared" si="16"/>
        <v>2522.1</v>
      </c>
      <c r="F40" s="21">
        <f t="shared" si="17"/>
        <v>2.5501568253929734E-2</v>
      </c>
      <c r="G40" s="24"/>
      <c r="J40" s="97" t="s">
        <v>0</v>
      </c>
      <c r="K40" s="98"/>
      <c r="L40" s="79">
        <f>SUM(L34:L39)</f>
        <v>19</v>
      </c>
      <c r="M40" s="17">
        <f>SUM(M34:M39)</f>
        <v>1</v>
      </c>
      <c r="N40" s="80">
        <f>SUM(N34:N39)</f>
        <v>81800.009917355375</v>
      </c>
      <c r="O40" s="81">
        <f>SUM(O34:O39)</f>
        <v>98899.800000000017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13"/>
        <v>15</v>
      </c>
      <c r="C41" s="8">
        <f t="shared" si="14"/>
        <v>0.78947368421052633</v>
      </c>
      <c r="D41" s="13">
        <f t="shared" si="15"/>
        <v>38648.82</v>
      </c>
      <c r="E41" s="14">
        <f t="shared" si="16"/>
        <v>46643.3</v>
      </c>
      <c r="F41" s="21">
        <f t="shared" si="17"/>
        <v>0.47162178285497042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89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19</v>
      </c>
      <c r="C46" s="17">
        <f>SUM(C34:C45)</f>
        <v>1</v>
      </c>
      <c r="D46" s="18">
        <f>SUM(D34:D45)</f>
        <v>81800.009917355375</v>
      </c>
      <c r="E46" s="18">
        <f>SUM(E34:E45)</f>
        <v>98899.8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65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31" zoomScale="80" zoomScaleNormal="80" workbookViewId="0">
      <selection activeCell="H8" sqref="H8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4.25" x14ac:dyDescent="0.4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x14ac:dyDescent="0.4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25" x14ac:dyDescent="0.4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4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45">
      <c r="A6" s="28"/>
      <c r="B6" s="25"/>
      <c r="H6" s="25"/>
      <c r="N6" s="25"/>
    </row>
    <row r="7" spans="1:31" s="24" customFormat="1" ht="24.75" customHeight="1" x14ac:dyDescent="0.45">
      <c r="A7" s="29" t="s">
        <v>38</v>
      </c>
      <c r="B7" s="30" t="s">
        <v>55</v>
      </c>
      <c r="C7" s="31"/>
      <c r="D7" s="31"/>
      <c r="E7" s="31"/>
      <c r="F7" s="31"/>
      <c r="H7" s="69"/>
      <c r="I7" s="84" t="s">
        <v>46</v>
      </c>
      <c r="J7" s="85">
        <v>44770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45">
      <c r="A8" s="29" t="s">
        <v>11</v>
      </c>
      <c r="B8" s="87" t="str">
        <f>'CONTRACTACIO 1r TR 2022'!B8</f>
        <v>CONSORCI LOCALRET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26.25" customHeight="1" thickBot="1" x14ac:dyDescent="0.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23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4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2</v>
      </c>
      <c r="H13" s="20">
        <f t="shared" ref="H13:H21" si="2">IF(G13,G13/$G$25,"")</f>
        <v>0.14285714285714285</v>
      </c>
      <c r="I13" s="4">
        <v>44010</v>
      </c>
      <c r="J13" s="5">
        <v>53252.1</v>
      </c>
      <c r="K13" s="21">
        <f t="shared" ref="K13:K21" si="3">IF(J13,J13/$J$25,"")</f>
        <v>0.44014361423086462</v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0" customFormat="1" ht="36" customHeight="1" x14ac:dyDescent="0.4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4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4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4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4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>
        <v>3</v>
      </c>
      <c r="M19" s="20">
        <f t="shared" si="4"/>
        <v>0.375</v>
      </c>
      <c r="N19" s="6">
        <v>14723.14</v>
      </c>
      <c r="O19" s="7">
        <v>17815</v>
      </c>
      <c r="P19" s="21">
        <f t="shared" si="5"/>
        <v>0.66546610082437119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4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12</v>
      </c>
      <c r="H20" s="62">
        <f t="shared" si="2"/>
        <v>0.8571428571428571</v>
      </c>
      <c r="I20" s="65">
        <v>60411.11</v>
      </c>
      <c r="J20" s="66">
        <v>67735.91</v>
      </c>
      <c r="K20" s="21">
        <f t="shared" si="3"/>
        <v>0.55985638576913532</v>
      </c>
      <c r="L20" s="64">
        <v>5</v>
      </c>
      <c r="M20" s="62">
        <f t="shared" si="4"/>
        <v>0.625</v>
      </c>
      <c r="N20" s="65">
        <v>7402.6</v>
      </c>
      <c r="O20" s="66">
        <v>8955.7099999999991</v>
      </c>
      <c r="P20" s="63">
        <f t="shared" si="5"/>
        <v>0.33453389917562887</v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45">
      <c r="A22" s="76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3">IF(G24,G24/$G$25,"")</f>
        <v/>
      </c>
      <c r="I24" s="65"/>
      <c r="J24" s="66"/>
      <c r="K24" s="63" t="str">
        <f t="shared" ref="K24" si="24">IF(J24,J24/$J$25,"")</f>
        <v/>
      </c>
      <c r="L24" s="64"/>
      <c r="M24" s="62" t="str">
        <f t="shared" ref="M24" si="25">IF(L24,L24/$L$25,"")</f>
        <v/>
      </c>
      <c r="N24" s="65"/>
      <c r="O24" s="66"/>
      <c r="P24" s="63" t="str">
        <f t="shared" ref="P24" si="26">IF(O24,O24/$O$25,"")</f>
        <v/>
      </c>
      <c r="Q24" s="64"/>
      <c r="R24" s="62" t="str">
        <f t="shared" ref="R24" si="2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28">IF(V24,V24/$V$25,"")</f>
        <v/>
      </c>
      <c r="X24" s="65"/>
      <c r="Y24" s="66"/>
      <c r="Z24" s="63" t="str">
        <f t="shared" ref="Z24" si="29">IF(Y24,Y24/$Y$25,"")</f>
        <v/>
      </c>
      <c r="AA24" s="64"/>
      <c r="AB24" s="20" t="str">
        <f t="shared" ref="AB24" si="30">IF(AA24,AA24/$AA$25,"")</f>
        <v/>
      </c>
      <c r="AC24" s="65"/>
      <c r="AD24" s="66"/>
      <c r="AE24" s="63" t="str">
        <f t="shared" ref="AE24" si="31">IF(AD24,AD24/$AD$25,"")</f>
        <v/>
      </c>
    </row>
    <row r="25" spans="1:31" ht="33" customHeight="1" thickBot="1" x14ac:dyDescent="0.5">
      <c r="A25" s="78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14</v>
      </c>
      <c r="H25" s="17">
        <f t="shared" si="32"/>
        <v>1</v>
      </c>
      <c r="I25" s="18">
        <f t="shared" si="32"/>
        <v>104421.11</v>
      </c>
      <c r="J25" s="18">
        <f t="shared" si="32"/>
        <v>120988.01000000001</v>
      </c>
      <c r="K25" s="19">
        <f t="shared" si="32"/>
        <v>1</v>
      </c>
      <c r="L25" s="16">
        <f t="shared" si="32"/>
        <v>8</v>
      </c>
      <c r="M25" s="17">
        <f t="shared" si="32"/>
        <v>1</v>
      </c>
      <c r="N25" s="18">
        <f t="shared" si="32"/>
        <v>22125.739999999998</v>
      </c>
      <c r="O25" s="18">
        <f t="shared" si="32"/>
        <v>26770.71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4" customFormat="1" ht="18" customHeight="1" x14ac:dyDescent="0.45">
      <c r="B26" s="25"/>
      <c r="H26" s="25"/>
      <c r="N26" s="25"/>
    </row>
    <row r="27" spans="1:31" s="47" customFormat="1" ht="34.200000000000003" customHeight="1" x14ac:dyDescent="0.4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27"/>
      <c r="C32" s="128"/>
      <c r="D32" s="128"/>
      <c r="E32" s="128"/>
      <c r="F32" s="129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33">B13+G13+L13+Q13+AA13+V13</f>
        <v>2</v>
      </c>
      <c r="C34" s="8">
        <f t="shared" ref="C34:C45" si="34">IF(B34,B34/$B$46,"")</f>
        <v>9.0909090909090912E-2</v>
      </c>
      <c r="D34" s="10">
        <f t="shared" ref="D34:D45" si="35">D13+I13+N13+S13+AC13+X13</f>
        <v>44010</v>
      </c>
      <c r="E34" s="11">
        <f t="shared" ref="E34:E45" si="36">E13+J13+O13+T13+AD13+Y13</f>
        <v>53252.1</v>
      </c>
      <c r="F34" s="21">
        <f t="shared" ref="F34:F42" si="37">IF(E34,E34/$E$46,"")</f>
        <v>0.36039903431756853</v>
      </c>
      <c r="J34" s="99" t="s">
        <v>3</v>
      </c>
      <c r="K34" s="100"/>
      <c r="L34" s="54">
        <f>B25</f>
        <v>0</v>
      </c>
      <c r="M34" s="8" t="str">
        <f t="shared" ref="M34:M39" si="38">IF(L34,L34/$L$40,"")</f>
        <v/>
      </c>
      <c r="N34" s="55">
        <f>D25</f>
        <v>0</v>
      </c>
      <c r="O34" s="55">
        <f>E25</f>
        <v>0</v>
      </c>
      <c r="P34" s="56" t="str">
        <f t="shared" ref="P34:P39" si="39">IF(O34,O34/$O$40,"")</f>
        <v/>
      </c>
    </row>
    <row r="35" spans="1:33" s="24" customFormat="1" ht="30" customHeight="1" x14ac:dyDescent="0.3">
      <c r="A35" s="41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95" t="s">
        <v>1</v>
      </c>
      <c r="K35" s="96"/>
      <c r="L35" s="57">
        <f>G25</f>
        <v>14</v>
      </c>
      <c r="M35" s="8">
        <f t="shared" si="38"/>
        <v>0.63636363636363635</v>
      </c>
      <c r="N35" s="58">
        <f>I25</f>
        <v>104421.11</v>
      </c>
      <c r="O35" s="58">
        <f>J25</f>
        <v>120988.01000000001</v>
      </c>
      <c r="P35" s="56">
        <f t="shared" si="39"/>
        <v>0.81882145432770403</v>
      </c>
    </row>
    <row r="36" spans="1:33" ht="30" customHeight="1" x14ac:dyDescent="0.3">
      <c r="A36" s="41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4"/>
      <c r="J36" s="95" t="s">
        <v>2</v>
      </c>
      <c r="K36" s="96"/>
      <c r="L36" s="57">
        <f>L25</f>
        <v>8</v>
      </c>
      <c r="M36" s="8">
        <f t="shared" si="38"/>
        <v>0.36363636363636365</v>
      </c>
      <c r="N36" s="58">
        <f>N25</f>
        <v>22125.739999999998</v>
      </c>
      <c r="O36" s="58">
        <f>O25</f>
        <v>26770.71</v>
      </c>
      <c r="P36" s="56">
        <f t="shared" si="39"/>
        <v>0.18117854567229602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4"/>
      <c r="J37" s="95" t="s">
        <v>34</v>
      </c>
      <c r="K37" s="96"/>
      <c r="L37" s="57">
        <f>Q25</f>
        <v>0</v>
      </c>
      <c r="M37" s="8" t="str">
        <f t="shared" si="38"/>
        <v/>
      </c>
      <c r="N37" s="58">
        <f>S25</f>
        <v>0</v>
      </c>
      <c r="O37" s="58">
        <f>T25</f>
        <v>0</v>
      </c>
      <c r="P37" s="56" t="str">
        <f t="shared" si="3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4"/>
      <c r="J38" s="95" t="s">
        <v>5</v>
      </c>
      <c r="K38" s="96"/>
      <c r="L38" s="57">
        <f>V25</f>
        <v>0</v>
      </c>
      <c r="M38" s="8" t="str">
        <f t="shared" si="38"/>
        <v/>
      </c>
      <c r="N38" s="58">
        <f>X25</f>
        <v>0</v>
      </c>
      <c r="O38" s="58">
        <f>Y25</f>
        <v>0</v>
      </c>
      <c r="P38" s="56" t="str">
        <f t="shared" si="3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4"/>
      <c r="J39" s="95" t="s">
        <v>4</v>
      </c>
      <c r="K39" s="96"/>
      <c r="L39" s="57">
        <f>AA25</f>
        <v>0</v>
      </c>
      <c r="M39" s="8" t="str">
        <f t="shared" si="38"/>
        <v/>
      </c>
      <c r="N39" s="58">
        <f>AC25</f>
        <v>0</v>
      </c>
      <c r="O39" s="58">
        <f>AD25</f>
        <v>0</v>
      </c>
      <c r="P39" s="56" t="str">
        <f t="shared" si="3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3"/>
        <v>3</v>
      </c>
      <c r="C40" s="8">
        <f t="shared" si="34"/>
        <v>0.13636363636363635</v>
      </c>
      <c r="D40" s="13">
        <f t="shared" si="35"/>
        <v>14723.14</v>
      </c>
      <c r="E40" s="14">
        <f t="shared" si="36"/>
        <v>17815</v>
      </c>
      <c r="F40" s="21">
        <f t="shared" si="37"/>
        <v>0.12056818034157307</v>
      </c>
      <c r="G40" s="24"/>
      <c r="J40" s="97" t="s">
        <v>0</v>
      </c>
      <c r="K40" s="98"/>
      <c r="L40" s="79">
        <f>SUM(L34:L39)</f>
        <v>22</v>
      </c>
      <c r="M40" s="17">
        <f>SUM(M34:M39)</f>
        <v>1</v>
      </c>
      <c r="N40" s="80">
        <f>SUM(N34:N39)</f>
        <v>126546.85</v>
      </c>
      <c r="O40" s="81">
        <f>SUM(O34:O39)</f>
        <v>147758.72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3"/>
        <v>17</v>
      </c>
      <c r="C41" s="8">
        <f t="shared" si="34"/>
        <v>0.77272727272727271</v>
      </c>
      <c r="D41" s="13">
        <f t="shared" si="35"/>
        <v>67813.710000000006</v>
      </c>
      <c r="E41" s="14">
        <f t="shared" si="36"/>
        <v>76691.62</v>
      </c>
      <c r="F41" s="21">
        <f t="shared" si="37"/>
        <v>0.51903278534085839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22</v>
      </c>
      <c r="C46" s="17">
        <f>SUM(C34:C45)</f>
        <v>1</v>
      </c>
      <c r="D46" s="18">
        <f>SUM(D34:D45)</f>
        <v>126546.85</v>
      </c>
      <c r="E46" s="18">
        <f>SUM(E34:E45)</f>
        <v>147758.72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M7" sqref="M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4.25" x14ac:dyDescent="0.4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x14ac:dyDescent="0.4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25" x14ac:dyDescent="0.4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4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45">
      <c r="A6" s="28"/>
      <c r="B6" s="25"/>
      <c r="H6" s="25"/>
      <c r="N6" s="25"/>
    </row>
    <row r="7" spans="1:31" s="24" customFormat="1" ht="24.75" customHeight="1" x14ac:dyDescent="0.45">
      <c r="A7" s="29" t="s">
        <v>39</v>
      </c>
      <c r="B7" s="30" t="s">
        <v>56</v>
      </c>
      <c r="C7" s="31"/>
      <c r="D7" s="31"/>
      <c r="E7" s="31"/>
      <c r="F7" s="31"/>
      <c r="H7" s="69"/>
      <c r="I7" s="84" t="s">
        <v>46</v>
      </c>
      <c r="J7" s="85">
        <v>45022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45">
      <c r="A8" s="29" t="s">
        <v>11</v>
      </c>
      <c r="B8" s="87" t="str">
        <f>'CONTRACTACIO 1r TR 2022'!B8</f>
        <v>CONSORCI LOCALRET</v>
      </c>
      <c r="C8" s="70"/>
      <c r="D8" s="70"/>
      <c r="E8" s="70"/>
      <c r="F8" s="70"/>
      <c r="G8" s="71"/>
      <c r="H8" s="71"/>
      <c r="I8" s="71"/>
      <c r="J8" s="83"/>
      <c r="K8" s="71"/>
      <c r="L8" s="29"/>
      <c r="N8" s="25"/>
      <c r="R8" s="29"/>
      <c r="X8" s="29"/>
      <c r="AE8" s="29"/>
    </row>
    <row r="9" spans="1:31" ht="19.95" customHeight="1" thickBot="1" x14ac:dyDescent="0.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43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45">
      <c r="A13" s="39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0" customFormat="1" ht="36" customHeight="1" x14ac:dyDescent="0.4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0" customFormat="1" ht="36" customHeight="1" x14ac:dyDescent="0.4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0" customFormat="1" ht="36" customHeight="1" x14ac:dyDescent="0.4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5" customFormat="1" ht="36" customHeight="1" x14ac:dyDescent="0.4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 t="shared" si="4"/>
        <v/>
      </c>
      <c r="N18" s="65"/>
      <c r="O18" s="66"/>
      <c r="P18" s="63" t="str">
        <f t="shared" si="5"/>
        <v/>
      </c>
      <c r="Q18" s="67"/>
      <c r="R18" s="62" t="str">
        <f t="shared" si="6"/>
        <v/>
      </c>
      <c r="S18" s="65"/>
      <c r="T18" s="66"/>
      <c r="U18" s="63" t="str">
        <f t="shared" si="7"/>
        <v/>
      </c>
      <c r="V18" s="67"/>
      <c r="W18" s="62" t="str">
        <f t="shared" si="8"/>
        <v/>
      </c>
      <c r="X18" s="65"/>
      <c r="Y18" s="66"/>
      <c r="Z18" s="63" t="str">
        <f t="shared" si="9"/>
        <v/>
      </c>
      <c r="AA18" s="67"/>
      <c r="AB18" s="20" t="str">
        <f t="shared" si="10"/>
        <v/>
      </c>
      <c r="AC18" s="65"/>
      <c r="AD18" s="66"/>
      <c r="AE18" s="63" t="str">
        <f t="shared" si="11"/>
        <v/>
      </c>
    </row>
    <row r="19" spans="1:31" s="40" customFormat="1" ht="36" customHeight="1" x14ac:dyDescent="0.4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0.22222222222222221</v>
      </c>
      <c r="I19" s="6">
        <v>1682.29</v>
      </c>
      <c r="J19" s="7">
        <v>1682.29</v>
      </c>
      <c r="K19" s="21">
        <f t="shared" si="3"/>
        <v>0.10502116916730446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5" customFormat="1" ht="36" customHeight="1" x14ac:dyDescent="0.4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7</v>
      </c>
      <c r="H20" s="62">
        <f t="shared" si="2"/>
        <v>0.77777777777777779</v>
      </c>
      <c r="I20" s="65">
        <v>11956.47</v>
      </c>
      <c r="J20" s="66">
        <v>14336.29</v>
      </c>
      <c r="K20" s="63">
        <f t="shared" si="3"/>
        <v>0.89497883083269547</v>
      </c>
      <c r="L20" s="64"/>
      <c r="M20" s="62" t="str">
        <f t="shared" si="4"/>
        <v/>
      </c>
      <c r="N20" s="65"/>
      <c r="O20" s="66"/>
      <c r="P20" s="63" t="str">
        <f t="shared" si="5"/>
        <v/>
      </c>
      <c r="Q20" s="64"/>
      <c r="R20" s="62" t="str">
        <f t="shared" si="6"/>
        <v/>
      </c>
      <c r="S20" s="65"/>
      <c r="T20" s="66"/>
      <c r="U20" s="63" t="str">
        <f t="shared" si="7"/>
        <v/>
      </c>
      <c r="V20" s="64"/>
      <c r="W20" s="62" t="str">
        <f t="shared" si="8"/>
        <v/>
      </c>
      <c r="X20" s="65"/>
      <c r="Y20" s="66"/>
      <c r="Z20" s="63" t="str">
        <f t="shared" si="9"/>
        <v/>
      </c>
      <c r="AA20" s="64"/>
      <c r="AB20" s="20" t="str">
        <f t="shared" si="10"/>
        <v/>
      </c>
      <c r="AC20" s="65"/>
      <c r="AD20" s="66"/>
      <c r="AE20" s="63" t="str">
        <f t="shared" si="11"/>
        <v/>
      </c>
    </row>
    <row r="21" spans="1:31" s="40" customFormat="1" ht="39.9" customHeight="1" x14ac:dyDescent="0.3">
      <c r="A21" s="44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0" customFormat="1" ht="39.9" customHeight="1" x14ac:dyDescent="0.45">
      <c r="A22" s="76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12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13">IF(G24,G24/$G$25,"")</f>
        <v/>
      </c>
      <c r="I24" s="65"/>
      <c r="J24" s="66"/>
      <c r="K24" s="63" t="str">
        <f t="shared" ref="K24" si="14">IF(J24,J24/$J$25,"")</f>
        <v/>
      </c>
      <c r="L24" s="64"/>
      <c r="M24" s="62" t="str">
        <f t="shared" ref="M24" si="15">IF(L24,L24/$L$25,"")</f>
        <v/>
      </c>
      <c r="N24" s="65"/>
      <c r="O24" s="66"/>
      <c r="P24" s="63" t="str">
        <f t="shared" ref="P24" si="16">IF(O24,O24/$O$25,"")</f>
        <v/>
      </c>
      <c r="Q24" s="64"/>
      <c r="R24" s="62" t="str">
        <f t="shared" ref="R24" si="17">IF(Q24,Q24/$Q$25,"")</f>
        <v/>
      </c>
      <c r="S24" s="65"/>
      <c r="T24" s="66"/>
      <c r="U24" s="63" t="str">
        <f t="shared" si="7"/>
        <v/>
      </c>
      <c r="V24" s="64"/>
      <c r="W24" s="62" t="str">
        <f t="shared" ref="W24" si="18">IF(V24,V24/$V$25,"")</f>
        <v/>
      </c>
      <c r="X24" s="65"/>
      <c r="Y24" s="66"/>
      <c r="Z24" s="63" t="str">
        <f t="shared" ref="Z24" si="19">IF(Y24,Y24/$Y$25,"")</f>
        <v/>
      </c>
      <c r="AA24" s="64"/>
      <c r="AB24" s="20" t="str">
        <f t="shared" ref="AB24" si="20">IF(AA24,AA24/$AA$25,"")</f>
        <v/>
      </c>
      <c r="AC24" s="65"/>
      <c r="AD24" s="66"/>
      <c r="AE24" s="63" t="str">
        <f t="shared" ref="AE24" si="21">IF(AD24,AD24/$AD$25,"")</f>
        <v/>
      </c>
    </row>
    <row r="25" spans="1:31" ht="33" customHeight="1" thickBot="1" x14ac:dyDescent="0.5">
      <c r="A25" s="78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9</v>
      </c>
      <c r="H25" s="17">
        <f t="shared" si="22"/>
        <v>1</v>
      </c>
      <c r="I25" s="18">
        <f t="shared" si="22"/>
        <v>13638.759999999998</v>
      </c>
      <c r="J25" s="18">
        <f t="shared" si="22"/>
        <v>16018.580000000002</v>
      </c>
      <c r="K25" s="19">
        <f t="shared" si="22"/>
        <v>0.99999999999999989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4" customFormat="1" ht="18.75" customHeight="1" x14ac:dyDescent="0.3">
      <c r="B26" s="25"/>
      <c r="H26" s="25"/>
      <c r="N26" s="25"/>
    </row>
    <row r="27" spans="1:31" s="47" customFormat="1" ht="34.200000000000003" customHeight="1" x14ac:dyDescent="0.3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99" t="s">
        <v>3</v>
      </c>
      <c r="K34" s="100"/>
      <c r="L34" s="54">
        <f>B25</f>
        <v>0</v>
      </c>
      <c r="M34" s="8" t="str">
        <f>IF(L34,L34/$L$40,"")</f>
        <v/>
      </c>
      <c r="N34" s="55">
        <f>D25</f>
        <v>0</v>
      </c>
      <c r="O34" s="55">
        <f>E25</f>
        <v>0</v>
      </c>
      <c r="P34" s="56" t="str">
        <f>IF(O34,O34/$O$40,"")</f>
        <v/>
      </c>
    </row>
    <row r="35" spans="1:33" s="24" customFormat="1" ht="30" customHeight="1" x14ac:dyDescent="0.3">
      <c r="A35" s="41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95" t="s">
        <v>1</v>
      </c>
      <c r="K35" s="96"/>
      <c r="L35" s="57">
        <f>G25</f>
        <v>9</v>
      </c>
      <c r="M35" s="8">
        <f>IF(L35,L35/$L$40,"")</f>
        <v>1</v>
      </c>
      <c r="N35" s="58">
        <f>I25</f>
        <v>13638.759999999998</v>
      </c>
      <c r="O35" s="58">
        <f>J25</f>
        <v>16018.580000000002</v>
      </c>
      <c r="P35" s="56">
        <f>IF(O35,O35/$O$40,"")</f>
        <v>1</v>
      </c>
    </row>
    <row r="36" spans="1:33" ht="30" customHeight="1" x14ac:dyDescent="0.3">
      <c r="A36" s="41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4"/>
      <c r="J36" s="95" t="s">
        <v>2</v>
      </c>
      <c r="K36" s="96"/>
      <c r="L36" s="57">
        <f>L25</f>
        <v>0</v>
      </c>
      <c r="M36" s="8" t="str">
        <f>IF(L36,L36/$L$40,"")</f>
        <v/>
      </c>
      <c r="N36" s="58">
        <f>N25</f>
        <v>0</v>
      </c>
      <c r="O36" s="58">
        <f>O25</f>
        <v>0</v>
      </c>
      <c r="P36" s="56" t="str">
        <f>IF(O36,O36/$O$40,"")</f>
        <v/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4"/>
      <c r="J37" s="95" t="s">
        <v>34</v>
      </c>
      <c r="K37" s="96"/>
      <c r="L37" s="57">
        <f>Q25</f>
        <v>0</v>
      </c>
      <c r="M37" s="8" t="str">
        <f>IF(L37,L37/$L$40,"")</f>
        <v/>
      </c>
      <c r="N37" s="58">
        <f>S25</f>
        <v>0</v>
      </c>
      <c r="O37" s="58">
        <f>T25</f>
        <v>0</v>
      </c>
      <c r="P37" s="56" t="str">
        <f>IF(O37,O37/$O$40,"")</f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4"/>
      <c r="J38" s="95" t="s">
        <v>5</v>
      </c>
      <c r="K38" s="96"/>
      <c r="L38" s="57">
        <f>V25</f>
        <v>0</v>
      </c>
      <c r="M38" s="8" t="str">
        <f>IF(L38,L38/$L$40,"")</f>
        <v/>
      </c>
      <c r="N38" s="58">
        <f>X25</f>
        <v>0</v>
      </c>
      <c r="O38" s="58">
        <f>Y25</f>
        <v>0</v>
      </c>
      <c r="P38" s="56" t="str">
        <f>IF(O38,O38/$O$40,"")</f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4"/>
      <c r="J39" s="95" t="s">
        <v>4</v>
      </c>
      <c r="K39" s="96"/>
      <c r="L39" s="57">
        <f>AA25</f>
        <v>0</v>
      </c>
      <c r="M39" s="8" t="str">
        <f t="shared" ref="M39" si="28">IF(L39,L39/$L$40,"")</f>
        <v/>
      </c>
      <c r="N39" s="58">
        <f>AC25</f>
        <v>0</v>
      </c>
      <c r="O39" s="58">
        <f>AD25</f>
        <v>0</v>
      </c>
      <c r="P39" s="56" t="str">
        <f t="shared" ref="P39" si="29">IF(O39,O39/$O$40,"")</f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23"/>
        <v>2</v>
      </c>
      <c r="C40" s="8">
        <f t="shared" si="24"/>
        <v>0.22222222222222221</v>
      </c>
      <c r="D40" s="13">
        <f t="shared" si="25"/>
        <v>1682.29</v>
      </c>
      <c r="E40" s="14">
        <f t="shared" si="26"/>
        <v>1682.29</v>
      </c>
      <c r="F40" s="21">
        <f t="shared" si="27"/>
        <v>0.10502116916730446</v>
      </c>
      <c r="G40" s="24"/>
      <c r="J40" s="97" t="s">
        <v>0</v>
      </c>
      <c r="K40" s="98"/>
      <c r="L40" s="79">
        <f>SUM(L34:L39)</f>
        <v>9</v>
      </c>
      <c r="M40" s="17">
        <f>SUM(M34:M39)</f>
        <v>1</v>
      </c>
      <c r="N40" s="80">
        <f>SUM(N34:N39)</f>
        <v>13638.759999999998</v>
      </c>
      <c r="O40" s="81">
        <f>SUM(O34:O39)</f>
        <v>16018.580000000002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23"/>
        <v>7</v>
      </c>
      <c r="C41" s="8">
        <f t="shared" si="24"/>
        <v>0.77777777777777779</v>
      </c>
      <c r="D41" s="13">
        <f t="shared" si="25"/>
        <v>11956.47</v>
      </c>
      <c r="E41" s="14">
        <f t="shared" si="26"/>
        <v>14336.29</v>
      </c>
      <c r="F41" s="21">
        <f t="shared" si="27"/>
        <v>0.89497883083269547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90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9</v>
      </c>
      <c r="C46" s="17">
        <f>SUM(C34:C45)</f>
        <v>1</v>
      </c>
      <c r="D46" s="18">
        <f>SUM(D34:D45)</f>
        <v>13638.759999999998</v>
      </c>
      <c r="E46" s="18">
        <f>SUM(E34:E45)</f>
        <v>16018.580000000002</v>
      </c>
      <c r="F46" s="19">
        <f>SUM(F34:F45)</f>
        <v>0.99999999999999989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70" zoomScaleNormal="70" workbookViewId="0">
      <selection activeCell="J7" sqref="J7"/>
    </sheetView>
  </sheetViews>
  <sheetFormatPr defaultColWidth="9.109375" defaultRowHeight="14.4" x14ac:dyDescent="0.3"/>
  <cols>
    <col min="1" max="1" width="26.109375" style="26" customWidth="1"/>
    <col min="2" max="2" width="11.5546875" style="59" customWidth="1"/>
    <col min="3" max="3" width="10.6640625" style="26" customWidth="1"/>
    <col min="4" max="4" width="19.109375" style="26" customWidth="1"/>
    <col min="5" max="5" width="18.10937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2" width="11.44140625" style="26" customWidth="1"/>
    <col min="13" max="13" width="10.6640625" style="26" customWidth="1"/>
    <col min="14" max="14" width="18.886718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7.332031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4.25" x14ac:dyDescent="0.4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x14ac:dyDescent="0.4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25" x14ac:dyDescent="0.4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7" customHeight="1" x14ac:dyDescent="0.45">
      <c r="B4" s="25"/>
      <c r="H4" s="25"/>
      <c r="N4" s="25"/>
    </row>
    <row r="5" spans="1:31" s="24" customFormat="1" ht="30.75" customHeight="1" x14ac:dyDescent="0.3">
      <c r="A5" s="27" t="s">
        <v>12</v>
      </c>
      <c r="B5" s="25"/>
      <c r="H5" s="25"/>
      <c r="N5" s="25"/>
    </row>
    <row r="6" spans="1:31" s="24" customFormat="1" ht="6.75" customHeight="1" x14ac:dyDescent="0.45">
      <c r="A6" s="28"/>
      <c r="B6" s="25"/>
      <c r="H6" s="25"/>
      <c r="N6" s="25"/>
    </row>
    <row r="7" spans="1:31" s="24" customFormat="1" ht="24.75" customHeight="1" x14ac:dyDescent="0.45">
      <c r="A7" s="29" t="s">
        <v>40</v>
      </c>
      <c r="B7" s="30" t="s">
        <v>57</v>
      </c>
      <c r="C7" s="31"/>
      <c r="D7" s="31"/>
      <c r="E7" s="31"/>
      <c r="F7" s="31"/>
      <c r="H7" s="69"/>
      <c r="I7" s="84" t="s">
        <v>46</v>
      </c>
      <c r="J7" s="85">
        <v>45022</v>
      </c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45">
      <c r="A8" s="29" t="s">
        <v>11</v>
      </c>
      <c r="B8" s="87" t="str">
        <f>'CONTRACTACIO 1r TR 2022'!B8</f>
        <v>CONSORCI LOCALRET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5">
      <c r="A10" s="24"/>
      <c r="B10" s="101" t="s">
        <v>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3"/>
    </row>
    <row r="11" spans="1:31" ht="30" customHeight="1" thickBot="1" x14ac:dyDescent="0.35">
      <c r="A11" s="136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6" t="s">
        <v>5</v>
      </c>
      <c r="W11" s="117"/>
      <c r="X11" s="117"/>
      <c r="Y11" s="117"/>
      <c r="Z11" s="118"/>
      <c r="AA11" s="113" t="s">
        <v>4</v>
      </c>
      <c r="AB11" s="114"/>
      <c r="AC11" s="114"/>
      <c r="AD11" s="114"/>
      <c r="AE11" s="115"/>
    </row>
    <row r="12" spans="1:31" ht="39" customHeight="1" thickBot="1" x14ac:dyDescent="0.35">
      <c r="A12" s="137"/>
      <c r="B12" s="32" t="s">
        <v>7</v>
      </c>
      <c r="C12" s="33" t="s">
        <v>8</v>
      </c>
      <c r="D12" s="34" t="s">
        <v>44</v>
      </c>
      <c r="E12" s="35" t="s">
        <v>24</v>
      </c>
      <c r="F12" s="36" t="s">
        <v>13</v>
      </c>
      <c r="G12" s="37" t="s">
        <v>7</v>
      </c>
      <c r="H12" s="33" t="s">
        <v>8</v>
      </c>
      <c r="I12" s="34" t="s">
        <v>23</v>
      </c>
      <c r="J12" s="35" t="s">
        <v>22</v>
      </c>
      <c r="K12" s="36" t="s">
        <v>13</v>
      </c>
      <c r="L12" s="37" t="s">
        <v>7</v>
      </c>
      <c r="M12" s="33" t="s">
        <v>8</v>
      </c>
      <c r="N12" s="34" t="s">
        <v>23</v>
      </c>
      <c r="O12" s="35" t="s">
        <v>20</v>
      </c>
      <c r="P12" s="36" t="s">
        <v>13</v>
      </c>
      <c r="Q12" s="37" t="s">
        <v>7</v>
      </c>
      <c r="R12" s="33" t="s">
        <v>8</v>
      </c>
      <c r="S12" s="34" t="s">
        <v>21</v>
      </c>
      <c r="T12" s="35" t="s">
        <v>22</v>
      </c>
      <c r="U12" s="38" t="s">
        <v>13</v>
      </c>
      <c r="V12" s="32" t="s">
        <v>7</v>
      </c>
      <c r="W12" s="33" t="s">
        <v>8</v>
      </c>
      <c r="X12" s="34" t="s">
        <v>21</v>
      </c>
      <c r="Y12" s="35" t="s">
        <v>22</v>
      </c>
      <c r="Z12" s="36" t="s">
        <v>13</v>
      </c>
      <c r="AA12" s="32" t="s">
        <v>7</v>
      </c>
      <c r="AB12" s="33" t="s">
        <v>8</v>
      </c>
      <c r="AC12" s="34" t="s">
        <v>21</v>
      </c>
      <c r="AD12" s="35" t="s">
        <v>22</v>
      </c>
      <c r="AE12" s="36" t="s">
        <v>13</v>
      </c>
    </row>
    <row r="13" spans="1:31" s="40" customFormat="1" ht="36" customHeight="1" x14ac:dyDescent="0.45">
      <c r="A13" s="39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>
        <v>7</v>
      </c>
      <c r="H13" s="20">
        <f t="shared" ref="H13:H21" si="2">IF(G13,G13/$G$25,"")</f>
        <v>0.35</v>
      </c>
      <c r="I13" s="4">
        <v>166565.24</v>
      </c>
      <c r="J13" s="5">
        <v>201543.94</v>
      </c>
      <c r="K13" s="21">
        <f t="shared" ref="K13:K21" si="3">IF(J13,J13/$J$25,"")</f>
        <v>0.8116929015875225</v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0" customFormat="1" ht="36" customHeight="1" x14ac:dyDescent="0.45">
      <c r="A14" s="41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0" customFormat="1" ht="36" customHeight="1" x14ac:dyDescent="0.45">
      <c r="A15" s="41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0" customFormat="1" ht="36" customHeight="1" x14ac:dyDescent="0.45">
      <c r="A16" s="41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0" customFormat="1" ht="36" customHeight="1" x14ac:dyDescent="0.3">
      <c r="A17" s="41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5" customFormat="1" ht="36" customHeight="1" x14ac:dyDescent="0.45">
      <c r="A18" s="72" t="s">
        <v>33</v>
      </c>
      <c r="B18" s="67"/>
      <c r="C18" s="62" t="str">
        <f t="shared" si="0"/>
        <v/>
      </c>
      <c r="D18" s="65"/>
      <c r="E18" s="66"/>
      <c r="F18" s="63" t="str">
        <f t="shared" si="1"/>
        <v/>
      </c>
      <c r="G18" s="67"/>
      <c r="H18" s="62" t="str">
        <f t="shared" si="2"/>
        <v/>
      </c>
      <c r="I18" s="65"/>
      <c r="J18" s="66"/>
      <c r="K18" s="63" t="str">
        <f t="shared" si="3"/>
        <v/>
      </c>
      <c r="L18" s="67"/>
      <c r="M18" s="62" t="str">
        <f>IF(L18,L18/$L$25,"")</f>
        <v/>
      </c>
      <c r="N18" s="65"/>
      <c r="O18" s="66"/>
      <c r="P18" s="63" t="str">
        <f>IF(O18,O18/$O$25,"")</f>
        <v/>
      </c>
      <c r="Q18" s="67"/>
      <c r="R18" s="62" t="str">
        <f t="shared" si="4"/>
        <v/>
      </c>
      <c r="S18" s="65"/>
      <c r="T18" s="66"/>
      <c r="U18" s="63" t="str">
        <f t="shared" si="5"/>
        <v/>
      </c>
      <c r="V18" s="67"/>
      <c r="W18" s="62" t="str">
        <f t="shared" si="6"/>
        <v/>
      </c>
      <c r="X18" s="65"/>
      <c r="Y18" s="66"/>
      <c r="Z18" s="63" t="str">
        <f t="shared" si="7"/>
        <v/>
      </c>
      <c r="AA18" s="67"/>
      <c r="AB18" s="20" t="str">
        <f t="shared" si="8"/>
        <v/>
      </c>
      <c r="AC18" s="65"/>
      <c r="AD18" s="66"/>
      <c r="AE18" s="63" t="str">
        <f t="shared" si="9"/>
        <v/>
      </c>
    </row>
    <row r="19" spans="1:31" s="40" customFormat="1" ht="36" customHeight="1" x14ac:dyDescent="0.45">
      <c r="A19" s="42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5" customFormat="1" ht="36" customHeight="1" x14ac:dyDescent="0.45">
      <c r="A20" s="76" t="s">
        <v>29</v>
      </c>
      <c r="B20" s="64"/>
      <c r="C20" s="62" t="str">
        <f t="shared" si="0"/>
        <v/>
      </c>
      <c r="D20" s="65"/>
      <c r="E20" s="66"/>
      <c r="F20" s="21" t="str">
        <f t="shared" si="1"/>
        <v/>
      </c>
      <c r="G20" s="64">
        <v>13</v>
      </c>
      <c r="H20" s="62">
        <f t="shared" si="2"/>
        <v>0.65</v>
      </c>
      <c r="I20" s="65">
        <v>38911.29</v>
      </c>
      <c r="J20" s="66">
        <v>46756.79</v>
      </c>
      <c r="K20" s="63">
        <f t="shared" si="3"/>
        <v>0.18830709841247747</v>
      </c>
      <c r="L20" s="64">
        <v>5</v>
      </c>
      <c r="M20" s="62">
        <f>IF(L20,L20/$L$25,"")</f>
        <v>1</v>
      </c>
      <c r="N20" s="65">
        <v>5618.62</v>
      </c>
      <c r="O20" s="66">
        <v>6677.19</v>
      </c>
      <c r="P20" s="63">
        <f>IF(O20,O20/$O$25,"")</f>
        <v>1</v>
      </c>
      <c r="Q20" s="64"/>
      <c r="R20" s="62" t="str">
        <f t="shared" si="4"/>
        <v/>
      </c>
      <c r="S20" s="65"/>
      <c r="T20" s="66"/>
      <c r="U20" s="63" t="str">
        <f t="shared" si="5"/>
        <v/>
      </c>
      <c r="V20" s="64"/>
      <c r="W20" s="62" t="str">
        <f t="shared" si="6"/>
        <v/>
      </c>
      <c r="X20" s="65"/>
      <c r="Y20" s="66"/>
      <c r="Z20" s="63" t="str">
        <f t="shared" si="7"/>
        <v/>
      </c>
      <c r="AA20" s="64"/>
      <c r="AB20" s="20" t="str">
        <f t="shared" si="8"/>
        <v/>
      </c>
      <c r="AC20" s="65"/>
      <c r="AD20" s="66"/>
      <c r="AE20" s="63" t="str">
        <f t="shared" si="9"/>
        <v/>
      </c>
    </row>
    <row r="21" spans="1:31" s="40" customFormat="1" ht="39.9" customHeight="1" x14ac:dyDescent="0.3">
      <c r="A21" s="44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0" customFormat="1" ht="39.9" customHeight="1" x14ac:dyDescent="0.45">
      <c r="A22" s="76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0" customFormat="1" ht="39.9" customHeight="1" x14ac:dyDescent="0.3">
      <c r="A23" s="88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0" customFormat="1" ht="36" customHeight="1" x14ac:dyDescent="0.3">
      <c r="A24" s="90" t="s">
        <v>52</v>
      </c>
      <c r="B24" s="64"/>
      <c r="C24" s="62" t="str">
        <f t="shared" ref="C24" si="20">IF(B24,B24/$B$25,"")</f>
        <v/>
      </c>
      <c r="D24" s="65"/>
      <c r="E24" s="66"/>
      <c r="F24" s="63" t="str">
        <f t="shared" si="1"/>
        <v/>
      </c>
      <c r="G24" s="64"/>
      <c r="H24" s="62" t="str">
        <f t="shared" ref="H24" si="21">IF(G24,G24/$G$25,"")</f>
        <v/>
      </c>
      <c r="I24" s="65"/>
      <c r="J24" s="66"/>
      <c r="K24" s="63" t="str">
        <f t="shared" ref="K24" si="22">IF(J24,J24/$J$25,"")</f>
        <v/>
      </c>
      <c r="L24" s="64"/>
      <c r="M24" s="62" t="str">
        <f t="shared" ref="M24" si="23">IF(L24,L24/$L$25,"")</f>
        <v/>
      </c>
      <c r="N24" s="65"/>
      <c r="O24" s="66"/>
      <c r="P24" s="63" t="str">
        <f t="shared" ref="P24" si="24">IF(O24,O24/$O$25,"")</f>
        <v/>
      </c>
      <c r="Q24" s="64"/>
      <c r="R24" s="62" t="str">
        <f t="shared" ref="R24" si="25">IF(Q24,Q24/$Q$25,"")</f>
        <v/>
      </c>
      <c r="S24" s="65"/>
      <c r="T24" s="66"/>
      <c r="U24" s="63" t="str">
        <f t="shared" si="5"/>
        <v/>
      </c>
      <c r="V24" s="64"/>
      <c r="W24" s="62" t="str">
        <f t="shared" ref="W24" si="26">IF(V24,V24/$V$25,"")</f>
        <v/>
      </c>
      <c r="X24" s="65"/>
      <c r="Y24" s="66"/>
      <c r="Z24" s="63" t="str">
        <f t="shared" ref="Z24" si="27">IF(Y24,Y24/$Y$25,"")</f>
        <v/>
      </c>
      <c r="AA24" s="64"/>
      <c r="AB24" s="20" t="str">
        <f t="shared" ref="AB24" si="28">IF(AA24,AA24/$AA$25,"")</f>
        <v/>
      </c>
      <c r="AC24" s="65"/>
      <c r="AD24" s="66"/>
      <c r="AE24" s="63" t="str">
        <f t="shared" ref="AE24" si="29">IF(AD24,AD24/$AD$25,"")</f>
        <v/>
      </c>
    </row>
    <row r="25" spans="1:31" ht="33" customHeight="1" thickBot="1" x14ac:dyDescent="0.5">
      <c r="A25" s="78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20</v>
      </c>
      <c r="H25" s="17">
        <f t="shared" si="30"/>
        <v>1</v>
      </c>
      <c r="I25" s="18">
        <f t="shared" si="30"/>
        <v>205476.53</v>
      </c>
      <c r="J25" s="18">
        <f t="shared" si="30"/>
        <v>248300.73</v>
      </c>
      <c r="K25" s="19">
        <f t="shared" si="30"/>
        <v>1</v>
      </c>
      <c r="L25" s="16">
        <f t="shared" si="30"/>
        <v>5</v>
      </c>
      <c r="M25" s="17">
        <f t="shared" si="30"/>
        <v>1</v>
      </c>
      <c r="N25" s="18">
        <f t="shared" si="30"/>
        <v>5618.62</v>
      </c>
      <c r="O25" s="18">
        <f t="shared" si="30"/>
        <v>6677.19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4" customFormat="1" ht="18.75" customHeight="1" x14ac:dyDescent="0.45">
      <c r="B26" s="25"/>
      <c r="H26" s="25"/>
      <c r="N26" s="25"/>
    </row>
    <row r="27" spans="1:31" s="47" customFormat="1" ht="34.200000000000003" customHeight="1" x14ac:dyDescent="0.4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3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18" customHeight="1" thickBot="1" x14ac:dyDescent="0.3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8"/>
      <c r="W30" s="48"/>
      <c r="X30" s="68"/>
      <c r="Y30" s="47"/>
      <c r="Z30" s="47"/>
      <c r="AA30" s="47"/>
      <c r="AB30" s="47"/>
      <c r="AC30" s="48"/>
      <c r="AD30" s="48"/>
      <c r="AE30" s="68"/>
    </row>
    <row r="31" spans="1:31" s="47" customFormat="1" ht="18" customHeight="1" x14ac:dyDescent="0.3">
      <c r="A31" s="119" t="s">
        <v>10</v>
      </c>
      <c r="B31" s="124" t="s">
        <v>17</v>
      </c>
      <c r="C31" s="125"/>
      <c r="D31" s="125"/>
      <c r="E31" s="125"/>
      <c r="F31" s="126"/>
      <c r="G31" s="24"/>
      <c r="J31" s="130" t="s">
        <v>15</v>
      </c>
      <c r="K31" s="131"/>
      <c r="L31" s="124" t="s">
        <v>16</v>
      </c>
      <c r="M31" s="125"/>
      <c r="N31" s="125"/>
      <c r="O31" s="125"/>
      <c r="P31" s="126"/>
      <c r="Q31" s="48"/>
      <c r="R31" s="68"/>
      <c r="S31" s="45"/>
      <c r="T31" s="45"/>
      <c r="U31" s="45"/>
      <c r="V31" s="48"/>
      <c r="W31" s="48"/>
      <c r="X31" s="68"/>
      <c r="AC31" s="48"/>
      <c r="AD31" s="48"/>
      <c r="AE31" s="68"/>
    </row>
    <row r="32" spans="1:31" s="47" customFormat="1" ht="18" customHeight="1" thickBot="1" x14ac:dyDescent="0.35">
      <c r="A32" s="120"/>
      <c r="B32" s="139"/>
      <c r="C32" s="140"/>
      <c r="D32" s="140"/>
      <c r="E32" s="140"/>
      <c r="F32" s="141"/>
      <c r="G32" s="24"/>
      <c r="J32" s="132"/>
      <c r="K32" s="133"/>
      <c r="L32" s="127"/>
      <c r="M32" s="128"/>
      <c r="N32" s="128"/>
      <c r="O32" s="128"/>
      <c r="P32" s="129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24" customFormat="1" ht="47.4" customHeight="1" thickBot="1" x14ac:dyDescent="0.35">
      <c r="A33" s="121"/>
      <c r="B33" s="52" t="s">
        <v>14</v>
      </c>
      <c r="C33" s="33" t="s">
        <v>8</v>
      </c>
      <c r="D33" s="34" t="s">
        <v>30</v>
      </c>
      <c r="E33" s="35" t="s">
        <v>31</v>
      </c>
      <c r="F33" s="53" t="s">
        <v>9</v>
      </c>
      <c r="J33" s="134"/>
      <c r="K33" s="135"/>
      <c r="L33" s="52" t="s">
        <v>14</v>
      </c>
      <c r="M33" s="33" t="s">
        <v>8</v>
      </c>
      <c r="N33" s="34" t="s">
        <v>30</v>
      </c>
      <c r="O33" s="35" t="s">
        <v>31</v>
      </c>
      <c r="P33" s="53" t="s">
        <v>9</v>
      </c>
    </row>
    <row r="34" spans="1:33" s="24" customFormat="1" ht="30" customHeight="1" x14ac:dyDescent="0.3">
      <c r="A34" s="39" t="s">
        <v>25</v>
      </c>
      <c r="B34" s="9">
        <f t="shared" ref="B34:B42" si="31">B13+G13+L13+Q13+AA13+V13</f>
        <v>7</v>
      </c>
      <c r="C34" s="8">
        <f t="shared" ref="C34:C45" si="32">IF(B34,B34/$B$46,"")</f>
        <v>0.28000000000000003</v>
      </c>
      <c r="D34" s="10">
        <f t="shared" ref="D34:D42" si="33">D13+I13+N13+S13+AC13+X13</f>
        <v>166565.24</v>
      </c>
      <c r="E34" s="11">
        <f t="shared" ref="E34:E42" si="34">E13+J13+O13+T13+AD13+Y13</f>
        <v>201543.94</v>
      </c>
      <c r="F34" s="21">
        <f t="shared" ref="F34:F42" si="35">IF(E34,E34/$E$46,"")</f>
        <v>0.79043683468748982</v>
      </c>
      <c r="J34" s="99" t="s">
        <v>3</v>
      </c>
      <c r="K34" s="100"/>
      <c r="L34" s="54">
        <f>B25</f>
        <v>0</v>
      </c>
      <c r="M34" s="8" t="str">
        <f t="shared" ref="M34:M39" si="36">IF(L34,L34/$L$40,"")</f>
        <v/>
      </c>
      <c r="N34" s="55">
        <f>D25</f>
        <v>0</v>
      </c>
      <c r="O34" s="55">
        <f>E25</f>
        <v>0</v>
      </c>
      <c r="P34" s="56" t="str">
        <f t="shared" ref="P34:P39" si="37">IF(O34,O34/$O$40,"")</f>
        <v/>
      </c>
    </row>
    <row r="35" spans="1:33" s="24" customFormat="1" ht="30" customHeight="1" x14ac:dyDescent="0.3">
      <c r="A35" s="41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95" t="s">
        <v>1</v>
      </c>
      <c r="K35" s="96"/>
      <c r="L35" s="57">
        <f>G25</f>
        <v>20</v>
      </c>
      <c r="M35" s="8">
        <f t="shared" si="36"/>
        <v>0.8</v>
      </c>
      <c r="N35" s="58">
        <f>I25</f>
        <v>205476.53</v>
      </c>
      <c r="O35" s="58">
        <f>J25</f>
        <v>248300.73</v>
      </c>
      <c r="P35" s="56">
        <f t="shared" si="37"/>
        <v>0.9738126736620959</v>
      </c>
    </row>
    <row r="36" spans="1:33" ht="30" customHeight="1" x14ac:dyDescent="0.3">
      <c r="A36" s="41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4"/>
      <c r="J36" s="95" t="s">
        <v>2</v>
      </c>
      <c r="K36" s="96"/>
      <c r="L36" s="57">
        <f>L25</f>
        <v>5</v>
      </c>
      <c r="M36" s="8">
        <f t="shared" si="36"/>
        <v>0.2</v>
      </c>
      <c r="N36" s="58">
        <f>N25</f>
        <v>5618.62</v>
      </c>
      <c r="O36" s="58">
        <f>O25</f>
        <v>6677.19</v>
      </c>
      <c r="P36" s="56">
        <f t="shared" si="37"/>
        <v>2.618732633790408E-2</v>
      </c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ht="30" customHeight="1" x14ac:dyDescent="0.3">
      <c r="A37" s="41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4"/>
      <c r="J37" s="95" t="s">
        <v>34</v>
      </c>
      <c r="K37" s="96"/>
      <c r="L37" s="57">
        <f>Q25</f>
        <v>0</v>
      </c>
      <c r="M37" s="8" t="str">
        <f t="shared" si="36"/>
        <v/>
      </c>
      <c r="N37" s="58">
        <f>S25</f>
        <v>0</v>
      </c>
      <c r="O37" s="58">
        <f>T25</f>
        <v>0</v>
      </c>
      <c r="P37" s="56" t="str">
        <f t="shared" si="37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4"/>
      <c r="J38" s="95" t="s">
        <v>5</v>
      </c>
      <c r="K38" s="96"/>
      <c r="L38" s="57">
        <f>V25</f>
        <v>0</v>
      </c>
      <c r="M38" s="8" t="str">
        <f t="shared" si="36"/>
        <v/>
      </c>
      <c r="N38" s="58">
        <f>X25</f>
        <v>0</v>
      </c>
      <c r="O38" s="58">
        <f>Y25</f>
        <v>0</v>
      </c>
      <c r="P38" s="56" t="str">
        <f t="shared" si="37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3">
      <c r="A39" s="42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4"/>
      <c r="J39" s="95" t="s">
        <v>4</v>
      </c>
      <c r="K39" s="96"/>
      <c r="L39" s="57">
        <f>AA25</f>
        <v>0</v>
      </c>
      <c r="M39" s="8" t="str">
        <f t="shared" si="36"/>
        <v/>
      </c>
      <c r="N39" s="58">
        <f>AC25</f>
        <v>0</v>
      </c>
      <c r="O39" s="58">
        <f>AD25</f>
        <v>0</v>
      </c>
      <c r="P39" s="56" t="str">
        <f t="shared" si="37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35">
      <c r="A40" s="42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14">
        <f t="shared" si="34"/>
        <v>0</v>
      </c>
      <c r="F40" s="21" t="str">
        <f t="shared" si="35"/>
        <v/>
      </c>
      <c r="G40" s="24"/>
      <c r="J40" s="97" t="s">
        <v>0</v>
      </c>
      <c r="K40" s="98"/>
      <c r="L40" s="79">
        <f>SUM(L34:L39)</f>
        <v>25</v>
      </c>
      <c r="M40" s="17">
        <f>SUM(M34:M39)</f>
        <v>1</v>
      </c>
      <c r="N40" s="80">
        <f>SUM(N34:N39)</f>
        <v>211095.15</v>
      </c>
      <c r="O40" s="81">
        <f>SUM(O34:O39)</f>
        <v>254977.92000000001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3">
      <c r="A41" s="43" t="s">
        <v>29</v>
      </c>
      <c r="B41" s="12">
        <f t="shared" si="31"/>
        <v>18</v>
      </c>
      <c r="C41" s="8">
        <f t="shared" si="32"/>
        <v>0.72</v>
      </c>
      <c r="D41" s="13">
        <f t="shared" si="33"/>
        <v>44529.91</v>
      </c>
      <c r="E41" s="14">
        <f t="shared" si="34"/>
        <v>53433.98</v>
      </c>
      <c r="F41" s="21">
        <f t="shared" si="35"/>
        <v>0.20956316531251021</v>
      </c>
      <c r="G41" s="24"/>
      <c r="H41" s="25"/>
      <c r="I41" s="60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1" customFormat="1" ht="30" customHeight="1" x14ac:dyDescent="0.3">
      <c r="A42" s="44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0"/>
      <c r="H42" s="50"/>
      <c r="I42" s="48"/>
      <c r="J42" s="48"/>
      <c r="K42" s="48"/>
      <c r="L42" s="68"/>
      <c r="M42" s="49"/>
      <c r="N42" s="45"/>
      <c r="O42" s="45"/>
      <c r="P42" s="48"/>
      <c r="Q42" s="48"/>
      <c r="R42" s="68"/>
      <c r="S42" s="45"/>
      <c r="T42" s="45"/>
      <c r="U42" s="45"/>
      <c r="V42" s="48"/>
      <c r="W42" s="48"/>
      <c r="X42" s="68"/>
      <c r="Y42" s="47"/>
      <c r="Z42" s="47"/>
      <c r="AA42" s="47"/>
      <c r="AB42" s="47"/>
      <c r="AC42" s="48"/>
      <c r="AD42" s="48"/>
      <c r="AE42" s="68"/>
    </row>
    <row r="43" spans="1:33" s="51" customFormat="1" ht="30" customHeight="1" x14ac:dyDescent="0.3">
      <c r="A43" s="76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0"/>
      <c r="H43" s="50"/>
      <c r="I43" s="48"/>
      <c r="J43" s="48"/>
      <c r="K43" s="48"/>
      <c r="L43" s="68"/>
      <c r="M43" s="49"/>
      <c r="N43" s="45"/>
      <c r="O43" s="45"/>
      <c r="P43" s="48"/>
      <c r="Q43" s="48"/>
      <c r="R43" s="68"/>
      <c r="S43" s="45"/>
      <c r="T43" s="45"/>
      <c r="U43" s="45"/>
      <c r="V43" s="48"/>
      <c r="W43" s="48"/>
      <c r="X43" s="68"/>
      <c r="Y43" s="47"/>
      <c r="Z43" s="47"/>
      <c r="AA43" s="47"/>
      <c r="AB43" s="47"/>
      <c r="AC43" s="48"/>
      <c r="AD43" s="48"/>
      <c r="AE43" s="68"/>
    </row>
    <row r="44" spans="1:33" s="51" customFormat="1" ht="30" customHeight="1" x14ac:dyDescent="0.3">
      <c r="A44" s="88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0"/>
      <c r="H44" s="50"/>
      <c r="I44" s="48"/>
      <c r="J44" s="48"/>
      <c r="K44" s="48"/>
      <c r="L44" s="68"/>
      <c r="M44" s="49"/>
      <c r="N44" s="45"/>
      <c r="O44" s="45"/>
      <c r="P44" s="48"/>
      <c r="Q44" s="48"/>
      <c r="R44" s="68"/>
      <c r="S44" s="45"/>
      <c r="T44" s="45"/>
      <c r="U44" s="45"/>
      <c r="V44" s="48"/>
      <c r="W44" s="48"/>
      <c r="X44" s="68"/>
      <c r="Y44" s="47"/>
      <c r="Z44" s="47"/>
      <c r="AA44" s="47"/>
      <c r="AB44" s="47"/>
      <c r="AC44" s="48"/>
      <c r="AD44" s="48"/>
      <c r="AE44" s="68"/>
    </row>
    <row r="45" spans="1:33" s="51" customFormat="1" ht="30" customHeight="1" x14ac:dyDescent="0.3">
      <c r="A45" s="88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0"/>
      <c r="H45" s="50"/>
      <c r="I45" s="48"/>
      <c r="J45" s="48"/>
      <c r="K45" s="48"/>
      <c r="L45" s="68"/>
      <c r="M45" s="49"/>
      <c r="N45" s="45"/>
      <c r="O45" s="45"/>
      <c r="P45" s="48"/>
      <c r="Q45" s="48"/>
      <c r="R45" s="68"/>
      <c r="S45" s="45"/>
      <c r="T45" s="45"/>
      <c r="U45" s="45"/>
      <c r="V45" s="48"/>
      <c r="W45" s="48"/>
      <c r="X45" s="68"/>
      <c r="Y45" s="47"/>
      <c r="Z45" s="47"/>
      <c r="AA45" s="47"/>
      <c r="AB45" s="47"/>
      <c r="AC45" s="48"/>
      <c r="AD45" s="48"/>
      <c r="AE45" s="68"/>
    </row>
    <row r="46" spans="1:33" s="51" customFormat="1" ht="30" customHeight="1" thickBot="1" x14ac:dyDescent="0.35">
      <c r="A46" s="61" t="s">
        <v>0</v>
      </c>
      <c r="B46" s="16">
        <f>SUM(B34:B45)</f>
        <v>25</v>
      </c>
      <c r="C46" s="17">
        <f>SUM(C34:C45)</f>
        <v>1</v>
      </c>
      <c r="D46" s="18">
        <f>SUM(D34:D45)</f>
        <v>211095.15</v>
      </c>
      <c r="E46" s="18">
        <f>SUM(E34:E45)</f>
        <v>254977.92000000001</v>
      </c>
      <c r="F46" s="19">
        <f>SUM(F34:F45)</f>
        <v>1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24"/>
      <c r="R46" s="24"/>
      <c r="S46" s="24"/>
      <c r="T46" s="24"/>
      <c r="U46" s="24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ht="36" customHeight="1" x14ac:dyDescent="0.3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24" customFormat="1" ht="23.1" customHeight="1" x14ac:dyDescent="0.3">
      <c r="B48" s="25"/>
      <c r="H48" s="25"/>
      <c r="N48" s="25"/>
    </row>
    <row r="49" spans="2:14" s="24" customFormat="1" x14ac:dyDescent="0.3">
      <c r="B49" s="25"/>
      <c r="H49" s="25"/>
      <c r="N49" s="25"/>
    </row>
    <row r="50" spans="2:14" s="24" customFormat="1" x14ac:dyDescent="0.3">
      <c r="B50" s="25"/>
      <c r="H50" s="25"/>
      <c r="N50" s="25"/>
    </row>
    <row r="51" spans="2:14" s="24" customFormat="1" x14ac:dyDescent="0.3">
      <c r="B51" s="25"/>
      <c r="H51" s="25"/>
      <c r="N51" s="25"/>
    </row>
    <row r="52" spans="2:14" s="24" customFormat="1" x14ac:dyDescent="0.3">
      <c r="B52" s="25"/>
      <c r="H52" s="25"/>
      <c r="N52" s="25"/>
    </row>
    <row r="53" spans="2:14" s="24" customFormat="1" x14ac:dyDescent="0.3">
      <c r="B53" s="25"/>
      <c r="H53" s="25"/>
      <c r="N53" s="25"/>
    </row>
    <row r="54" spans="2:14" s="24" customFormat="1" x14ac:dyDescent="0.3">
      <c r="B54" s="25"/>
      <c r="H54" s="25"/>
      <c r="N54" s="25"/>
    </row>
    <row r="55" spans="2:14" s="24" customFormat="1" x14ac:dyDescent="0.3">
      <c r="B55" s="25"/>
      <c r="H55" s="25"/>
      <c r="N55" s="25"/>
    </row>
    <row r="56" spans="2:14" s="24" customFormat="1" x14ac:dyDescent="0.3">
      <c r="B56" s="25"/>
      <c r="H56" s="25"/>
      <c r="N56" s="25"/>
    </row>
    <row r="57" spans="2:14" s="24" customFormat="1" x14ac:dyDescent="0.3">
      <c r="B57" s="25"/>
      <c r="H57" s="25"/>
      <c r="N57" s="25"/>
    </row>
    <row r="58" spans="2:14" s="24" customFormat="1" x14ac:dyDescent="0.3">
      <c r="B58" s="25"/>
      <c r="H58" s="25"/>
      <c r="N58" s="25"/>
    </row>
    <row r="59" spans="2:14" s="24" customFormat="1" x14ac:dyDescent="0.3">
      <c r="B59" s="25"/>
      <c r="H59" s="25"/>
      <c r="N59" s="25"/>
    </row>
    <row r="60" spans="2:14" s="24" customFormat="1" x14ac:dyDescent="0.3">
      <c r="B60" s="25"/>
      <c r="H60" s="25"/>
      <c r="N60" s="25"/>
    </row>
    <row r="61" spans="2:14" s="24" customFormat="1" x14ac:dyDescent="0.3">
      <c r="B61" s="25"/>
      <c r="H61" s="25"/>
      <c r="N61" s="25"/>
    </row>
    <row r="62" spans="2:14" s="24" customFormat="1" x14ac:dyDescent="0.3">
      <c r="B62" s="25"/>
      <c r="H62" s="25"/>
      <c r="N62" s="25"/>
    </row>
    <row r="63" spans="2:14" s="24" customFormat="1" x14ac:dyDescent="0.3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2:21" s="24" customFormat="1" x14ac:dyDescent="0.3">
      <c r="B97" s="25"/>
      <c r="H97" s="25"/>
      <c r="N97" s="25"/>
    </row>
    <row r="98" spans="2:21" s="24" customFormat="1" x14ac:dyDescent="0.3">
      <c r="B98" s="25"/>
      <c r="H98" s="25"/>
      <c r="N98" s="25"/>
    </row>
    <row r="99" spans="2:21" s="24" customFormat="1" x14ac:dyDescent="0.3">
      <c r="B99" s="25"/>
      <c r="H99" s="25"/>
      <c r="N99" s="25"/>
    </row>
    <row r="100" spans="2:21" s="24" customFormat="1" x14ac:dyDescent="0.3">
      <c r="B100" s="25"/>
      <c r="H100" s="25"/>
      <c r="N100" s="25"/>
    </row>
    <row r="101" spans="2:21" s="24" customFormat="1" x14ac:dyDescent="0.3">
      <c r="B101" s="25"/>
      <c r="H101" s="25"/>
      <c r="N101" s="25"/>
    </row>
    <row r="102" spans="2:21" s="24" customFormat="1" x14ac:dyDescent="0.3">
      <c r="B102" s="25"/>
      <c r="H102" s="25"/>
      <c r="N102" s="25"/>
    </row>
    <row r="103" spans="2:21" s="24" customFormat="1" x14ac:dyDescent="0.3">
      <c r="B103" s="25"/>
      <c r="H103" s="25"/>
      <c r="N103" s="25"/>
    </row>
    <row r="104" spans="2:21" s="24" customFormat="1" x14ac:dyDescent="0.3">
      <c r="B104" s="25"/>
      <c r="H104" s="25"/>
      <c r="N104" s="25"/>
    </row>
    <row r="105" spans="2:21" s="24" customFormat="1" x14ac:dyDescent="0.3">
      <c r="B105" s="25"/>
      <c r="H105" s="25"/>
      <c r="N105" s="25"/>
    </row>
    <row r="106" spans="2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  <c r="Q106" s="26"/>
      <c r="R106" s="26"/>
      <c r="S106" s="26"/>
      <c r="T106" s="26"/>
      <c r="U106" s="26"/>
    </row>
    <row r="107" spans="2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2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8" zoomScale="70" zoomScaleNormal="70" workbookViewId="0">
      <selection activeCell="C7" sqref="C7"/>
    </sheetView>
  </sheetViews>
  <sheetFormatPr defaultColWidth="9.109375" defaultRowHeight="14.4" x14ac:dyDescent="0.3"/>
  <cols>
    <col min="1" max="1" width="30.44140625" style="26" customWidth="1"/>
    <col min="2" max="2" width="11.109375" style="59" customWidth="1"/>
    <col min="3" max="3" width="10.6640625" style="26" customWidth="1"/>
    <col min="4" max="4" width="19.109375" style="26" customWidth="1"/>
    <col min="5" max="5" width="19.6640625" style="26" customWidth="1"/>
    <col min="6" max="6" width="11.44140625" style="26" customWidth="1"/>
    <col min="7" max="7" width="9.33203125" style="26" customWidth="1"/>
    <col min="8" max="8" width="10.88671875" style="59" customWidth="1"/>
    <col min="9" max="9" width="17.33203125" style="26" customWidth="1"/>
    <col min="10" max="10" width="20" style="26" customWidth="1"/>
    <col min="11" max="11" width="11.44140625" style="26" customWidth="1"/>
    <col min="12" max="12" width="11.6640625" style="26" customWidth="1"/>
    <col min="13" max="13" width="10.6640625" style="26" customWidth="1"/>
    <col min="14" max="14" width="20.109375" style="59" customWidth="1"/>
    <col min="15" max="15" width="19.6640625" style="26" customWidth="1"/>
    <col min="16" max="16" width="11.44140625" style="26" customWidth="1"/>
    <col min="17" max="17" width="9.109375" style="26" customWidth="1"/>
    <col min="18" max="18" width="11" style="26" customWidth="1"/>
    <col min="19" max="19" width="18.88671875" style="26" customWidth="1"/>
    <col min="20" max="20" width="19.5546875" style="26" customWidth="1"/>
    <col min="21" max="21" width="11.109375" style="26" customWidth="1"/>
    <col min="22" max="22" width="9" style="26" customWidth="1"/>
    <col min="23" max="23" width="10" style="26" customWidth="1"/>
    <col min="24" max="24" width="19" style="26" customWidth="1"/>
    <col min="25" max="25" width="15.44140625" style="26" customWidth="1"/>
    <col min="26" max="26" width="9.6640625" style="26" customWidth="1"/>
    <col min="27" max="27" width="9.109375" style="26" customWidth="1"/>
    <col min="28" max="28" width="10.88671875" style="26" customWidth="1"/>
    <col min="29" max="29" width="18.109375" style="26" customWidth="1"/>
    <col min="30" max="30" width="18.88671875" style="26" customWidth="1"/>
    <col min="31" max="31" width="10.88671875" style="26" customWidth="1"/>
    <col min="32" max="16384" width="9.109375" style="26"/>
  </cols>
  <sheetData>
    <row r="1" spans="1:31" ht="14.25" x14ac:dyDescent="0.45">
      <c r="A1" s="24"/>
      <c r="B1" s="25"/>
      <c r="C1" s="24"/>
      <c r="D1" s="24"/>
      <c r="E1" s="24"/>
      <c r="F1" s="24"/>
      <c r="G1" s="24"/>
      <c r="H1" s="25"/>
      <c r="I1" s="24"/>
      <c r="J1" s="24"/>
      <c r="K1" s="24"/>
      <c r="L1" s="24"/>
      <c r="M1" s="24"/>
      <c r="N1" s="25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</row>
    <row r="2" spans="1:31" ht="14.25" x14ac:dyDescent="0.45">
      <c r="A2" s="24"/>
      <c r="B2" s="25"/>
      <c r="C2" s="24"/>
      <c r="D2" s="24"/>
      <c r="E2" s="24"/>
      <c r="F2" s="24"/>
      <c r="G2" s="24"/>
      <c r="H2" s="25"/>
      <c r="I2" s="24"/>
      <c r="J2" s="24"/>
      <c r="K2" s="24"/>
      <c r="L2" s="24"/>
      <c r="M2" s="24"/>
      <c r="N2" s="25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31" ht="14.25" x14ac:dyDescent="0.45">
      <c r="A3" s="24"/>
      <c r="B3" s="25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</row>
    <row r="4" spans="1:31" s="24" customFormat="1" ht="14.25" x14ac:dyDescent="0.45">
      <c r="B4" s="25"/>
      <c r="H4" s="25"/>
      <c r="N4" s="25"/>
    </row>
    <row r="5" spans="1:31" s="24" customFormat="1" ht="30.75" customHeight="1" x14ac:dyDescent="0.3">
      <c r="A5" s="27" t="s">
        <v>37</v>
      </c>
      <c r="B5" s="25"/>
      <c r="H5" s="25"/>
      <c r="N5" s="25"/>
    </row>
    <row r="6" spans="1:31" s="24" customFormat="1" ht="6.75" customHeight="1" x14ac:dyDescent="0.45">
      <c r="A6" s="28"/>
      <c r="B6" s="25"/>
      <c r="H6" s="25"/>
      <c r="N6" s="25"/>
    </row>
    <row r="7" spans="1:31" s="24" customFormat="1" ht="24.75" customHeight="1" x14ac:dyDescent="0.45">
      <c r="A7" s="29" t="s">
        <v>58</v>
      </c>
      <c r="B7" s="30" t="s">
        <v>59</v>
      </c>
      <c r="C7" s="31"/>
      <c r="D7" s="31"/>
      <c r="E7" s="31"/>
      <c r="F7" s="31"/>
      <c r="H7" s="69"/>
      <c r="J7" s="31"/>
      <c r="K7" s="31"/>
      <c r="L7" s="31"/>
      <c r="N7" s="25"/>
      <c r="P7" s="31"/>
      <c r="Q7" s="31"/>
      <c r="R7" s="31"/>
      <c r="V7" s="31"/>
      <c r="W7" s="31"/>
      <c r="X7" s="31"/>
      <c r="AC7" s="31"/>
      <c r="AD7" s="31"/>
      <c r="AE7" s="31"/>
    </row>
    <row r="8" spans="1:31" s="24" customFormat="1" ht="34.5" customHeight="1" x14ac:dyDescent="0.45">
      <c r="A8" s="29" t="s">
        <v>11</v>
      </c>
      <c r="B8" s="87" t="str">
        <f>'CONTRACTACIO 1r TR 2022'!B8</f>
        <v>CONSORCI LOCALRET</v>
      </c>
      <c r="C8" s="70"/>
      <c r="D8" s="70"/>
      <c r="E8" s="70"/>
      <c r="F8" s="70"/>
      <c r="G8" s="71"/>
      <c r="H8" s="71"/>
      <c r="I8" s="71"/>
      <c r="J8" s="71"/>
      <c r="K8" s="71"/>
      <c r="L8" s="29"/>
      <c r="N8" s="25"/>
      <c r="R8" s="29"/>
      <c r="X8" s="29"/>
      <c r="AE8" s="29"/>
    </row>
    <row r="9" spans="1:31" ht="26.25" customHeight="1" thickBot="1" x14ac:dyDescent="0.5">
      <c r="A9" s="24"/>
      <c r="B9" s="25"/>
      <c r="C9" s="24"/>
      <c r="D9" s="24"/>
      <c r="E9" s="24"/>
      <c r="F9" s="24"/>
      <c r="G9" s="24"/>
      <c r="H9" s="25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</row>
    <row r="10" spans="1:31" ht="39" customHeight="1" thickBot="1" x14ac:dyDescent="0.5">
      <c r="A10" s="24"/>
      <c r="B10" s="144" t="s">
        <v>6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6"/>
    </row>
    <row r="11" spans="1:31" ht="30" customHeight="1" thickBot="1" x14ac:dyDescent="0.35">
      <c r="A11" s="147" t="s">
        <v>10</v>
      </c>
      <c r="B11" s="104" t="s">
        <v>3</v>
      </c>
      <c r="C11" s="105"/>
      <c r="D11" s="105"/>
      <c r="E11" s="105"/>
      <c r="F11" s="106"/>
      <c r="G11" s="107" t="s">
        <v>1</v>
      </c>
      <c r="H11" s="108"/>
      <c r="I11" s="108"/>
      <c r="J11" s="108"/>
      <c r="K11" s="109"/>
      <c r="L11" s="122" t="s">
        <v>2</v>
      </c>
      <c r="M11" s="123"/>
      <c r="N11" s="123"/>
      <c r="O11" s="123"/>
      <c r="P11" s="123"/>
      <c r="Q11" s="110" t="s">
        <v>34</v>
      </c>
      <c r="R11" s="111"/>
      <c r="S11" s="111"/>
      <c r="T11" s="111"/>
      <c r="U11" s="112"/>
      <c r="V11" s="113" t="s">
        <v>4</v>
      </c>
      <c r="W11" s="114"/>
      <c r="X11" s="114"/>
      <c r="Y11" s="114"/>
      <c r="Z11" s="115"/>
      <c r="AA11" s="116" t="s">
        <v>5</v>
      </c>
      <c r="AB11" s="117"/>
      <c r="AC11" s="117"/>
      <c r="AD11" s="117"/>
      <c r="AE11" s="118"/>
    </row>
    <row r="12" spans="1:31" ht="39" customHeight="1" thickBot="1" x14ac:dyDescent="0.35">
      <c r="A12" s="148"/>
      <c r="B12" s="32" t="s">
        <v>7</v>
      </c>
      <c r="C12" s="33" t="s">
        <v>8</v>
      </c>
      <c r="D12" s="34" t="s">
        <v>48</v>
      </c>
      <c r="E12" s="35" t="s">
        <v>49</v>
      </c>
      <c r="F12" s="36" t="s">
        <v>13</v>
      </c>
      <c r="G12" s="37" t="s">
        <v>7</v>
      </c>
      <c r="H12" s="33" t="s">
        <v>8</v>
      </c>
      <c r="I12" s="34" t="s">
        <v>48</v>
      </c>
      <c r="J12" s="35" t="s">
        <v>49</v>
      </c>
      <c r="K12" s="36" t="s">
        <v>13</v>
      </c>
      <c r="L12" s="37" t="s">
        <v>7</v>
      </c>
      <c r="M12" s="33" t="s">
        <v>8</v>
      </c>
      <c r="N12" s="34" t="s">
        <v>48</v>
      </c>
      <c r="O12" s="35" t="s">
        <v>49</v>
      </c>
      <c r="P12" s="36" t="s">
        <v>13</v>
      </c>
      <c r="Q12" s="37" t="s">
        <v>7</v>
      </c>
      <c r="R12" s="33" t="s">
        <v>8</v>
      </c>
      <c r="S12" s="34" t="s">
        <v>48</v>
      </c>
      <c r="T12" s="35" t="s">
        <v>49</v>
      </c>
      <c r="U12" s="38" t="s">
        <v>13</v>
      </c>
      <c r="V12" s="32" t="s">
        <v>7</v>
      </c>
      <c r="W12" s="33" t="s">
        <v>8</v>
      </c>
      <c r="X12" s="34" t="s">
        <v>48</v>
      </c>
      <c r="Y12" s="35" t="s">
        <v>49</v>
      </c>
      <c r="Z12" s="36" t="s">
        <v>13</v>
      </c>
      <c r="AA12" s="32" t="s">
        <v>7</v>
      </c>
      <c r="AB12" s="33" t="s">
        <v>8</v>
      </c>
      <c r="AC12" s="34" t="s">
        <v>48</v>
      </c>
      <c r="AD12" s="35" t="s">
        <v>49</v>
      </c>
      <c r="AE12" s="36" t="s">
        <v>13</v>
      </c>
    </row>
    <row r="13" spans="1:31" s="40" customFormat="1" ht="36" customHeight="1" x14ac:dyDescent="0.45">
      <c r="A13" s="39" t="s">
        <v>25</v>
      </c>
      <c r="B13" s="9">
        <f>'CONTRACTACIO 1r TR 2022'!B13+'CONTRACTACIO 2n TR 2022'!B13+'CONTRACTACIO 3r TR 2022'!B13+'CONTRACTACIO 4t TR 2022'!B13</f>
        <v>0</v>
      </c>
      <c r="C13" s="20" t="str">
        <f t="shared" ref="C13:C24" si="0">IF(B13,B13/$B$25,"")</f>
        <v/>
      </c>
      <c r="D13" s="10">
        <f>'CONTRACTACIO 1r TR 2022'!D13+'CONTRACTACIO 2n TR 2022'!D13+'CONTRACTACIO 3r TR 2022'!D13+'CONTRACTACIO 4t TR 2022'!D13</f>
        <v>0</v>
      </c>
      <c r="E13" s="10">
        <f>'CONTRACTACIO 1r TR 2022'!E13+'CONTRACTACIO 2n TR 2022'!E13+'CONTRACTACIO 3r TR 2022'!E13+'CONTRACTACIO 4t TR 2022'!E13</f>
        <v>0</v>
      </c>
      <c r="F13" s="21" t="str">
        <f t="shared" ref="F13:F24" si="1">IF(E13,E13/$E$25,"")</f>
        <v/>
      </c>
      <c r="G13" s="9">
        <f>'CONTRACTACIO 1r TR 2022'!G13+'CONTRACTACIO 2n TR 2022'!G13+'CONTRACTACIO 3r TR 2022'!G13+'CONTRACTACIO 4t TR 2022'!G13</f>
        <v>10</v>
      </c>
      <c r="H13" s="20">
        <f t="shared" ref="H13:H24" si="2">IF(G13,G13/$G$25,"")</f>
        <v>0.18181818181818182</v>
      </c>
      <c r="I13" s="10">
        <f>'CONTRACTACIO 1r TR 2022'!I13+'CONTRACTACIO 2n TR 2022'!I13+'CONTRACTACIO 3r TR 2022'!I13+'CONTRACTACIO 4t TR 2022'!I13</f>
        <v>246775.24</v>
      </c>
      <c r="J13" s="10">
        <f>'CONTRACTACIO 1r TR 2022'!J13+'CONTRACTACIO 2n TR 2022'!J13+'CONTRACTACIO 3r TR 2022'!J13+'CONTRACTACIO 4t TR 2022'!J13</f>
        <v>298598.04000000004</v>
      </c>
      <c r="K13" s="21">
        <f t="shared" ref="K13:K24" si="3">IF(J13,J13/$J$25,"")</f>
        <v>0.63790282834640022</v>
      </c>
      <c r="L13" s="9">
        <f>'CONTRACTACIO 1r TR 2022'!L13+'CONTRACTACIO 2n TR 2022'!L13+'CONTRACTACIO 3r TR 2022'!L13+'CONTRACTACIO 4t TR 2022'!L13</f>
        <v>0</v>
      </c>
      <c r="M13" s="20" t="str">
        <f t="shared" ref="M13:M24" si="4">IF(L13,L13/$L$25,"")</f>
        <v/>
      </c>
      <c r="N13" s="10">
        <f>'CONTRACTACIO 1r TR 2022'!N13+'CONTRACTACIO 2n TR 2022'!N13+'CONTRACTACIO 3r TR 2022'!N13+'CONTRACTACIO 4t TR 2022'!N13</f>
        <v>0</v>
      </c>
      <c r="O13" s="10">
        <f>'CONTRACTACIO 1r TR 2022'!O13+'CONTRACTACIO 2n TR 2022'!O13+'CONTRACTACIO 3r TR 2022'!O13+'CONTRACTACIO 4t TR 2022'!O13</f>
        <v>0</v>
      </c>
      <c r="P13" s="21" t="str">
        <f t="shared" ref="P13:P24" si="5">IF(O13,O13/$O$25,"")</f>
        <v/>
      </c>
      <c r="Q13" s="9">
        <f>'CONTRACTACIO 1r TR 2022'!Q13+'CONTRACTACIO 2n TR 2022'!Q13+'CONTRACTACIO 3r TR 2022'!Q13+'CONTRACTACIO 4t TR 2022'!Q13</f>
        <v>0</v>
      </c>
      <c r="R13" s="20" t="str">
        <f t="shared" ref="R13:R24" si="6">IF(Q13,Q13/$Q$25,"")</f>
        <v/>
      </c>
      <c r="S13" s="10">
        <f>'CONTRACTACIO 1r TR 2022'!S13+'CONTRACTACIO 2n TR 2022'!S13+'CONTRACTACIO 3r TR 2022'!S13+'CONTRACTACIO 4t TR 2022'!S13</f>
        <v>0</v>
      </c>
      <c r="T13" s="10">
        <f>'CONTRACTACIO 1r TR 2022'!T13+'CONTRACTACIO 2n TR 2022'!T13+'CONTRACTACIO 3r TR 2022'!T13+'CONTRACTACIO 4t TR 2022'!T13</f>
        <v>0</v>
      </c>
      <c r="U13" s="21" t="str">
        <f t="shared" ref="U13:U24" si="7">IF(T13,T13/$T$25,"")</f>
        <v/>
      </c>
      <c r="V13" s="9">
        <f>'CONTRACTACIO 1r TR 2022'!AA13+'CONTRACTACIO 2n TR 2022'!AA13+'CONTRACTACIO 3r TR 2022'!AA13+'CONTRACTACIO 4t TR 2022'!AA13</f>
        <v>0</v>
      </c>
      <c r="W13" s="20" t="str">
        <f t="shared" ref="W13:W24" si="8">IF(V13,V13/$V$25,"")</f>
        <v/>
      </c>
      <c r="X13" s="10">
        <f>'CONTRACTACIO 1r TR 2022'!AC13+'CONTRACTACIO 2n TR 2022'!AC13+'CONTRACTACIO 3r TR 2022'!AC13+'CONTRACTACIO 4t TR 2022'!AC13</f>
        <v>0</v>
      </c>
      <c r="Y13" s="10">
        <f>'CONTRACTACIO 1r TR 2022'!AD13+'CONTRACTACIO 2n TR 2022'!AD13+'CONTRACTACIO 3r TR 2022'!AD13+'CONTRACTACIO 4t TR 2022'!AD13</f>
        <v>0</v>
      </c>
      <c r="Z13" s="21" t="str">
        <f t="shared" ref="Z13:Z24" si="9">IF(Y13,Y13/$Y$25,"")</f>
        <v/>
      </c>
      <c r="AA13" s="9">
        <f>'CONTRACTACIO 1r TR 2022'!V13+'CONTRACTACIO 2n TR 2022'!V13+'CONTRACTACIO 3r TR 2022'!V13+'CONTRACTACIO 4t TR 2022'!V13</f>
        <v>0</v>
      </c>
      <c r="AB13" s="20" t="str">
        <f t="shared" ref="AB13:AB24" si="10">IF(AA13,AA13/$AA$25,"")</f>
        <v/>
      </c>
      <c r="AC13" s="10">
        <f>'CONTRACTACIO 1r TR 2022'!X13+'CONTRACTACIO 2n TR 2022'!X13+'CONTRACTACIO 3r TR 2022'!X13+'CONTRACTACIO 4t TR 2022'!X13</f>
        <v>0</v>
      </c>
      <c r="AD13" s="10">
        <f>'CONTRACTACIO 1r TR 2022'!Y13+'CONTRACTACIO 2n TR 2022'!Y13+'CONTRACTACIO 3r TR 2022'!Y13+'CONTRACTACIO 4t TR 2022'!Y13</f>
        <v>0</v>
      </c>
      <c r="AE13" s="21" t="str">
        <f t="shared" ref="AE13:AE24" si="11">IF(AD13,AD13/$AD$25,"")</f>
        <v/>
      </c>
    </row>
    <row r="14" spans="1:31" s="40" customFormat="1" ht="36" customHeight="1" x14ac:dyDescent="0.45">
      <c r="A14" s="41" t="s">
        <v>18</v>
      </c>
      <c r="B14" s="9">
        <f>'CONTRACTACIO 1r TR 2022'!B14+'CONTRACTACIO 2n TR 2022'!B14+'CONTRACTACIO 3r TR 2022'!B14+'CONTRACTACIO 4t TR 2022'!B14</f>
        <v>0</v>
      </c>
      <c r="C14" s="20" t="str">
        <f t="shared" si="0"/>
        <v/>
      </c>
      <c r="D14" s="13">
        <f>'CONTRACTACIO 1r TR 2022'!D14+'CONTRACTACIO 2n TR 2022'!D14+'CONTRACTACIO 3r TR 2022'!D14+'CONTRACTACIO 4t TR 2022'!D14</f>
        <v>0</v>
      </c>
      <c r="E14" s="13">
        <f>'CONTRACTACIO 1r TR 2022'!E14+'CONTRACTACIO 2n TR 2022'!E14+'CONTRACTACIO 3r TR 2022'!E14+'CONTRACTACIO 4t TR 2022'!E14</f>
        <v>0</v>
      </c>
      <c r="F14" s="21" t="str">
        <f t="shared" si="1"/>
        <v/>
      </c>
      <c r="G14" s="9">
        <f>'CONTRACTACIO 1r TR 2022'!G14+'CONTRACTACIO 2n TR 2022'!G14+'CONTRACTACIO 3r TR 2022'!G14+'CONTRACTACIO 4t TR 2022'!G14</f>
        <v>0</v>
      </c>
      <c r="H14" s="20" t="str">
        <f t="shared" si="2"/>
        <v/>
      </c>
      <c r="I14" s="13">
        <f>'CONTRACTACIO 1r TR 2022'!I14+'CONTRACTACIO 2n TR 2022'!I14+'CONTRACTACIO 3r TR 2022'!I14+'CONTRACTACIO 4t TR 2022'!I14</f>
        <v>0</v>
      </c>
      <c r="J14" s="13">
        <f>'CONTRACTACIO 1r TR 2022'!J14+'CONTRACTACIO 2n TR 2022'!J14+'CONTRACTACIO 3r TR 2022'!J14+'CONTRACTACIO 4t TR 2022'!J14</f>
        <v>0</v>
      </c>
      <c r="K14" s="21" t="str">
        <f t="shared" si="3"/>
        <v/>
      </c>
      <c r="L14" s="9">
        <f>'CONTRACTACIO 1r TR 2022'!L14+'CONTRACTACIO 2n TR 2022'!L14+'CONTRACTACIO 3r TR 2022'!L14+'CONTRACTACIO 4t TR 2022'!L14</f>
        <v>0</v>
      </c>
      <c r="M14" s="20" t="str">
        <f t="shared" si="4"/>
        <v/>
      </c>
      <c r="N14" s="13">
        <f>'CONTRACTACIO 1r TR 2022'!N14+'CONTRACTACIO 2n TR 2022'!N14+'CONTRACTACIO 3r TR 2022'!N14+'CONTRACTACIO 4t TR 2022'!N14</f>
        <v>0</v>
      </c>
      <c r="O14" s="13">
        <f>'CONTRACTACIO 1r TR 2022'!O14+'CONTRACTACIO 2n TR 2022'!O14+'CONTRACTACIO 3r TR 2022'!O14+'CONTRACTACIO 4t TR 2022'!O14</f>
        <v>0</v>
      </c>
      <c r="P14" s="21" t="str">
        <f t="shared" si="5"/>
        <v/>
      </c>
      <c r="Q14" s="9">
        <f>'CONTRACTACIO 1r TR 2022'!Q14+'CONTRACTACIO 2n TR 2022'!Q14+'CONTRACTACIO 3r TR 2022'!Q14+'CONTRACTACIO 4t TR 2022'!Q14</f>
        <v>0</v>
      </c>
      <c r="R14" s="20" t="str">
        <f t="shared" si="6"/>
        <v/>
      </c>
      <c r="S14" s="13">
        <f>'CONTRACTACIO 1r TR 2022'!S14+'CONTRACTACIO 2n TR 2022'!S14+'CONTRACTACIO 3r TR 2022'!S14+'CONTRACTACIO 4t TR 2022'!S14</f>
        <v>0</v>
      </c>
      <c r="T14" s="13">
        <f>'CONTRACTACIO 1r TR 2022'!T14+'CONTRACTACIO 2n TR 2022'!T14+'CONTRACTACIO 3r TR 2022'!T14+'CONTRACTACIO 4t TR 2022'!T14</f>
        <v>0</v>
      </c>
      <c r="U14" s="21" t="str">
        <f t="shared" si="7"/>
        <v/>
      </c>
      <c r="V14" s="9">
        <f>'CONTRACTACIO 1r TR 2022'!AA14+'CONTRACTACIO 2n TR 2022'!AA14+'CONTRACTACIO 3r TR 2022'!AA14+'CONTRACTACIO 4t TR 2022'!AA14</f>
        <v>0</v>
      </c>
      <c r="W14" s="20" t="str">
        <f t="shared" si="8"/>
        <v/>
      </c>
      <c r="X14" s="13">
        <f>'CONTRACTACIO 1r TR 2022'!AC14+'CONTRACTACIO 2n TR 2022'!AC14+'CONTRACTACIO 3r TR 2022'!AC14+'CONTRACTACIO 4t TR 2022'!AC14</f>
        <v>0</v>
      </c>
      <c r="Y14" s="13">
        <f>'CONTRACTACIO 1r TR 2022'!AD14+'CONTRACTACIO 2n TR 2022'!AD14+'CONTRACTACIO 3r TR 2022'!AD14+'CONTRACTACIO 4t TR 2022'!AD14</f>
        <v>0</v>
      </c>
      <c r="Z14" s="21" t="str">
        <f t="shared" si="9"/>
        <v/>
      </c>
      <c r="AA14" s="9">
        <f>'CONTRACTACIO 1r TR 2022'!V14+'CONTRACTACIO 2n TR 2022'!V14+'CONTRACTACIO 3r TR 2022'!V14+'CONTRACTACIO 4t TR 2022'!V14</f>
        <v>0</v>
      </c>
      <c r="AB14" s="20" t="str">
        <f t="shared" si="10"/>
        <v/>
      </c>
      <c r="AC14" s="13">
        <f>'CONTRACTACIO 1r TR 2022'!X14+'CONTRACTACIO 2n TR 2022'!X14+'CONTRACTACIO 3r TR 2022'!X14+'CONTRACTACIO 4t TR 2022'!X14</f>
        <v>0</v>
      </c>
      <c r="AD14" s="13">
        <f>'CONTRACTACIO 1r TR 2022'!Y14+'CONTRACTACIO 2n TR 2022'!Y14+'CONTRACTACIO 3r TR 2022'!Y14+'CONTRACTACIO 4t TR 2022'!Y14</f>
        <v>0</v>
      </c>
      <c r="AE14" s="21" t="str">
        <f t="shared" si="11"/>
        <v/>
      </c>
    </row>
    <row r="15" spans="1:31" s="40" customFormat="1" ht="36" customHeight="1" x14ac:dyDescent="0.45">
      <c r="A15" s="41" t="s">
        <v>19</v>
      </c>
      <c r="B15" s="9">
        <f>'CONTRACTACIO 1r TR 2022'!B15+'CONTRACTACIO 2n TR 2022'!B15+'CONTRACTACIO 3r TR 2022'!B15+'CONTRACTACIO 4t TR 2022'!B15</f>
        <v>0</v>
      </c>
      <c r="C15" s="20" t="str">
        <f t="shared" si="0"/>
        <v/>
      </c>
      <c r="D15" s="13">
        <f>'CONTRACTACIO 1r TR 2022'!D15+'CONTRACTACIO 2n TR 2022'!D15+'CONTRACTACIO 3r TR 2022'!D15+'CONTRACTACIO 4t TR 2022'!D15</f>
        <v>0</v>
      </c>
      <c r="E15" s="13">
        <f>'CONTRACTACIO 1r TR 2022'!E15+'CONTRACTACIO 2n TR 2022'!E15+'CONTRACTACIO 3r TR 2022'!E15+'CONTRACTACIO 4t TR 2022'!E15</f>
        <v>0</v>
      </c>
      <c r="F15" s="21" t="str">
        <f t="shared" si="1"/>
        <v/>
      </c>
      <c r="G15" s="9">
        <f>'CONTRACTACIO 1r TR 2022'!G15+'CONTRACTACIO 2n TR 2022'!G15+'CONTRACTACIO 3r TR 2022'!G15+'CONTRACTACIO 4t TR 2022'!G15</f>
        <v>1</v>
      </c>
      <c r="H15" s="20">
        <f t="shared" si="2"/>
        <v>1.8181818181818181E-2</v>
      </c>
      <c r="I15" s="13">
        <f>'CONTRACTACIO 1r TR 2022'!I15+'CONTRACTACIO 2n TR 2022'!I15+'CONTRACTACIO 3r TR 2022'!I15+'CONTRACTACIO 4t TR 2022'!I15</f>
        <v>4196</v>
      </c>
      <c r="J15" s="13">
        <f>'CONTRACTACIO 1r TR 2022'!J15+'CONTRACTACIO 2n TR 2022'!J15+'CONTRACTACIO 3r TR 2022'!J15+'CONTRACTACIO 4t TR 2022'!J15</f>
        <v>5077.16</v>
      </c>
      <c r="K15" s="21">
        <f t="shared" si="3"/>
        <v>1.0846470137470456E-2</v>
      </c>
      <c r="L15" s="9">
        <f>'CONTRACTACIO 1r TR 2022'!L15+'CONTRACTACIO 2n TR 2022'!L15+'CONTRACTACIO 3r TR 2022'!L15+'CONTRACTACIO 4t TR 2022'!L15</f>
        <v>1</v>
      </c>
      <c r="M15" s="20">
        <f t="shared" si="4"/>
        <v>0.05</v>
      </c>
      <c r="N15" s="13">
        <f>'CONTRACTACIO 1r TR 2022'!N15+'CONTRACTACIO 2n TR 2022'!N15+'CONTRACTACIO 3r TR 2022'!N15+'CONTRACTACIO 4t TR 2022'!N15</f>
        <v>706.80991735537191</v>
      </c>
      <c r="O15" s="13">
        <f>'CONTRACTACIO 1r TR 2022'!O15+'CONTRACTACIO 2n TR 2022'!O15+'CONTRACTACIO 3r TR 2022'!O15+'CONTRACTACIO 4t TR 2022'!O15</f>
        <v>855.24</v>
      </c>
      <c r="P15" s="21">
        <f t="shared" si="5"/>
        <v>1.7256059717055825E-2</v>
      </c>
      <c r="Q15" s="9">
        <f>'CONTRACTACIO 1r TR 2022'!Q15+'CONTRACTACIO 2n TR 2022'!Q15+'CONTRACTACIO 3r TR 2022'!Q15+'CONTRACTACIO 4t TR 2022'!Q15</f>
        <v>0</v>
      </c>
      <c r="R15" s="20" t="str">
        <f t="shared" si="6"/>
        <v/>
      </c>
      <c r="S15" s="13">
        <f>'CONTRACTACIO 1r TR 2022'!S15+'CONTRACTACIO 2n TR 2022'!S15+'CONTRACTACIO 3r TR 2022'!S15+'CONTRACTACIO 4t TR 2022'!S15</f>
        <v>0</v>
      </c>
      <c r="T15" s="13">
        <f>'CONTRACTACIO 1r TR 2022'!T15+'CONTRACTACIO 2n TR 2022'!T15+'CONTRACTACIO 3r TR 2022'!T15+'CONTRACTACIO 4t TR 2022'!T15</f>
        <v>0</v>
      </c>
      <c r="U15" s="21" t="str">
        <f t="shared" si="7"/>
        <v/>
      </c>
      <c r="V15" s="9">
        <f>'CONTRACTACIO 1r TR 2022'!AA15+'CONTRACTACIO 2n TR 2022'!AA15+'CONTRACTACIO 3r TR 2022'!AA15+'CONTRACTACIO 4t TR 2022'!AA15</f>
        <v>0</v>
      </c>
      <c r="W15" s="20" t="str">
        <f t="shared" si="8"/>
        <v/>
      </c>
      <c r="X15" s="13">
        <f>'CONTRACTACIO 1r TR 2022'!AC15+'CONTRACTACIO 2n TR 2022'!AC15+'CONTRACTACIO 3r TR 2022'!AC15+'CONTRACTACIO 4t TR 2022'!AC15</f>
        <v>0</v>
      </c>
      <c r="Y15" s="13">
        <f>'CONTRACTACIO 1r TR 2022'!AD15+'CONTRACTACIO 2n TR 2022'!AD15+'CONTRACTACIO 3r TR 2022'!AD15+'CONTRACTACIO 4t TR 2022'!AD15</f>
        <v>0</v>
      </c>
      <c r="Z15" s="21" t="str">
        <f t="shared" si="9"/>
        <v/>
      </c>
      <c r="AA15" s="9">
        <f>'CONTRACTACIO 1r TR 2022'!V15+'CONTRACTACIO 2n TR 2022'!V15+'CONTRACTACIO 3r TR 2022'!V15+'CONTRACTACIO 4t TR 2022'!V15</f>
        <v>0</v>
      </c>
      <c r="AB15" s="20" t="str">
        <f t="shared" si="10"/>
        <v/>
      </c>
      <c r="AC15" s="13">
        <f>'CONTRACTACIO 1r TR 2022'!X15+'CONTRACTACIO 2n TR 2022'!X15+'CONTRACTACIO 3r TR 2022'!X15+'CONTRACTACIO 4t TR 2022'!X15</f>
        <v>0</v>
      </c>
      <c r="AD15" s="13">
        <f>'CONTRACTACIO 1r TR 2022'!Y15+'CONTRACTACIO 2n TR 2022'!Y15+'CONTRACTACIO 3r TR 2022'!Y15+'CONTRACTACIO 4t TR 2022'!Y15</f>
        <v>0</v>
      </c>
      <c r="AE15" s="21" t="str">
        <f t="shared" si="11"/>
        <v/>
      </c>
    </row>
    <row r="16" spans="1:31" s="40" customFormat="1" ht="36" customHeight="1" x14ac:dyDescent="0.45">
      <c r="A16" s="41" t="s">
        <v>26</v>
      </c>
      <c r="B16" s="9">
        <f>'CONTRACTACIO 1r TR 2022'!B16+'CONTRACTACIO 2n TR 2022'!B16+'CONTRACTACIO 3r TR 2022'!B16+'CONTRACTACIO 4t TR 2022'!B16</f>
        <v>0</v>
      </c>
      <c r="C16" s="20" t="str">
        <f t="shared" si="0"/>
        <v/>
      </c>
      <c r="D16" s="13">
        <f>'CONTRACTACIO 1r TR 2022'!D16+'CONTRACTACIO 2n TR 2022'!D16+'CONTRACTACIO 3r TR 2022'!D16+'CONTRACTACIO 4t TR 2022'!D16</f>
        <v>0</v>
      </c>
      <c r="E16" s="13">
        <f>'CONTRACTACIO 1r TR 2022'!E16+'CONTRACTACIO 2n TR 2022'!E16+'CONTRACTACIO 3r TR 2022'!E16+'CONTRACTACIO 4t TR 2022'!E16</f>
        <v>0</v>
      </c>
      <c r="F16" s="21" t="str">
        <f t="shared" si="1"/>
        <v/>
      </c>
      <c r="G16" s="9">
        <f>'CONTRACTACIO 1r TR 2022'!G16+'CONTRACTACIO 2n TR 2022'!G16+'CONTRACTACIO 3r TR 2022'!G16+'CONTRACTACIO 4t TR 2022'!G16</f>
        <v>0</v>
      </c>
      <c r="H16" s="20" t="str">
        <f t="shared" si="2"/>
        <v/>
      </c>
      <c r="I16" s="13">
        <f>'CONTRACTACIO 1r TR 2022'!I16+'CONTRACTACIO 2n TR 2022'!I16+'CONTRACTACIO 3r TR 2022'!I16+'CONTRACTACIO 4t TR 2022'!I16</f>
        <v>0</v>
      </c>
      <c r="J16" s="13">
        <f>'CONTRACTACIO 1r TR 2022'!J16+'CONTRACTACIO 2n TR 2022'!J16+'CONTRACTACIO 3r TR 2022'!J16+'CONTRACTACIO 4t TR 2022'!J16</f>
        <v>0</v>
      </c>
      <c r="K16" s="21" t="str">
        <f t="shared" si="3"/>
        <v/>
      </c>
      <c r="L16" s="9">
        <f>'CONTRACTACIO 1r TR 2022'!L16+'CONTRACTACIO 2n TR 2022'!L16+'CONTRACTACIO 3r TR 2022'!L16+'CONTRACTACIO 4t TR 2022'!L16</f>
        <v>0</v>
      </c>
      <c r="M16" s="20" t="str">
        <f t="shared" si="4"/>
        <v/>
      </c>
      <c r="N16" s="13">
        <f>'CONTRACTACIO 1r TR 2022'!N16+'CONTRACTACIO 2n TR 2022'!N16+'CONTRACTACIO 3r TR 2022'!N16+'CONTRACTACIO 4t TR 2022'!N16</f>
        <v>0</v>
      </c>
      <c r="O16" s="13">
        <f>'CONTRACTACIO 1r TR 2022'!O16+'CONTRACTACIO 2n TR 2022'!O16+'CONTRACTACIO 3r TR 2022'!O16+'CONTRACTACIO 4t TR 2022'!O16</f>
        <v>0</v>
      </c>
      <c r="P16" s="21" t="str">
        <f t="shared" si="5"/>
        <v/>
      </c>
      <c r="Q16" s="9">
        <f>'CONTRACTACIO 1r TR 2022'!Q16+'CONTRACTACIO 2n TR 2022'!Q16+'CONTRACTACIO 3r TR 2022'!Q16+'CONTRACTACIO 4t TR 2022'!Q16</f>
        <v>0</v>
      </c>
      <c r="R16" s="20" t="str">
        <f t="shared" si="6"/>
        <v/>
      </c>
      <c r="S16" s="13">
        <f>'CONTRACTACIO 1r TR 2022'!S16+'CONTRACTACIO 2n TR 2022'!S16+'CONTRACTACIO 3r TR 2022'!S16+'CONTRACTACIO 4t TR 2022'!S16</f>
        <v>0</v>
      </c>
      <c r="T16" s="13">
        <f>'CONTRACTACIO 1r TR 2022'!T16+'CONTRACTACIO 2n TR 2022'!T16+'CONTRACTACIO 3r TR 2022'!T16+'CONTRACTACIO 4t TR 2022'!T16</f>
        <v>0</v>
      </c>
      <c r="U16" s="21" t="str">
        <f t="shared" si="7"/>
        <v/>
      </c>
      <c r="V16" s="9">
        <f>'CONTRACTACIO 1r TR 2022'!AA16+'CONTRACTACIO 2n TR 2022'!AA16+'CONTRACTACIO 3r TR 2022'!AA16+'CONTRACTACIO 4t TR 2022'!AA16</f>
        <v>0</v>
      </c>
      <c r="W16" s="20" t="str">
        <f t="shared" si="8"/>
        <v/>
      </c>
      <c r="X16" s="13">
        <f>'CONTRACTACIO 1r TR 2022'!AC16+'CONTRACTACIO 2n TR 2022'!AC16+'CONTRACTACIO 3r TR 2022'!AC16+'CONTRACTACIO 4t TR 2022'!AC16</f>
        <v>0</v>
      </c>
      <c r="Y16" s="13">
        <f>'CONTRACTACIO 1r TR 2022'!AD16+'CONTRACTACIO 2n TR 2022'!AD16+'CONTRACTACIO 3r TR 2022'!AD16+'CONTRACTACIO 4t TR 2022'!AD16</f>
        <v>0</v>
      </c>
      <c r="Z16" s="21" t="str">
        <f t="shared" si="9"/>
        <v/>
      </c>
      <c r="AA16" s="9">
        <f>'CONTRACTACIO 1r TR 2022'!V16+'CONTRACTACIO 2n TR 2022'!V16+'CONTRACTACIO 3r TR 2022'!V16+'CONTRACTACIO 4t TR 2022'!V16</f>
        <v>0</v>
      </c>
      <c r="AB16" s="20" t="str">
        <f t="shared" si="10"/>
        <v/>
      </c>
      <c r="AC16" s="13">
        <f>'CONTRACTACIO 1r TR 2022'!X16+'CONTRACTACIO 2n TR 2022'!X16+'CONTRACTACIO 3r TR 2022'!X16+'CONTRACTACIO 4t TR 2022'!X16</f>
        <v>0</v>
      </c>
      <c r="AD16" s="13">
        <f>'CONTRACTACIO 1r TR 2022'!Y16+'CONTRACTACIO 2n TR 2022'!Y16+'CONTRACTACIO 3r TR 2022'!Y16+'CONTRACTACIO 4t TR 2022'!Y16</f>
        <v>0</v>
      </c>
      <c r="AE16" s="21" t="str">
        <f t="shared" si="11"/>
        <v/>
      </c>
    </row>
    <row r="17" spans="1:31" s="40" customFormat="1" ht="36" customHeight="1" x14ac:dyDescent="0.3">
      <c r="A17" s="41" t="s">
        <v>27</v>
      </c>
      <c r="B17" s="9">
        <f>'CONTRACTACIO 1r TR 2022'!B17+'CONTRACTACIO 2n TR 2022'!B17+'CONTRACTACIO 3r TR 2022'!B17+'CONTRACTACIO 4t TR 2022'!B17</f>
        <v>0</v>
      </c>
      <c r="C17" s="20" t="str">
        <f t="shared" si="0"/>
        <v/>
      </c>
      <c r="D17" s="13">
        <f>'CONTRACTACIO 1r TR 2022'!D17+'CONTRACTACIO 2n TR 2022'!D17+'CONTRACTACIO 3r TR 2022'!D17+'CONTRACTACIO 4t TR 2022'!D17</f>
        <v>0</v>
      </c>
      <c r="E17" s="13">
        <f>'CONTRACTACIO 1r TR 2022'!E17+'CONTRACTACIO 2n TR 2022'!E17+'CONTRACTACIO 3r TR 2022'!E17+'CONTRACTACIO 4t TR 2022'!E17</f>
        <v>0</v>
      </c>
      <c r="F17" s="21" t="str">
        <f t="shared" si="1"/>
        <v/>
      </c>
      <c r="G17" s="9">
        <f>'CONTRACTACIO 1r TR 2022'!G17+'CONTRACTACIO 2n TR 2022'!G17+'CONTRACTACIO 3r TR 2022'!G17+'CONTRACTACIO 4t TR 2022'!G17</f>
        <v>0</v>
      </c>
      <c r="H17" s="20" t="str">
        <f t="shared" si="2"/>
        <v/>
      </c>
      <c r="I17" s="13">
        <f>'CONTRACTACIO 1r TR 2022'!I17+'CONTRACTACIO 2n TR 2022'!I17+'CONTRACTACIO 3r TR 2022'!I17+'CONTRACTACIO 4t TR 2022'!I17</f>
        <v>0</v>
      </c>
      <c r="J17" s="13">
        <f>'CONTRACTACIO 1r TR 2022'!J17+'CONTRACTACIO 2n TR 2022'!J17+'CONTRACTACIO 3r TR 2022'!J17+'CONTRACTACIO 4t TR 2022'!J17</f>
        <v>0</v>
      </c>
      <c r="K17" s="21" t="str">
        <f t="shared" si="3"/>
        <v/>
      </c>
      <c r="L17" s="9">
        <f>'CONTRACTACIO 1r TR 2022'!L17+'CONTRACTACIO 2n TR 2022'!L17+'CONTRACTACIO 3r TR 2022'!L17+'CONTRACTACIO 4t TR 2022'!L17</f>
        <v>0</v>
      </c>
      <c r="M17" s="20" t="str">
        <f t="shared" si="4"/>
        <v/>
      </c>
      <c r="N17" s="13">
        <f>'CONTRACTACIO 1r TR 2022'!N17+'CONTRACTACIO 2n TR 2022'!N17+'CONTRACTACIO 3r TR 2022'!N17+'CONTRACTACIO 4t TR 2022'!N17</f>
        <v>0</v>
      </c>
      <c r="O17" s="13">
        <f>'CONTRACTACIO 1r TR 2022'!O17+'CONTRACTACIO 2n TR 2022'!O17+'CONTRACTACIO 3r TR 2022'!O17+'CONTRACTACIO 4t TR 2022'!O17</f>
        <v>0</v>
      </c>
      <c r="P17" s="21" t="str">
        <f t="shared" si="5"/>
        <v/>
      </c>
      <c r="Q17" s="9">
        <f>'CONTRACTACIO 1r TR 2022'!Q17+'CONTRACTACIO 2n TR 2022'!Q17+'CONTRACTACIO 3r TR 2022'!Q17+'CONTRACTACIO 4t TR 2022'!Q17</f>
        <v>0</v>
      </c>
      <c r="R17" s="20" t="str">
        <f t="shared" si="6"/>
        <v/>
      </c>
      <c r="S17" s="13">
        <f>'CONTRACTACIO 1r TR 2022'!S17+'CONTRACTACIO 2n TR 2022'!S17+'CONTRACTACIO 3r TR 2022'!S17+'CONTRACTACIO 4t TR 2022'!S17</f>
        <v>0</v>
      </c>
      <c r="T17" s="13">
        <f>'CONTRACTACIO 1r TR 2022'!T17+'CONTRACTACIO 2n TR 2022'!T17+'CONTRACTACIO 3r TR 2022'!T17+'CONTRACTACIO 4t TR 2022'!T17</f>
        <v>0</v>
      </c>
      <c r="U17" s="21" t="str">
        <f t="shared" si="7"/>
        <v/>
      </c>
      <c r="V17" s="9">
        <f>'CONTRACTACIO 1r TR 2022'!AA17+'CONTRACTACIO 2n TR 2022'!AA17+'CONTRACTACIO 3r TR 2022'!AA17+'CONTRACTACIO 4t TR 2022'!AA17</f>
        <v>0</v>
      </c>
      <c r="W17" s="20" t="str">
        <f t="shared" si="8"/>
        <v/>
      </c>
      <c r="X17" s="13">
        <f>'CONTRACTACIO 1r TR 2022'!AC17+'CONTRACTACIO 2n TR 2022'!AC17+'CONTRACTACIO 3r TR 2022'!AC17+'CONTRACTACIO 4t TR 2022'!AC17</f>
        <v>0</v>
      </c>
      <c r="Y17" s="13">
        <f>'CONTRACTACIO 1r TR 2022'!AD17+'CONTRACTACIO 2n TR 2022'!AD17+'CONTRACTACIO 3r TR 2022'!AD17+'CONTRACTACIO 4t TR 2022'!AD17</f>
        <v>0</v>
      </c>
      <c r="Z17" s="21" t="str">
        <f t="shared" si="9"/>
        <v/>
      </c>
      <c r="AA17" s="9">
        <f>'CONTRACTACIO 1r TR 2022'!V17+'CONTRACTACIO 2n TR 2022'!V17+'CONTRACTACIO 3r TR 2022'!V17+'CONTRACTACIO 4t TR 2022'!V17</f>
        <v>0</v>
      </c>
      <c r="AB17" s="20" t="str">
        <f t="shared" si="10"/>
        <v/>
      </c>
      <c r="AC17" s="13">
        <f>'CONTRACTACIO 1r TR 2022'!X17+'CONTRACTACIO 2n TR 2022'!X17+'CONTRACTACIO 3r TR 2022'!X17+'CONTRACTACIO 4t TR 2022'!X17</f>
        <v>0</v>
      </c>
      <c r="AD17" s="13">
        <f>'CONTRACTACIO 1r TR 2022'!Y17+'CONTRACTACIO 2n TR 2022'!Y17+'CONTRACTACIO 3r TR 2022'!Y17+'CONTRACTACIO 4t TR 2022'!Y17</f>
        <v>0</v>
      </c>
      <c r="AE17" s="21" t="str">
        <f t="shared" si="11"/>
        <v/>
      </c>
    </row>
    <row r="18" spans="1:31" s="40" customFormat="1" ht="36" customHeight="1" x14ac:dyDescent="0.45">
      <c r="A18" s="42" t="s">
        <v>33</v>
      </c>
      <c r="B18" s="9">
        <f>'CONTRACTACIO 1r TR 2022'!B18+'CONTRACTACIO 2n TR 2022'!B18+'CONTRACTACIO 3r TR 2022'!B18+'CONTRACTACIO 4t TR 2022'!B18</f>
        <v>0</v>
      </c>
      <c r="C18" s="20" t="str">
        <f t="shared" si="0"/>
        <v/>
      </c>
      <c r="D18" s="13">
        <f>'CONTRACTACIO 1r TR 2022'!D18+'CONTRACTACIO 2n TR 2022'!D18+'CONTRACTACIO 3r TR 2022'!D18+'CONTRACTACIO 4t TR 2022'!D18</f>
        <v>0</v>
      </c>
      <c r="E18" s="13">
        <f>'CONTRACTACIO 1r TR 2022'!E18+'CONTRACTACIO 2n TR 2022'!E18+'CONTRACTACIO 3r TR 2022'!E18+'CONTRACTACIO 4t TR 2022'!E18</f>
        <v>0</v>
      </c>
      <c r="F18" s="21" t="str">
        <f t="shared" si="1"/>
        <v/>
      </c>
      <c r="G18" s="9">
        <f>'CONTRACTACIO 1r TR 2022'!G18+'CONTRACTACIO 2n TR 2022'!G18+'CONTRACTACIO 3r TR 2022'!G18+'CONTRACTACIO 4t TR 2022'!G18</f>
        <v>0</v>
      </c>
      <c r="H18" s="20" t="str">
        <f t="shared" si="2"/>
        <v/>
      </c>
      <c r="I18" s="13">
        <f>'CONTRACTACIO 1r TR 2022'!I18+'CONTRACTACIO 2n TR 2022'!I18+'CONTRACTACIO 3r TR 2022'!I18+'CONTRACTACIO 4t TR 2022'!I18</f>
        <v>0</v>
      </c>
      <c r="J18" s="13">
        <f>'CONTRACTACIO 1r TR 2022'!J18+'CONTRACTACIO 2n TR 2022'!J18+'CONTRACTACIO 3r TR 2022'!J18+'CONTRACTACIO 4t TR 2022'!J18</f>
        <v>0</v>
      </c>
      <c r="K18" s="21" t="str">
        <f t="shared" si="3"/>
        <v/>
      </c>
      <c r="L18" s="9">
        <f>'CONTRACTACIO 1r TR 2022'!L18+'CONTRACTACIO 2n TR 2022'!L18+'CONTRACTACIO 3r TR 2022'!L18+'CONTRACTACIO 4t TR 2022'!L18</f>
        <v>0</v>
      </c>
      <c r="M18" s="20" t="str">
        <f t="shared" si="4"/>
        <v/>
      </c>
      <c r="N18" s="13">
        <f>'CONTRACTACIO 1r TR 2022'!N18+'CONTRACTACIO 2n TR 2022'!N18+'CONTRACTACIO 3r TR 2022'!N18+'CONTRACTACIO 4t TR 2022'!N18</f>
        <v>0</v>
      </c>
      <c r="O18" s="13">
        <f>'CONTRACTACIO 1r TR 2022'!O18+'CONTRACTACIO 2n TR 2022'!O18+'CONTRACTACIO 3r TR 2022'!O18+'CONTRACTACIO 4t TR 2022'!O18</f>
        <v>0</v>
      </c>
      <c r="P18" s="21" t="str">
        <f t="shared" si="5"/>
        <v/>
      </c>
      <c r="Q18" s="9">
        <f>'CONTRACTACIO 1r TR 2022'!Q18+'CONTRACTACIO 2n TR 2022'!Q18+'CONTRACTACIO 3r TR 2022'!Q18+'CONTRACTACIO 4t TR 2022'!Q18</f>
        <v>0</v>
      </c>
      <c r="R18" s="20" t="str">
        <f t="shared" si="6"/>
        <v/>
      </c>
      <c r="S18" s="13">
        <f>'CONTRACTACIO 1r TR 2022'!S18+'CONTRACTACIO 2n TR 2022'!S18+'CONTRACTACIO 3r TR 2022'!S18+'CONTRACTACIO 4t TR 2022'!S18</f>
        <v>0</v>
      </c>
      <c r="T18" s="13">
        <f>'CONTRACTACIO 1r TR 2022'!T18+'CONTRACTACIO 2n TR 2022'!T18+'CONTRACTACIO 3r TR 2022'!T18+'CONTRACTACIO 4t TR 2022'!T18</f>
        <v>0</v>
      </c>
      <c r="U18" s="21" t="str">
        <f t="shared" si="7"/>
        <v/>
      </c>
      <c r="V18" s="9">
        <f>'CONTRACTACIO 1r TR 2022'!AA18+'CONTRACTACIO 2n TR 2022'!AA18+'CONTRACTACIO 3r TR 2022'!AA18+'CONTRACTACIO 4t TR 2022'!AA18</f>
        <v>0</v>
      </c>
      <c r="W18" s="20" t="str">
        <f t="shared" si="8"/>
        <v/>
      </c>
      <c r="X18" s="13">
        <f>'CONTRACTACIO 1r TR 2022'!AC18+'CONTRACTACIO 2n TR 2022'!AC18+'CONTRACTACIO 3r TR 2022'!AC18+'CONTRACTACIO 4t TR 2022'!AC18</f>
        <v>0</v>
      </c>
      <c r="Y18" s="13">
        <f>'CONTRACTACIO 1r TR 2022'!AD18+'CONTRACTACIO 2n TR 2022'!AD18+'CONTRACTACIO 3r TR 2022'!AD18+'CONTRACTACIO 4t TR 2022'!AD18</f>
        <v>0</v>
      </c>
      <c r="Z18" s="21" t="str">
        <f t="shared" si="9"/>
        <v/>
      </c>
      <c r="AA18" s="9">
        <f>'CONTRACTACIO 1r TR 2022'!V18+'CONTRACTACIO 2n TR 2022'!V18+'CONTRACTACIO 3r TR 2022'!V18+'CONTRACTACIO 4t TR 2022'!V18</f>
        <v>0</v>
      </c>
      <c r="AB18" s="20" t="str">
        <f t="shared" si="10"/>
        <v/>
      </c>
      <c r="AC18" s="13">
        <f>'CONTRACTACIO 1r TR 2022'!X18+'CONTRACTACIO 2n TR 2022'!X18+'CONTRACTACIO 3r TR 2022'!X18+'CONTRACTACIO 4t TR 2022'!X18</f>
        <v>0</v>
      </c>
      <c r="AD18" s="13">
        <f>'CONTRACTACIO 1r TR 2022'!Y18+'CONTRACTACIO 2n TR 2022'!Y18+'CONTRACTACIO 3r TR 2022'!Y18+'CONTRACTACIO 4t TR 2022'!Y18</f>
        <v>0</v>
      </c>
      <c r="AE18" s="21" t="str">
        <f t="shared" si="11"/>
        <v/>
      </c>
    </row>
    <row r="19" spans="1:31" s="40" customFormat="1" ht="36" customHeight="1" x14ac:dyDescent="0.45">
      <c r="A19" s="42" t="s">
        <v>28</v>
      </c>
      <c r="B19" s="9">
        <f>'CONTRACTACIO 1r TR 2022'!B19+'CONTRACTACIO 2n TR 2022'!B19+'CONTRACTACIO 3r TR 2022'!B19+'CONTRACTACIO 4t TR 2022'!B19</f>
        <v>0</v>
      </c>
      <c r="C19" s="20" t="str">
        <f t="shared" si="0"/>
        <v/>
      </c>
      <c r="D19" s="13">
        <f>'CONTRACTACIO 1r TR 2022'!D19+'CONTRACTACIO 2n TR 2022'!D19+'CONTRACTACIO 3r TR 2022'!D19+'CONTRACTACIO 4t TR 2022'!D19</f>
        <v>0</v>
      </c>
      <c r="E19" s="13">
        <f>'CONTRACTACIO 1r TR 2022'!E19+'CONTRACTACIO 2n TR 2022'!E19+'CONTRACTACIO 3r TR 2022'!E19+'CONTRACTACIO 4t TR 2022'!E19</f>
        <v>0</v>
      </c>
      <c r="F19" s="21" t="str">
        <f t="shared" si="1"/>
        <v/>
      </c>
      <c r="G19" s="9">
        <f>'CONTRACTACIO 1r TR 2022'!G19+'CONTRACTACIO 2n TR 2022'!G19+'CONTRACTACIO 3r TR 2022'!G19+'CONTRACTACIO 4t TR 2022'!G19</f>
        <v>2</v>
      </c>
      <c r="H19" s="20">
        <f t="shared" si="2"/>
        <v>3.6363636363636362E-2</v>
      </c>
      <c r="I19" s="13">
        <f>'CONTRACTACIO 1r TR 2022'!I19+'CONTRACTACIO 2n TR 2022'!I19+'CONTRACTACIO 3r TR 2022'!I19+'CONTRACTACIO 4t TR 2022'!I19</f>
        <v>1682.29</v>
      </c>
      <c r="J19" s="13">
        <f>'CONTRACTACIO 1r TR 2022'!J19+'CONTRACTACIO 2n TR 2022'!J19+'CONTRACTACIO 3r TR 2022'!J19+'CONTRACTACIO 4t TR 2022'!J19</f>
        <v>1682.29</v>
      </c>
      <c r="K19" s="21">
        <f t="shared" si="3"/>
        <v>3.5939202718774225E-3</v>
      </c>
      <c r="L19" s="9">
        <f>'CONTRACTACIO 1r TR 2022'!L19+'CONTRACTACIO 2n TR 2022'!L19+'CONTRACTACIO 3r TR 2022'!L19+'CONTRACTACIO 4t TR 2022'!L19</f>
        <v>4</v>
      </c>
      <c r="M19" s="20">
        <f t="shared" si="4"/>
        <v>0.2</v>
      </c>
      <c r="N19" s="13">
        <f>'CONTRACTACIO 1r TR 2022'!N19+'CONTRACTACIO 2n TR 2022'!N19+'CONTRACTACIO 3r TR 2022'!N19+'CONTRACTACIO 4t TR 2022'!N19</f>
        <v>16771.52</v>
      </c>
      <c r="O19" s="13">
        <f>'CONTRACTACIO 1r TR 2022'!O19+'CONTRACTACIO 2n TR 2022'!O19+'CONTRACTACIO 3r TR 2022'!O19+'CONTRACTACIO 4t TR 2022'!O19</f>
        <v>20337.099999999999</v>
      </c>
      <c r="P19" s="21">
        <f t="shared" si="5"/>
        <v>0.41033886636702677</v>
      </c>
      <c r="Q19" s="9">
        <f>'CONTRACTACIO 1r TR 2022'!Q19+'CONTRACTACIO 2n TR 2022'!Q19+'CONTRACTACIO 3r TR 2022'!Q19+'CONTRACTACIO 4t TR 2022'!Q19</f>
        <v>0</v>
      </c>
      <c r="R19" s="20" t="str">
        <f t="shared" si="6"/>
        <v/>
      </c>
      <c r="S19" s="13">
        <f>'CONTRACTACIO 1r TR 2022'!S19+'CONTRACTACIO 2n TR 2022'!S19+'CONTRACTACIO 3r TR 2022'!S19+'CONTRACTACIO 4t TR 2022'!S19</f>
        <v>0</v>
      </c>
      <c r="T19" s="13">
        <f>'CONTRACTACIO 1r TR 2022'!T19+'CONTRACTACIO 2n TR 2022'!T19+'CONTRACTACIO 3r TR 2022'!T19+'CONTRACTACIO 4t TR 2022'!T19</f>
        <v>0</v>
      </c>
      <c r="U19" s="21" t="str">
        <f t="shared" si="7"/>
        <v/>
      </c>
      <c r="V19" s="9">
        <f>'CONTRACTACIO 1r TR 2022'!AA19+'CONTRACTACIO 2n TR 2022'!AA19+'CONTRACTACIO 3r TR 2022'!AA19+'CONTRACTACIO 4t TR 2022'!AA19</f>
        <v>0</v>
      </c>
      <c r="W19" s="20" t="str">
        <f t="shared" si="8"/>
        <v/>
      </c>
      <c r="X19" s="13">
        <f>'CONTRACTACIO 1r TR 2022'!AC19+'CONTRACTACIO 2n TR 2022'!AC19+'CONTRACTACIO 3r TR 2022'!AC19+'CONTRACTACIO 4t TR 2022'!AC19</f>
        <v>0</v>
      </c>
      <c r="Y19" s="13">
        <f>'CONTRACTACIO 1r TR 2022'!AD19+'CONTRACTACIO 2n TR 2022'!AD19+'CONTRACTACIO 3r TR 2022'!AD19+'CONTRACTACIO 4t TR 2022'!AD19</f>
        <v>0</v>
      </c>
      <c r="Z19" s="21" t="str">
        <f t="shared" si="9"/>
        <v/>
      </c>
      <c r="AA19" s="9">
        <f>'CONTRACTACIO 1r TR 2022'!V19+'CONTRACTACIO 2n TR 2022'!V19+'CONTRACTACIO 3r TR 2022'!V19+'CONTRACTACIO 4t TR 2022'!V19</f>
        <v>0</v>
      </c>
      <c r="AB19" s="20" t="str">
        <f t="shared" si="10"/>
        <v/>
      </c>
      <c r="AC19" s="13">
        <f>'CONTRACTACIO 1r TR 2022'!X19+'CONTRACTACIO 2n TR 2022'!X19+'CONTRACTACIO 3r TR 2022'!X19+'CONTRACTACIO 4t TR 2022'!X19</f>
        <v>0</v>
      </c>
      <c r="AD19" s="13">
        <f>'CONTRACTACIO 1r TR 2022'!Y19+'CONTRACTACIO 2n TR 2022'!Y19+'CONTRACTACIO 3r TR 2022'!Y19+'CONTRACTACIO 4t TR 2022'!Y19</f>
        <v>0</v>
      </c>
      <c r="AE19" s="21" t="str">
        <f t="shared" si="11"/>
        <v/>
      </c>
    </row>
    <row r="20" spans="1:31" s="40" customFormat="1" ht="36" customHeight="1" x14ac:dyDescent="0.45">
      <c r="A20" s="43" t="s">
        <v>29</v>
      </c>
      <c r="B20" s="9">
        <f>'CONTRACTACIO 1r TR 2022'!B20+'CONTRACTACIO 2n TR 2022'!B20+'CONTRACTACIO 3r TR 2022'!B20+'CONTRACTACIO 4t TR 2022'!B20</f>
        <v>0</v>
      </c>
      <c r="C20" s="20" t="str">
        <f t="shared" si="0"/>
        <v/>
      </c>
      <c r="D20" s="13">
        <f>'CONTRACTACIO 1r TR 2022'!D20+'CONTRACTACIO 2n TR 2022'!D20+'CONTRACTACIO 3r TR 2022'!D20+'CONTRACTACIO 4t TR 2022'!D20</f>
        <v>0</v>
      </c>
      <c r="E20" s="13">
        <f>'CONTRACTACIO 1r TR 2022'!E20+'CONTRACTACIO 2n TR 2022'!E20+'CONTRACTACIO 3r TR 2022'!E20+'CONTRACTACIO 4t TR 2022'!E20</f>
        <v>0</v>
      </c>
      <c r="F20" s="21" t="str">
        <f t="shared" si="1"/>
        <v/>
      </c>
      <c r="G20" s="9">
        <f>'CONTRACTACIO 1r TR 2022'!G20+'CONTRACTACIO 2n TR 2022'!G20+'CONTRACTACIO 3r TR 2022'!G20+'CONTRACTACIO 4t TR 2022'!G20</f>
        <v>42</v>
      </c>
      <c r="H20" s="20">
        <f t="shared" si="2"/>
        <v>0.76363636363636367</v>
      </c>
      <c r="I20" s="13">
        <f>'CONTRACTACIO 1r TR 2022'!I20+'CONTRACTACIO 2n TR 2022'!I20+'CONTRACTACIO 3r TR 2022'!I20+'CONTRACTACIO 4t TR 2022'!I20</f>
        <v>139401.67000000001</v>
      </c>
      <c r="J20" s="13">
        <f>'CONTRACTACIO 1r TR 2022'!J20+'CONTRACTACIO 2n TR 2022'!J20+'CONTRACTACIO 3r TR 2022'!J20+'CONTRACTACIO 4t TR 2022'!J20</f>
        <v>162735.81000000003</v>
      </c>
      <c r="K20" s="21">
        <f t="shared" si="3"/>
        <v>0.34765678124425198</v>
      </c>
      <c r="L20" s="9">
        <f>'CONTRACTACIO 1r TR 2022'!L20+'CONTRACTACIO 2n TR 2022'!L20+'CONTRACTACIO 3r TR 2022'!L20+'CONTRACTACIO 4t TR 2022'!L20</f>
        <v>15</v>
      </c>
      <c r="M20" s="20">
        <f t="shared" si="4"/>
        <v>0.75</v>
      </c>
      <c r="N20" s="13">
        <f>'CONTRACTACIO 1r TR 2022'!N20+'CONTRACTACIO 2n TR 2022'!N20+'CONTRACTACIO 3r TR 2022'!N20+'CONTRACTACIO 4t TR 2022'!N20</f>
        <v>23547.24</v>
      </c>
      <c r="O20" s="13">
        <f>'CONTRACTACIO 1r TR 2022'!O20+'CONTRACTACIO 2n TR 2022'!O20+'CONTRACTACIO 3r TR 2022'!O20+'CONTRACTACIO 4t TR 2022'!O20</f>
        <v>28369.379999999997</v>
      </c>
      <c r="P20" s="21">
        <f t="shared" si="5"/>
        <v>0.57240507391591733</v>
      </c>
      <c r="Q20" s="9">
        <f>'CONTRACTACIO 1r TR 2022'!Q20+'CONTRACTACIO 2n TR 2022'!Q20+'CONTRACTACIO 3r TR 2022'!Q20+'CONTRACTACIO 4t TR 2022'!Q20</f>
        <v>0</v>
      </c>
      <c r="R20" s="20" t="str">
        <f t="shared" si="6"/>
        <v/>
      </c>
      <c r="S20" s="13">
        <f>'CONTRACTACIO 1r TR 2022'!S20+'CONTRACTACIO 2n TR 2022'!S20+'CONTRACTACIO 3r TR 2022'!S20+'CONTRACTACIO 4t TR 2022'!S20</f>
        <v>0</v>
      </c>
      <c r="T20" s="13">
        <f>'CONTRACTACIO 1r TR 2022'!T20+'CONTRACTACIO 2n TR 2022'!T20+'CONTRACTACIO 3r TR 2022'!T20+'CONTRACTACIO 4t TR 2022'!T20</f>
        <v>0</v>
      </c>
      <c r="U20" s="21" t="str">
        <f t="shared" si="7"/>
        <v/>
      </c>
      <c r="V20" s="9">
        <f>'CONTRACTACIO 1r TR 2022'!AA20+'CONTRACTACIO 2n TR 2022'!AA20+'CONTRACTACIO 3r TR 2022'!AA20+'CONTRACTACIO 4t TR 2022'!AA20</f>
        <v>0</v>
      </c>
      <c r="W20" s="20" t="str">
        <f t="shared" si="8"/>
        <v/>
      </c>
      <c r="X20" s="13">
        <f>'CONTRACTACIO 1r TR 2022'!AC20+'CONTRACTACIO 2n TR 2022'!AC20+'CONTRACTACIO 3r TR 2022'!AC20+'CONTRACTACIO 4t TR 2022'!AC20</f>
        <v>0</v>
      </c>
      <c r="Y20" s="13">
        <f>'CONTRACTACIO 1r TR 2022'!AD20+'CONTRACTACIO 2n TR 2022'!AD20+'CONTRACTACIO 3r TR 2022'!AD20+'CONTRACTACIO 4t TR 2022'!AD20</f>
        <v>0</v>
      </c>
      <c r="Z20" s="21" t="str">
        <f t="shared" si="9"/>
        <v/>
      </c>
      <c r="AA20" s="9">
        <f>'CONTRACTACIO 1r TR 2022'!V20+'CONTRACTACIO 2n TR 2022'!V20+'CONTRACTACIO 3r TR 2022'!V20+'CONTRACTACIO 4t TR 2022'!V20</f>
        <v>0</v>
      </c>
      <c r="AB20" s="20" t="str">
        <f t="shared" si="10"/>
        <v/>
      </c>
      <c r="AC20" s="13">
        <f>'CONTRACTACIO 1r TR 2022'!X20+'CONTRACTACIO 2n TR 2022'!X20+'CONTRACTACIO 3r TR 2022'!X20+'CONTRACTACIO 4t TR 2022'!X20</f>
        <v>0</v>
      </c>
      <c r="AD20" s="13">
        <f>'CONTRACTACIO 1r TR 2022'!Y20+'CONTRACTACIO 2n TR 2022'!Y20+'CONTRACTACIO 3r TR 2022'!Y20+'CONTRACTACIO 4t TR 2022'!Y20</f>
        <v>0</v>
      </c>
      <c r="AE20" s="21" t="str">
        <f t="shared" si="11"/>
        <v/>
      </c>
    </row>
    <row r="21" spans="1:31" s="40" customFormat="1" ht="39.9" customHeight="1" x14ac:dyDescent="0.3">
      <c r="A21" s="44" t="s">
        <v>35</v>
      </c>
      <c r="B21" s="9">
        <f>'CONTRACTACIO 1r TR 2022'!B21+'CONTRACTACIO 2n TR 2022'!B21+'CONTRACTACIO 3r TR 2022'!B21+'CONTRACTACIO 4t TR 2022'!B21</f>
        <v>0</v>
      </c>
      <c r="C21" s="20" t="str">
        <f t="shared" si="0"/>
        <v/>
      </c>
      <c r="D21" s="13">
        <f>'CONTRACTACIO 1r TR 2022'!D21+'CONTRACTACIO 2n TR 2022'!D21+'CONTRACTACIO 3r TR 2022'!D21+'CONTRACTACIO 4t TR 2022'!D21</f>
        <v>0</v>
      </c>
      <c r="E21" s="13">
        <f>'CONTRACTACIO 1r TR 2022'!E21+'CONTRACTACIO 2n TR 2022'!E21+'CONTRACTACIO 3r TR 2022'!E21+'CONTRACTACIO 4t TR 2022'!E21</f>
        <v>0</v>
      </c>
      <c r="F21" s="21" t="str">
        <f t="shared" si="1"/>
        <v/>
      </c>
      <c r="G21" s="9">
        <f>'CONTRACTACIO 1r TR 2022'!G21+'CONTRACTACIO 2n TR 2022'!G21+'CONTRACTACIO 3r TR 2022'!G21+'CONTRACTACIO 4t TR 2022'!G21</f>
        <v>0</v>
      </c>
      <c r="H21" s="20" t="str">
        <f t="shared" si="2"/>
        <v/>
      </c>
      <c r="I21" s="13">
        <f>'CONTRACTACIO 1r TR 2022'!I21+'CONTRACTACIO 2n TR 2022'!I21+'CONTRACTACIO 3r TR 2022'!I21+'CONTRACTACIO 4t TR 2022'!I21</f>
        <v>0</v>
      </c>
      <c r="J21" s="13">
        <f>'CONTRACTACIO 1r TR 2022'!J21+'CONTRACTACIO 2n TR 2022'!J21+'CONTRACTACIO 3r TR 2022'!J21+'CONTRACTACIO 4t TR 2022'!J21</f>
        <v>0</v>
      </c>
      <c r="K21" s="21" t="str">
        <f t="shared" si="3"/>
        <v/>
      </c>
      <c r="L21" s="9">
        <f>'CONTRACTACIO 1r TR 2022'!L21+'CONTRACTACIO 2n TR 2022'!L21+'CONTRACTACIO 3r TR 2022'!L21+'CONTRACTACIO 4t TR 2022'!L21</f>
        <v>0</v>
      </c>
      <c r="M21" s="20" t="str">
        <f t="shared" si="4"/>
        <v/>
      </c>
      <c r="N21" s="13">
        <f>'CONTRACTACIO 1r TR 2022'!N21+'CONTRACTACIO 2n TR 2022'!N21+'CONTRACTACIO 3r TR 2022'!N21+'CONTRACTACIO 4t TR 2022'!N21</f>
        <v>0</v>
      </c>
      <c r="O21" s="13">
        <f>'CONTRACTACIO 1r TR 2022'!O21+'CONTRACTACIO 2n TR 2022'!O21+'CONTRACTACIO 3r TR 2022'!O21+'CONTRACTACIO 4t TR 2022'!O21</f>
        <v>0</v>
      </c>
      <c r="P21" s="21" t="str">
        <f t="shared" si="5"/>
        <v/>
      </c>
      <c r="Q21" s="9">
        <f>'CONTRACTACIO 1r TR 2022'!Q21+'CONTRACTACIO 2n TR 2022'!Q21+'CONTRACTACIO 3r TR 2022'!Q21+'CONTRACTACIO 4t TR 2022'!Q21</f>
        <v>0</v>
      </c>
      <c r="R21" s="20" t="str">
        <f t="shared" si="6"/>
        <v/>
      </c>
      <c r="S21" s="13">
        <f>'CONTRACTACIO 1r TR 2022'!S21+'CONTRACTACIO 2n TR 2022'!S21+'CONTRACTACIO 3r TR 2022'!S21+'CONTRACTACIO 4t TR 2022'!S21</f>
        <v>0</v>
      </c>
      <c r="T21" s="13">
        <f>'CONTRACTACIO 1r TR 2022'!T21+'CONTRACTACIO 2n TR 2022'!T21+'CONTRACTACIO 3r TR 2022'!T21+'CONTRACTACIO 4t TR 2022'!T21</f>
        <v>0</v>
      </c>
      <c r="U21" s="21" t="str">
        <f t="shared" si="7"/>
        <v/>
      </c>
      <c r="V21" s="9">
        <f>'CONTRACTACIO 1r TR 2022'!AA21+'CONTRACTACIO 2n TR 2022'!AA21+'CONTRACTACIO 3r TR 2022'!AA21+'CONTRACTACIO 4t TR 2022'!AA21</f>
        <v>0</v>
      </c>
      <c r="W21" s="20" t="str">
        <f t="shared" si="8"/>
        <v/>
      </c>
      <c r="X21" s="13">
        <f>'CONTRACTACIO 1r TR 2022'!AC21+'CONTRACTACIO 2n TR 2022'!AC21+'CONTRACTACIO 3r TR 2022'!AC21+'CONTRACTACIO 4t TR 2022'!AC21</f>
        <v>0</v>
      </c>
      <c r="Y21" s="13">
        <f>'CONTRACTACIO 1r TR 2022'!AD21+'CONTRACTACIO 2n TR 2022'!AD21+'CONTRACTACIO 3r TR 2022'!AD21+'CONTRACTACIO 4t TR 2022'!AD21</f>
        <v>0</v>
      </c>
      <c r="Z21" s="21" t="str">
        <f t="shared" si="9"/>
        <v/>
      </c>
      <c r="AA21" s="9">
        <f>'CONTRACTACIO 1r TR 2022'!V21+'CONTRACTACIO 2n TR 2022'!V21+'CONTRACTACIO 3r TR 2022'!V21+'CONTRACTACIO 4t TR 2022'!V21</f>
        <v>0</v>
      </c>
      <c r="AB21" s="20" t="str">
        <f t="shared" si="10"/>
        <v/>
      </c>
      <c r="AC21" s="13">
        <f>'CONTRACTACIO 1r TR 2022'!X21+'CONTRACTACIO 2n TR 2022'!X21+'CONTRACTACIO 3r TR 2022'!X21+'CONTRACTACIO 4t TR 2022'!X21</f>
        <v>0</v>
      </c>
      <c r="AD21" s="13">
        <f>'CONTRACTACIO 1r TR 2022'!Y21+'CONTRACTACIO 2n TR 2022'!Y21+'CONTRACTACIO 3r TR 2022'!Y21+'CONTRACTACIO 4t TR 2022'!Y21</f>
        <v>0</v>
      </c>
      <c r="AE21" s="21" t="str">
        <f t="shared" si="11"/>
        <v/>
      </c>
    </row>
    <row r="22" spans="1:31" s="40" customFormat="1" ht="39.9" customHeight="1" x14ac:dyDescent="0.45">
      <c r="A22" s="86" t="s">
        <v>45</v>
      </c>
      <c r="B22" s="9">
        <f>'CONTRACTACIO 1r TR 2022'!B22+'CONTRACTACIO 2n TR 2022'!B22+'CONTRACTACIO 3r TR 2022'!B22+'CONTRACTACIO 4t TR 2022'!B22</f>
        <v>0</v>
      </c>
      <c r="C22" s="20" t="str">
        <f t="shared" si="0"/>
        <v/>
      </c>
      <c r="D22" s="13">
        <f>'CONTRACTACIO 1r TR 2022'!D22+'CONTRACTACIO 2n TR 2022'!D22+'CONTRACTACIO 3r TR 2022'!D22+'CONTRACTACIO 4t TR 2022'!D22</f>
        <v>0</v>
      </c>
      <c r="E22" s="14">
        <f>'CONTRACTACIO 1r TR 2022'!E22+'CONTRACTACIO 2n TR 2022'!E22+'CONTRACTACIO 3r TR 2022'!E22+'CONTRACTACIO 4t TR 2022'!E22</f>
        <v>0</v>
      </c>
      <c r="F22" s="21" t="str">
        <f t="shared" si="1"/>
        <v/>
      </c>
      <c r="G22" s="9">
        <f>'CONTRACTACIO 1r TR 2022'!G22+'CONTRACTACIO 2n TR 2022'!G22+'CONTRACTACIO 3r TR 2022'!G22+'CONTRACTACIO 4t TR 2022'!G22</f>
        <v>0</v>
      </c>
      <c r="H22" s="20" t="str">
        <f t="shared" si="2"/>
        <v/>
      </c>
      <c r="I22" s="13">
        <f>'CONTRACTACIO 1r TR 2022'!I22+'CONTRACTACIO 2n TR 2022'!I22+'CONTRACTACIO 3r TR 2022'!I22+'CONTRACTACIO 4t TR 2022'!I22</f>
        <v>0</v>
      </c>
      <c r="J22" s="14">
        <f>'CONTRACTACIO 1r TR 2022'!J22+'CONTRACTACIO 2n TR 2022'!J22+'CONTRACTACIO 3r TR 2022'!J22+'CONTRACTACIO 4t TR 2022'!J22</f>
        <v>0</v>
      </c>
      <c r="K22" s="21" t="str">
        <f t="shared" si="3"/>
        <v/>
      </c>
      <c r="L22" s="9">
        <f>'CONTRACTACIO 1r TR 2022'!L22+'CONTRACTACIO 2n TR 2022'!L22+'CONTRACTACIO 3r TR 2022'!L22+'CONTRACTACIO 4t TR 2022'!L22</f>
        <v>0</v>
      </c>
      <c r="M22" s="20" t="str">
        <f t="shared" si="4"/>
        <v/>
      </c>
      <c r="N22" s="13">
        <f>'CONTRACTACIO 1r TR 2022'!N22+'CONTRACTACIO 2n TR 2022'!N22+'CONTRACTACIO 3r TR 2022'!N22+'CONTRACTACIO 4t TR 2022'!N22</f>
        <v>0</v>
      </c>
      <c r="O22" s="14">
        <f>'CONTRACTACIO 1r TR 2022'!O22+'CONTRACTACIO 2n TR 2022'!O22+'CONTRACTACIO 3r TR 2022'!O22+'CONTRACTACIO 4t TR 2022'!O22</f>
        <v>0</v>
      </c>
      <c r="P22" s="21" t="str">
        <f t="shared" si="5"/>
        <v/>
      </c>
      <c r="Q22" s="9">
        <f>'CONTRACTACIO 1r TR 2022'!Q22+'CONTRACTACIO 2n TR 2022'!Q22+'CONTRACTACIO 3r TR 2022'!Q22+'CONTRACTACIO 4t TR 2022'!Q22</f>
        <v>0</v>
      </c>
      <c r="R22" s="20" t="str">
        <f t="shared" si="6"/>
        <v/>
      </c>
      <c r="S22" s="13">
        <f>'CONTRACTACIO 1r TR 2022'!S22+'CONTRACTACIO 2n TR 2022'!S22+'CONTRACTACIO 3r TR 2022'!S22+'CONTRACTACIO 4t TR 2022'!S22</f>
        <v>0</v>
      </c>
      <c r="T22" s="14">
        <f>'CONTRACTACIO 1r TR 2022'!T22+'CONTRACTACIO 2n TR 2022'!T22+'CONTRACTACIO 3r TR 2022'!T22+'CONTRACTACIO 4t TR 2022'!T22</f>
        <v>0</v>
      </c>
      <c r="U22" s="21" t="str">
        <f t="shared" si="7"/>
        <v/>
      </c>
      <c r="V22" s="9">
        <f>'CONTRACTACIO 1r TR 2022'!AA22+'CONTRACTACIO 2n TR 2022'!AA22+'CONTRACTACIO 3r TR 2022'!AA22+'CONTRACTACIO 4t TR 2022'!AA22</f>
        <v>0</v>
      </c>
      <c r="W22" s="20" t="str">
        <f t="shared" si="8"/>
        <v/>
      </c>
      <c r="X22" s="13">
        <f>'CONTRACTACIO 1r TR 2022'!AC22+'CONTRACTACIO 2n TR 2022'!AC22+'CONTRACTACIO 3r TR 2022'!AC22+'CONTRACTACIO 4t TR 2022'!AC22</f>
        <v>0</v>
      </c>
      <c r="Y22" s="14">
        <f>'CONTRACTACIO 1r TR 2022'!AD22+'CONTRACTACIO 2n TR 2022'!AD22+'CONTRACTACIO 3r TR 2022'!AD22+'CONTRACTACIO 4t TR 2022'!AD22</f>
        <v>0</v>
      </c>
      <c r="Z22" s="21" t="str">
        <f t="shared" si="9"/>
        <v/>
      </c>
      <c r="AA22" s="9">
        <f>'CONTRACTACIO 1r TR 2022'!V22+'CONTRACTACIO 2n TR 2022'!V22+'CONTRACTACIO 3r TR 2022'!V22+'CONTRACTACIO 4t TR 2022'!V22</f>
        <v>0</v>
      </c>
      <c r="AB22" s="20" t="str">
        <f t="shared" si="10"/>
        <v/>
      </c>
      <c r="AC22" s="13">
        <f>'CONTRACTACIO 1r TR 2022'!X22+'CONTRACTACIO 2n TR 2022'!X22+'CONTRACTACIO 3r TR 2022'!X22+'CONTRACTACIO 4t TR 2022'!X22</f>
        <v>0</v>
      </c>
      <c r="AD22" s="14">
        <f>'CONTRACTACIO 1r TR 2022'!Y22+'CONTRACTACIO 2n TR 2022'!Y22+'CONTRACTACIO 3r TR 2022'!Y22+'CONTRACTACIO 4t TR 2022'!Y22</f>
        <v>0</v>
      </c>
      <c r="AE22" s="21" t="str">
        <f t="shared" si="11"/>
        <v/>
      </c>
    </row>
    <row r="23" spans="1:31" s="40" customFormat="1" ht="39.9" customHeight="1" x14ac:dyDescent="0.3">
      <c r="A23" s="88" t="s">
        <v>47</v>
      </c>
      <c r="B23" s="77">
        <f>'CONTRACTACIO 1r TR 2022'!B23+'CONTRACTACIO 2n TR 2022'!B23+'CONTRACTACIO 3r TR 2022'!B23+'CONTRACTACIO 4t TR 2022'!B23</f>
        <v>0</v>
      </c>
      <c r="C23" s="62" t="str">
        <f t="shared" si="0"/>
        <v/>
      </c>
      <c r="D23" s="73">
        <f>'CONTRACTACIO 1r TR 2022'!D23+'CONTRACTACIO 2n TR 2022'!D23+'CONTRACTACIO 3r TR 2022'!D23+'CONTRACTACIO 4t TR 2022'!D23</f>
        <v>0</v>
      </c>
      <c r="E23" s="74">
        <f>'CONTRACTACIO 1r TR 2022'!E23+'CONTRACTACIO 2n TR 2022'!E23+'CONTRACTACIO 3r TR 2022'!E23+'CONTRACTACIO 4t TR 2022'!E23</f>
        <v>0</v>
      </c>
      <c r="F23" s="63" t="str">
        <f t="shared" si="1"/>
        <v/>
      </c>
      <c r="G23" s="77">
        <f>'CONTRACTACIO 1r TR 2022'!G23+'CONTRACTACIO 2n TR 2022'!G23+'CONTRACTACIO 3r TR 2022'!G23+'CONTRACTACIO 4t TR 2022'!G23</f>
        <v>0</v>
      </c>
      <c r="H23" s="62" t="str">
        <f t="shared" si="2"/>
        <v/>
      </c>
      <c r="I23" s="73">
        <f>'CONTRACTACIO 1r TR 2022'!I23+'CONTRACTACIO 2n TR 2022'!I23+'CONTRACTACIO 3r TR 2022'!I23+'CONTRACTACIO 4t TR 2022'!I23</f>
        <v>0</v>
      </c>
      <c r="J23" s="74">
        <f>'CONTRACTACIO 1r TR 2022'!J23+'CONTRACTACIO 2n TR 2022'!J23+'CONTRACTACIO 3r TR 2022'!J23+'CONTRACTACIO 4t TR 2022'!J23</f>
        <v>0</v>
      </c>
      <c r="K23" s="63" t="str">
        <f t="shared" si="3"/>
        <v/>
      </c>
      <c r="L23" s="77">
        <f>'CONTRACTACIO 1r TR 2022'!L23+'CONTRACTACIO 2n TR 2022'!L23+'CONTRACTACIO 3r TR 2022'!L23+'CONTRACTACIO 4t TR 2022'!L23</f>
        <v>0</v>
      </c>
      <c r="M23" s="62" t="str">
        <f t="shared" si="4"/>
        <v/>
      </c>
      <c r="N23" s="73">
        <f>'CONTRACTACIO 1r TR 2022'!N23+'CONTRACTACIO 2n TR 2022'!N23+'CONTRACTACIO 3r TR 2022'!N23+'CONTRACTACIO 4t TR 2022'!N23</f>
        <v>0</v>
      </c>
      <c r="O23" s="74">
        <f>'CONTRACTACIO 1r TR 2022'!O23+'CONTRACTACIO 2n TR 2022'!O23+'CONTRACTACIO 3r TR 2022'!O23+'CONTRACTACIO 4t TR 2022'!O23</f>
        <v>0</v>
      </c>
      <c r="P23" s="63" t="str">
        <f t="shared" si="5"/>
        <v/>
      </c>
      <c r="Q23" s="77">
        <f>'CONTRACTACIO 1r TR 2022'!Q23+'CONTRACTACIO 2n TR 2022'!Q23+'CONTRACTACIO 3r TR 2022'!Q23+'CONTRACTACIO 4t TR 2022'!Q23</f>
        <v>0</v>
      </c>
      <c r="R23" s="62" t="str">
        <f t="shared" si="6"/>
        <v/>
      </c>
      <c r="S23" s="73">
        <f>'CONTRACTACIO 1r TR 2022'!S23+'CONTRACTACIO 2n TR 2022'!S23+'CONTRACTACIO 3r TR 2022'!S23+'CONTRACTACIO 4t TR 2022'!S23</f>
        <v>0</v>
      </c>
      <c r="T23" s="74">
        <f>'CONTRACTACIO 1r TR 2022'!T23+'CONTRACTACIO 2n TR 2022'!T23+'CONTRACTACIO 3r TR 2022'!T23+'CONTRACTACIO 4t TR 2022'!T23</f>
        <v>0</v>
      </c>
      <c r="U23" s="63" t="str">
        <f t="shared" si="7"/>
        <v/>
      </c>
      <c r="V23" s="77">
        <f>'CONTRACTACIO 1r TR 2022'!AA23+'CONTRACTACIO 2n TR 2022'!AA23+'CONTRACTACIO 3r TR 2022'!AA23+'CONTRACTACIO 4t TR 2022'!AA23</f>
        <v>0</v>
      </c>
      <c r="W23" s="62" t="str">
        <f t="shared" si="8"/>
        <v/>
      </c>
      <c r="X23" s="73">
        <f>'CONTRACTACIO 1r TR 2022'!AC23+'CONTRACTACIO 2n TR 2022'!AC23+'CONTRACTACIO 3r TR 2022'!AC23+'CONTRACTACIO 4t TR 2022'!AC23</f>
        <v>0</v>
      </c>
      <c r="Y23" s="74">
        <f>'CONTRACTACIO 1r TR 2022'!AD23+'CONTRACTACIO 2n TR 2022'!AD23+'CONTRACTACIO 3r TR 2022'!AD23+'CONTRACTACIO 4t TR 2022'!AD23</f>
        <v>0</v>
      </c>
      <c r="Z23" s="63" t="str">
        <f t="shared" si="9"/>
        <v/>
      </c>
      <c r="AA23" s="77">
        <f>'CONTRACTACIO 1r TR 2022'!V23+'CONTRACTACIO 2n TR 2022'!V23+'CONTRACTACIO 3r TR 2022'!V23+'CONTRACTACIO 4t TR 2022'!V23</f>
        <v>0</v>
      </c>
      <c r="AB23" s="20" t="str">
        <f t="shared" si="10"/>
        <v/>
      </c>
      <c r="AC23" s="73">
        <f>'CONTRACTACIO 1r TR 2022'!X23+'CONTRACTACIO 2n TR 2022'!X23+'CONTRACTACIO 3r TR 2022'!X23+'CONTRACTACIO 4t TR 2022'!X23</f>
        <v>0</v>
      </c>
      <c r="AD23" s="74">
        <f>'CONTRACTACIO 1r TR 2022'!Y23+'CONTRACTACIO 2n TR 2022'!Y23+'CONTRACTACIO 3r TR 2022'!Y23+'CONTRACTACIO 4t TR 2022'!Y23</f>
        <v>0</v>
      </c>
      <c r="AE23" s="63" t="str">
        <f t="shared" si="11"/>
        <v/>
      </c>
    </row>
    <row r="24" spans="1:31" s="40" customFormat="1" ht="36" customHeight="1" x14ac:dyDescent="0.3">
      <c r="A24" s="90" t="s">
        <v>52</v>
      </c>
      <c r="B24" s="77">
        <f>'CONTRACTACIO 1r TR 2022'!B24+'CONTRACTACIO 2n TR 2022'!B24+'CONTRACTACIO 3r TR 2022'!B24+'CONTRACTACIO 4t TR 2022'!B24</f>
        <v>0</v>
      </c>
      <c r="C24" s="62" t="str">
        <f t="shared" si="0"/>
        <v/>
      </c>
      <c r="D24" s="73">
        <f>'CONTRACTACIO 1r TR 2022'!D24+'CONTRACTACIO 2n TR 2022'!D24+'CONTRACTACIO 3r TR 2022'!D24+'CONTRACTACIO 4t TR 2022'!D24</f>
        <v>0</v>
      </c>
      <c r="E24" s="74">
        <f>'CONTRACTACIO 1r TR 2022'!E24+'CONTRACTACIO 2n TR 2022'!E24+'CONTRACTACIO 3r TR 2022'!E24+'CONTRACTACIO 4t TR 2022'!E24</f>
        <v>0</v>
      </c>
      <c r="F24" s="63" t="str">
        <f t="shared" si="1"/>
        <v/>
      </c>
      <c r="G24" s="77">
        <f>'CONTRACTACIO 1r TR 2022'!G24+'CONTRACTACIO 2n TR 2022'!G24+'CONTRACTACIO 3r TR 2022'!G24+'CONTRACTACIO 4t TR 2022'!G24</f>
        <v>0</v>
      </c>
      <c r="H24" s="62" t="str">
        <f t="shared" si="2"/>
        <v/>
      </c>
      <c r="I24" s="73">
        <f>'CONTRACTACIO 1r TR 2022'!I24+'CONTRACTACIO 2n TR 2022'!I24+'CONTRACTACIO 3r TR 2022'!I24+'CONTRACTACIO 4t TR 2022'!I24</f>
        <v>0</v>
      </c>
      <c r="J24" s="74">
        <f>'CONTRACTACIO 1r TR 2022'!J24+'CONTRACTACIO 2n TR 2022'!J24+'CONTRACTACIO 3r TR 2022'!J24+'CONTRACTACIO 4t TR 2022'!J24</f>
        <v>0</v>
      </c>
      <c r="K24" s="63" t="str">
        <f t="shared" si="3"/>
        <v/>
      </c>
      <c r="L24" s="77">
        <f>'CONTRACTACIO 1r TR 2022'!L24+'CONTRACTACIO 2n TR 2022'!L24+'CONTRACTACIO 3r TR 2022'!L24+'CONTRACTACIO 4t TR 2022'!L24</f>
        <v>0</v>
      </c>
      <c r="M24" s="62" t="str">
        <f t="shared" si="4"/>
        <v/>
      </c>
      <c r="N24" s="73">
        <f>'CONTRACTACIO 1r TR 2022'!N24+'CONTRACTACIO 2n TR 2022'!N24+'CONTRACTACIO 3r TR 2022'!N24+'CONTRACTACIO 4t TR 2022'!N24</f>
        <v>0</v>
      </c>
      <c r="O24" s="74">
        <f>'CONTRACTACIO 1r TR 2022'!O24+'CONTRACTACIO 2n TR 2022'!O24+'CONTRACTACIO 3r TR 2022'!O24+'CONTRACTACIO 4t TR 2022'!O24</f>
        <v>0</v>
      </c>
      <c r="P24" s="63" t="str">
        <f t="shared" si="5"/>
        <v/>
      </c>
      <c r="Q24" s="77">
        <f>'CONTRACTACIO 1r TR 2022'!Q24+'CONTRACTACIO 2n TR 2022'!Q24+'CONTRACTACIO 3r TR 2022'!Q24+'CONTRACTACIO 4t TR 2022'!Q24</f>
        <v>0</v>
      </c>
      <c r="R24" s="62" t="str">
        <f t="shared" si="6"/>
        <v/>
      </c>
      <c r="S24" s="73">
        <f>'CONTRACTACIO 1r TR 2022'!S24+'CONTRACTACIO 2n TR 2022'!S24+'CONTRACTACIO 3r TR 2022'!S24+'CONTRACTACIO 4t TR 2022'!S24</f>
        <v>0</v>
      </c>
      <c r="T24" s="74">
        <f>'CONTRACTACIO 1r TR 2022'!T24+'CONTRACTACIO 2n TR 2022'!T24+'CONTRACTACIO 3r TR 2022'!T24+'CONTRACTACIO 4t TR 2022'!T24</f>
        <v>0</v>
      </c>
      <c r="U24" s="63" t="str">
        <f t="shared" si="7"/>
        <v/>
      </c>
      <c r="V24" s="77">
        <f>'CONTRACTACIO 1r TR 2022'!AA24+'CONTRACTACIO 2n TR 2022'!AA24+'CONTRACTACIO 3r TR 2022'!AA24+'CONTRACTACIO 4t TR 2022'!AA24</f>
        <v>0</v>
      </c>
      <c r="W24" s="62" t="str">
        <f t="shared" si="8"/>
        <v/>
      </c>
      <c r="X24" s="73">
        <f>'CONTRACTACIO 1r TR 2022'!AC24+'CONTRACTACIO 2n TR 2022'!AC24+'CONTRACTACIO 3r TR 2022'!AC24+'CONTRACTACIO 4t TR 2022'!AC24</f>
        <v>0</v>
      </c>
      <c r="Y24" s="74">
        <f>'CONTRACTACIO 1r TR 2022'!AD24+'CONTRACTACIO 2n TR 2022'!AD24+'CONTRACTACIO 3r TR 2022'!AD24+'CONTRACTACIO 4t TR 2022'!AD24</f>
        <v>0</v>
      </c>
      <c r="Z24" s="63" t="str">
        <f t="shared" si="9"/>
        <v/>
      </c>
      <c r="AA24" s="77">
        <f>'CONTRACTACIO 1r TR 2022'!V24+'CONTRACTACIO 2n TR 2022'!V24+'CONTRACTACIO 3r TR 2022'!V24+'CONTRACTACIO 4t TR 2022'!V24</f>
        <v>0</v>
      </c>
      <c r="AB24" s="20" t="str">
        <f t="shared" si="10"/>
        <v/>
      </c>
      <c r="AC24" s="73">
        <f>'CONTRACTACIO 1r TR 2022'!X24+'CONTRACTACIO 2n TR 2022'!X24+'CONTRACTACIO 3r TR 2022'!X24+'CONTRACTACIO 4t TR 2022'!X24</f>
        <v>0</v>
      </c>
      <c r="AD24" s="74">
        <f>'CONTRACTACIO 1r TR 2022'!Y24+'CONTRACTACIO 2n TR 2022'!Y24+'CONTRACTACIO 3r TR 2022'!Y24+'CONTRACTACIO 4t TR 2022'!Y24</f>
        <v>0</v>
      </c>
      <c r="AE24" s="63" t="str">
        <f t="shared" si="11"/>
        <v/>
      </c>
    </row>
    <row r="25" spans="1:31" ht="33" customHeight="1" thickBot="1" x14ac:dyDescent="0.5">
      <c r="A25" s="78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55</v>
      </c>
      <c r="H25" s="17">
        <f t="shared" si="12"/>
        <v>1</v>
      </c>
      <c r="I25" s="18">
        <f t="shared" si="12"/>
        <v>392055.2</v>
      </c>
      <c r="J25" s="18">
        <f t="shared" si="12"/>
        <v>468093.30000000005</v>
      </c>
      <c r="K25" s="19">
        <f t="shared" si="12"/>
        <v>1</v>
      </c>
      <c r="L25" s="16">
        <f t="shared" si="12"/>
        <v>20</v>
      </c>
      <c r="M25" s="17">
        <f t="shared" si="12"/>
        <v>1</v>
      </c>
      <c r="N25" s="18">
        <f t="shared" si="12"/>
        <v>41025.569917355373</v>
      </c>
      <c r="O25" s="18">
        <f t="shared" si="12"/>
        <v>49561.72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4" customFormat="1" ht="18.600000000000001" customHeight="1" x14ac:dyDescent="0.45">
      <c r="B26" s="25"/>
      <c r="H26" s="25"/>
      <c r="N26" s="25"/>
    </row>
    <row r="27" spans="1:31" s="47" customFormat="1" ht="34.200000000000003" customHeight="1" x14ac:dyDescent="0.45">
      <c r="A27" s="142" t="str">
        <f>'CONTRACTACIO 1r TR 2022'!A27:Q27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2022 de l'Ajuntament de Barcelona (vid. pàg. 265 i ss.):                                                                                               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45"/>
      <c r="S27" s="45"/>
      <c r="T27" s="45"/>
      <c r="U27" s="45"/>
      <c r="V27" s="46"/>
      <c r="W27" s="46"/>
      <c r="X27" s="46"/>
      <c r="AC27" s="46"/>
      <c r="AD27" s="46"/>
      <c r="AE27" s="46"/>
    </row>
    <row r="28" spans="1:31" s="47" customFormat="1" ht="19.2" customHeight="1" x14ac:dyDescent="0.45">
      <c r="A28" s="143" t="str">
        <f>'CONTRACTACIO 1r TR 2022'!A28:Q28</f>
        <v>https://bcnroc.ajuntament.barcelona.cat/jspui/bitstream/11703/123722/5/GM_Pressupost_2022.pdf#page=265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45"/>
      <c r="S28" s="45"/>
      <c r="T28" s="45"/>
      <c r="U28" s="45"/>
      <c r="V28" s="46"/>
      <c r="W28" s="46"/>
      <c r="X28" s="46"/>
      <c r="AC28" s="46"/>
      <c r="AD28" s="46"/>
      <c r="AE28" s="46"/>
    </row>
    <row r="29" spans="1:31" s="47" customFormat="1" ht="43.95" customHeight="1" x14ac:dyDescent="0.3">
      <c r="A29" s="138" t="s">
        <v>36</v>
      </c>
      <c r="B29" s="138"/>
      <c r="C29" s="138"/>
      <c r="D29" s="138"/>
      <c r="E29" s="138"/>
      <c r="F29" s="138"/>
      <c r="G29" s="138"/>
      <c r="H29" s="138"/>
      <c r="I29" s="48"/>
      <c r="J29" s="48"/>
      <c r="K29" s="48"/>
      <c r="L29" s="68"/>
      <c r="M29" s="49"/>
      <c r="N29" s="45"/>
      <c r="O29" s="45"/>
      <c r="P29" s="48"/>
      <c r="Q29" s="48"/>
      <c r="R29" s="68"/>
      <c r="S29" s="45"/>
      <c r="T29" s="45"/>
      <c r="U29" s="45"/>
      <c r="V29" s="46"/>
      <c r="W29" s="46"/>
      <c r="X29" s="46"/>
      <c r="AC29" s="46"/>
      <c r="AD29" s="46"/>
      <c r="AE29" s="46"/>
    </row>
    <row r="30" spans="1:31" s="51" customFormat="1" ht="21.6" customHeight="1" thickBot="1" x14ac:dyDescent="0.5">
      <c r="A30" s="68"/>
      <c r="B30" s="68"/>
      <c r="C30" s="68"/>
      <c r="D30" s="68"/>
      <c r="E30" s="68"/>
      <c r="F30" s="68"/>
      <c r="G30" s="50"/>
      <c r="H30" s="50"/>
      <c r="I30" s="48"/>
      <c r="J30" s="48"/>
      <c r="K30" s="48"/>
      <c r="L30" s="68"/>
      <c r="M30" s="49"/>
      <c r="N30" s="45"/>
      <c r="O30" s="45"/>
      <c r="P30" s="48"/>
      <c r="Q30" s="48"/>
      <c r="R30" s="68"/>
      <c r="S30" s="45"/>
      <c r="T30" s="45"/>
      <c r="U30" s="45"/>
      <c r="V30" s="45"/>
      <c r="W30" s="45"/>
      <c r="X30" s="45"/>
      <c r="Y30" s="47"/>
      <c r="Z30" s="47"/>
      <c r="AA30" s="47"/>
      <c r="AB30" s="47"/>
      <c r="AC30" s="45"/>
      <c r="AD30" s="45"/>
      <c r="AE30" s="45"/>
    </row>
    <row r="31" spans="1:31" s="51" customFormat="1" ht="18" customHeight="1" x14ac:dyDescent="0.3">
      <c r="A31" s="149" t="s">
        <v>10</v>
      </c>
      <c r="B31" s="152" t="s">
        <v>17</v>
      </c>
      <c r="C31" s="153"/>
      <c r="D31" s="153"/>
      <c r="E31" s="153"/>
      <c r="F31" s="154"/>
      <c r="G31" s="24"/>
      <c r="H31" s="47"/>
      <c r="I31" s="47"/>
      <c r="J31" s="158" t="s">
        <v>15</v>
      </c>
      <c r="K31" s="159"/>
      <c r="L31" s="152" t="s">
        <v>16</v>
      </c>
      <c r="M31" s="153"/>
      <c r="N31" s="153"/>
      <c r="O31" s="153"/>
      <c r="P31" s="154"/>
      <c r="Q31" s="48"/>
      <c r="R31" s="68"/>
      <c r="S31" s="45"/>
      <c r="T31" s="45"/>
      <c r="U31" s="45"/>
      <c r="V31" s="48"/>
      <c r="W31" s="48"/>
      <c r="X31" s="68"/>
      <c r="Y31" s="47"/>
      <c r="Z31" s="47"/>
      <c r="AA31" s="47"/>
      <c r="AB31" s="47"/>
      <c r="AC31" s="48"/>
      <c r="AD31" s="48"/>
      <c r="AE31" s="68"/>
    </row>
    <row r="32" spans="1:31" s="47" customFormat="1" ht="18" customHeight="1" thickBot="1" x14ac:dyDescent="0.35">
      <c r="A32" s="150"/>
      <c r="B32" s="155"/>
      <c r="C32" s="156"/>
      <c r="D32" s="156"/>
      <c r="E32" s="156"/>
      <c r="F32" s="157"/>
      <c r="G32" s="24"/>
      <c r="J32" s="160"/>
      <c r="K32" s="161"/>
      <c r="L32" s="164"/>
      <c r="M32" s="165"/>
      <c r="N32" s="165"/>
      <c r="O32" s="165"/>
      <c r="P32" s="166"/>
      <c r="Q32" s="48"/>
      <c r="R32" s="68"/>
      <c r="S32" s="45"/>
      <c r="T32" s="45"/>
      <c r="U32" s="45"/>
      <c r="V32" s="48"/>
      <c r="W32" s="48"/>
      <c r="X32" s="68"/>
      <c r="AC32" s="48"/>
      <c r="AD32" s="48"/>
      <c r="AE32" s="68"/>
    </row>
    <row r="33" spans="1:33" s="47" customFormat="1" ht="40.200000000000003" customHeight="1" thickBot="1" x14ac:dyDescent="0.35">
      <c r="A33" s="151"/>
      <c r="B33" s="52" t="s">
        <v>14</v>
      </c>
      <c r="C33" s="33" t="s">
        <v>8</v>
      </c>
      <c r="D33" s="34" t="s">
        <v>48</v>
      </c>
      <c r="E33" s="35" t="s">
        <v>49</v>
      </c>
      <c r="F33" s="53" t="s">
        <v>9</v>
      </c>
      <c r="G33" s="24"/>
      <c r="H33" s="24"/>
      <c r="I33" s="24"/>
      <c r="J33" s="162"/>
      <c r="K33" s="163"/>
      <c r="L33" s="52" t="s">
        <v>14</v>
      </c>
      <c r="M33" s="33" t="s">
        <v>8</v>
      </c>
      <c r="N33" s="34" t="s">
        <v>48</v>
      </c>
      <c r="O33" s="35" t="s">
        <v>49</v>
      </c>
      <c r="P33" s="53" t="s">
        <v>9</v>
      </c>
      <c r="Q33" s="48"/>
      <c r="R33" s="68"/>
      <c r="S33" s="45"/>
      <c r="T33" s="45"/>
      <c r="U33" s="45"/>
      <c r="V33" s="48"/>
      <c r="W33" s="48"/>
      <c r="X33" s="68"/>
      <c r="AC33" s="48"/>
      <c r="AD33" s="48"/>
      <c r="AE33" s="68"/>
    </row>
    <row r="34" spans="1:33" s="24" customFormat="1" ht="47.4" customHeight="1" x14ac:dyDescent="0.45">
      <c r="A34" s="39" t="s">
        <v>25</v>
      </c>
      <c r="B34" s="9">
        <f t="shared" ref="B34:B43" si="13">B13+G13+L13+Q13+V13+AA13</f>
        <v>10</v>
      </c>
      <c r="C34" s="8">
        <f t="shared" ref="C34:C40" si="14">IF(B34,B34/$B$46,"")</f>
        <v>0.13333333333333333</v>
      </c>
      <c r="D34" s="10">
        <f t="shared" ref="D34:D43" si="15">D13+I13+N13+S13+X13+AC13</f>
        <v>246775.24</v>
      </c>
      <c r="E34" s="11">
        <f t="shared" ref="E34:E43" si="16">E13+J13+O13+T13+Y13+AD13</f>
        <v>298598.04000000004</v>
      </c>
      <c r="F34" s="21">
        <f t="shared" ref="F34:F40" si="17">IF(E34,E34/$E$46,"")</f>
        <v>0.57682825137096128</v>
      </c>
      <c r="J34" s="99" t="s">
        <v>3</v>
      </c>
      <c r="K34" s="100"/>
      <c r="L34" s="54">
        <f>B25</f>
        <v>0</v>
      </c>
      <c r="M34" s="8" t="str">
        <f t="shared" ref="M34:M39" si="18">IF(L34,L34/$L$40,"")</f>
        <v/>
      </c>
      <c r="N34" s="55">
        <f>D25</f>
        <v>0</v>
      </c>
      <c r="O34" s="55">
        <f>E25</f>
        <v>0</v>
      </c>
      <c r="P34" s="56" t="str">
        <f t="shared" ref="P34:P39" si="19">IF(O34,O34/$O$40,"")</f>
        <v/>
      </c>
    </row>
    <row r="35" spans="1:33" s="24" customFormat="1" ht="30" customHeight="1" x14ac:dyDescent="0.45">
      <c r="A35" s="41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95" t="s">
        <v>1</v>
      </c>
      <c r="K35" s="96"/>
      <c r="L35" s="57">
        <f>G25</f>
        <v>55</v>
      </c>
      <c r="M35" s="8">
        <f t="shared" si="18"/>
        <v>0.73333333333333328</v>
      </c>
      <c r="N35" s="58">
        <f>I25</f>
        <v>392055.2</v>
      </c>
      <c r="O35" s="58">
        <f>J25</f>
        <v>468093.30000000005</v>
      </c>
      <c r="P35" s="56">
        <f t="shared" si="19"/>
        <v>0.90425724066193747</v>
      </c>
    </row>
    <row r="36" spans="1:33" s="24" customFormat="1" ht="30" customHeight="1" x14ac:dyDescent="0.45">
      <c r="A36" s="41" t="s">
        <v>19</v>
      </c>
      <c r="B36" s="12">
        <f t="shared" si="13"/>
        <v>2</v>
      </c>
      <c r="C36" s="8">
        <f t="shared" si="14"/>
        <v>2.6666666666666668E-2</v>
      </c>
      <c r="D36" s="13">
        <f t="shared" si="15"/>
        <v>4902.8099173553719</v>
      </c>
      <c r="E36" s="14">
        <f t="shared" si="16"/>
        <v>5932.4</v>
      </c>
      <c r="F36" s="21">
        <f t="shared" si="17"/>
        <v>1.146014193004445E-2</v>
      </c>
      <c r="J36" s="95" t="s">
        <v>2</v>
      </c>
      <c r="K36" s="96"/>
      <c r="L36" s="57">
        <f>L25</f>
        <v>20</v>
      </c>
      <c r="M36" s="8">
        <f t="shared" si="18"/>
        <v>0.26666666666666666</v>
      </c>
      <c r="N36" s="58">
        <f>N25</f>
        <v>41025.569917355373</v>
      </c>
      <c r="O36" s="58">
        <f>O25</f>
        <v>49561.72</v>
      </c>
      <c r="P36" s="56">
        <f t="shared" si="19"/>
        <v>9.574275933806263E-2</v>
      </c>
    </row>
    <row r="37" spans="1:33" ht="30" customHeight="1" x14ac:dyDescent="0.45">
      <c r="A37" s="41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4"/>
      <c r="H37" s="24"/>
      <c r="I37" s="24"/>
      <c r="J37" s="95" t="s">
        <v>34</v>
      </c>
      <c r="K37" s="96"/>
      <c r="L37" s="57">
        <f>Q25</f>
        <v>0</v>
      </c>
      <c r="M37" s="8" t="str">
        <f t="shared" si="18"/>
        <v/>
      </c>
      <c r="N37" s="58">
        <f>S25</f>
        <v>0</v>
      </c>
      <c r="O37" s="58">
        <f>T25</f>
        <v>0</v>
      </c>
      <c r="P37" s="56" t="str">
        <f t="shared" si="19"/>
        <v/>
      </c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ht="30" customHeight="1" x14ac:dyDescent="0.3">
      <c r="A38" s="41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4"/>
      <c r="H38" s="24"/>
      <c r="I38" s="24"/>
      <c r="J38" s="95" t="s">
        <v>5</v>
      </c>
      <c r="K38" s="96"/>
      <c r="L38" s="57">
        <f>AA25</f>
        <v>0</v>
      </c>
      <c r="M38" s="8" t="str">
        <f t="shared" si="18"/>
        <v/>
      </c>
      <c r="N38" s="58">
        <f>AC25</f>
        <v>0</v>
      </c>
      <c r="O38" s="58">
        <f>AD25</f>
        <v>0</v>
      </c>
      <c r="P38" s="56" t="str">
        <f t="shared" si="19"/>
        <v/>
      </c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ht="30" customHeight="1" x14ac:dyDescent="0.45">
      <c r="A39" s="42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4"/>
      <c r="H39" s="24"/>
      <c r="I39" s="24"/>
      <c r="J39" s="95" t="s">
        <v>4</v>
      </c>
      <c r="K39" s="96"/>
      <c r="L39" s="57">
        <f>V25</f>
        <v>0</v>
      </c>
      <c r="M39" s="8" t="str">
        <f t="shared" si="18"/>
        <v/>
      </c>
      <c r="N39" s="58">
        <f>X25</f>
        <v>0</v>
      </c>
      <c r="O39" s="58">
        <f>Y25</f>
        <v>0</v>
      </c>
      <c r="P39" s="56" t="str">
        <f t="shared" si="19"/>
        <v/>
      </c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ht="30" customHeight="1" thickBot="1" x14ac:dyDescent="0.5">
      <c r="A40" s="42" t="s">
        <v>28</v>
      </c>
      <c r="B40" s="12">
        <f t="shared" si="13"/>
        <v>6</v>
      </c>
      <c r="C40" s="8">
        <f t="shared" si="14"/>
        <v>0.08</v>
      </c>
      <c r="D40" s="13">
        <f t="shared" si="15"/>
        <v>18453.810000000001</v>
      </c>
      <c r="E40" s="14">
        <f t="shared" si="16"/>
        <v>22019.39</v>
      </c>
      <c r="F40" s="21">
        <f t="shared" si="17"/>
        <v>4.2536803757838561E-2</v>
      </c>
      <c r="G40" s="24"/>
      <c r="H40" s="24"/>
      <c r="I40" s="24"/>
      <c r="J40" s="97" t="s">
        <v>0</v>
      </c>
      <c r="K40" s="98"/>
      <c r="L40" s="79">
        <f>SUM(L34:L39)</f>
        <v>75</v>
      </c>
      <c r="M40" s="17">
        <f>SUM(M34:M39)</f>
        <v>1</v>
      </c>
      <c r="N40" s="80">
        <f>SUM(N34:N39)</f>
        <v>433080.76991735538</v>
      </c>
      <c r="O40" s="81">
        <f>SUM(O34:O39)</f>
        <v>517655.02</v>
      </c>
      <c r="P40" s="82">
        <f>SUM(P34:P39)</f>
        <v>1</v>
      </c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ht="30" customHeight="1" x14ac:dyDescent="0.45">
      <c r="A41" s="43" t="s">
        <v>29</v>
      </c>
      <c r="B41" s="12">
        <f t="shared" si="13"/>
        <v>57</v>
      </c>
      <c r="C41" s="8">
        <f>IF(B41,B41/$B$46,"")</f>
        <v>0.76</v>
      </c>
      <c r="D41" s="13">
        <f t="shared" si="15"/>
        <v>162948.91</v>
      </c>
      <c r="E41" s="14">
        <f t="shared" si="16"/>
        <v>191105.19000000003</v>
      </c>
      <c r="F41" s="21">
        <f>IF(E41,E41/$E$46,"")</f>
        <v>0.36917480294115562</v>
      </c>
      <c r="G41" s="24"/>
      <c r="H41" s="24"/>
      <c r="I41" s="24"/>
      <c r="J41" s="24"/>
      <c r="K41" s="24"/>
      <c r="L41" s="24"/>
      <c r="M41" s="24"/>
      <c r="N41" s="25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ht="30" customHeight="1" x14ac:dyDescent="0.3">
      <c r="A42" s="44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4"/>
      <c r="H42" s="24"/>
      <c r="I42" s="24"/>
      <c r="J42" s="48"/>
      <c r="K42" s="48"/>
      <c r="L42" s="68"/>
      <c r="M42" s="49"/>
      <c r="N42" s="45"/>
      <c r="O42" s="45"/>
      <c r="P42" s="48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ht="30" customHeight="1" x14ac:dyDescent="0.45">
      <c r="A43" s="76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4"/>
      <c r="H43" s="24"/>
      <c r="I43" s="24"/>
      <c r="J43" s="48"/>
      <c r="K43" s="48"/>
      <c r="L43" s="68"/>
      <c r="M43" s="49"/>
      <c r="N43" s="45"/>
      <c r="O43" s="45"/>
      <c r="P43" s="48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ht="30" customHeight="1" x14ac:dyDescent="0.3">
      <c r="A44" s="88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4"/>
      <c r="H44" s="24"/>
      <c r="I44" s="24"/>
      <c r="J44" s="48"/>
      <c r="K44" s="48"/>
      <c r="L44" s="68"/>
      <c r="M44" s="49"/>
      <c r="N44" s="45"/>
      <c r="O44" s="45"/>
      <c r="P44" s="48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ht="30" customHeight="1" x14ac:dyDescent="0.3">
      <c r="A45" s="88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4"/>
      <c r="H45" s="24"/>
      <c r="I45" s="24"/>
      <c r="J45" s="48"/>
      <c r="K45" s="48"/>
      <c r="L45" s="68"/>
      <c r="M45" s="49"/>
      <c r="N45" s="45"/>
      <c r="O45" s="45"/>
      <c r="P45" s="48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1" customFormat="1" ht="30" customHeight="1" thickBot="1" x14ac:dyDescent="0.5">
      <c r="A46" s="61" t="s">
        <v>0</v>
      </c>
      <c r="B46" s="16">
        <f>SUM(B34:B45)</f>
        <v>75</v>
      </c>
      <c r="C46" s="17">
        <f>SUM(C34:C45)</f>
        <v>1</v>
      </c>
      <c r="D46" s="18">
        <f>SUM(D34:D45)</f>
        <v>433080.76991735538</v>
      </c>
      <c r="E46" s="18">
        <f>SUM(E34:E45)</f>
        <v>517655.02000000014</v>
      </c>
      <c r="F46" s="19">
        <f>SUM(F34:F45)</f>
        <v>0.99999999999999978</v>
      </c>
      <c r="G46" s="24"/>
      <c r="H46" s="25"/>
      <c r="I46" s="24"/>
      <c r="J46" s="24"/>
      <c r="K46" s="24"/>
      <c r="L46" s="24"/>
      <c r="M46" s="24"/>
      <c r="N46" s="25"/>
      <c r="O46" s="24"/>
      <c r="P46" s="24"/>
      <c r="Q46" s="48"/>
      <c r="R46" s="68"/>
      <c r="S46" s="45"/>
      <c r="T46" s="45"/>
      <c r="U46" s="45"/>
      <c r="V46" s="48"/>
      <c r="W46" s="48"/>
      <c r="X46" s="68"/>
      <c r="Y46" s="47"/>
      <c r="Z46" s="47"/>
      <c r="AA46" s="47"/>
      <c r="AB46" s="47"/>
      <c r="AC46" s="48"/>
      <c r="AD46" s="48"/>
      <c r="AE46" s="68"/>
    </row>
    <row r="47" spans="1:33" s="51" customFormat="1" ht="30" customHeight="1" x14ac:dyDescent="0.45">
      <c r="A47" s="68"/>
      <c r="B47" s="68"/>
      <c r="C47" s="68"/>
      <c r="D47" s="68"/>
      <c r="E47" s="68"/>
      <c r="F47" s="68"/>
      <c r="G47" s="24"/>
      <c r="H47" s="25"/>
      <c r="I47" s="24"/>
      <c r="J47" s="24"/>
      <c r="K47" s="24"/>
      <c r="L47" s="24"/>
      <c r="M47" s="24"/>
      <c r="N47" s="25"/>
      <c r="O47" s="24"/>
      <c r="P47" s="24"/>
      <c r="Q47" s="24"/>
      <c r="R47" s="24"/>
      <c r="S47" s="24"/>
      <c r="T47" s="24"/>
      <c r="U47" s="24"/>
      <c r="V47" s="48"/>
      <c r="W47" s="48"/>
      <c r="X47" s="68"/>
      <c r="Y47" s="47"/>
      <c r="Z47" s="47"/>
      <c r="AA47" s="47"/>
      <c r="AB47" s="47"/>
      <c r="AC47" s="48"/>
      <c r="AD47" s="48"/>
      <c r="AE47" s="68"/>
    </row>
    <row r="48" spans="1:33" ht="36" customHeight="1" x14ac:dyDescent="0.45">
      <c r="A48" s="24"/>
      <c r="B48" s="25"/>
      <c r="C48" s="24"/>
      <c r="D48" s="24"/>
      <c r="E48" s="24"/>
      <c r="F48" s="24"/>
      <c r="G48" s="24"/>
      <c r="H48" s="25"/>
      <c r="I48" s="24"/>
      <c r="J48" s="24"/>
      <c r="K48" s="24"/>
      <c r="L48" s="24"/>
      <c r="M48" s="24"/>
      <c r="N48" s="25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2:14" s="24" customFormat="1" ht="23.1" customHeight="1" x14ac:dyDescent="0.45">
      <c r="B49" s="25"/>
      <c r="H49" s="25"/>
      <c r="N49" s="25"/>
    </row>
    <row r="50" spans="2:14" s="24" customFormat="1" ht="14.25" x14ac:dyDescent="0.45">
      <c r="B50" s="25"/>
      <c r="H50" s="25"/>
      <c r="N50" s="25"/>
    </row>
    <row r="51" spans="2:14" s="24" customFormat="1" ht="14.25" x14ac:dyDescent="0.45">
      <c r="B51" s="25"/>
      <c r="H51" s="25"/>
      <c r="N51" s="25"/>
    </row>
    <row r="52" spans="2:14" s="24" customFormat="1" ht="14.25" x14ac:dyDescent="0.45">
      <c r="B52" s="25"/>
      <c r="H52" s="25"/>
      <c r="N52" s="25"/>
    </row>
    <row r="53" spans="2:14" s="24" customFormat="1" ht="14.25" x14ac:dyDescent="0.45">
      <c r="B53" s="25"/>
      <c r="H53" s="25"/>
      <c r="N53" s="25"/>
    </row>
    <row r="54" spans="2:14" s="24" customFormat="1" ht="14.25" x14ac:dyDescent="0.45">
      <c r="B54" s="25"/>
      <c r="H54" s="25"/>
      <c r="N54" s="25"/>
    </row>
    <row r="55" spans="2:14" s="24" customFormat="1" ht="14.25" x14ac:dyDescent="0.45">
      <c r="B55" s="25"/>
      <c r="H55" s="25"/>
      <c r="N55" s="25"/>
    </row>
    <row r="56" spans="2:14" s="24" customFormat="1" ht="14.25" x14ac:dyDescent="0.45">
      <c r="B56" s="25"/>
      <c r="H56" s="25"/>
      <c r="N56" s="25"/>
    </row>
    <row r="57" spans="2:14" s="24" customFormat="1" ht="14.25" x14ac:dyDescent="0.45">
      <c r="B57" s="25"/>
      <c r="H57" s="25"/>
      <c r="N57" s="25"/>
    </row>
    <row r="58" spans="2:14" s="24" customFormat="1" ht="14.25" x14ac:dyDescent="0.45">
      <c r="B58" s="25"/>
      <c r="H58" s="25"/>
      <c r="N58" s="25"/>
    </row>
    <row r="59" spans="2:14" s="24" customFormat="1" ht="14.25" x14ac:dyDescent="0.45">
      <c r="B59" s="25"/>
      <c r="H59" s="25"/>
      <c r="N59" s="25"/>
    </row>
    <row r="60" spans="2:14" s="24" customFormat="1" ht="14.25" x14ac:dyDescent="0.45">
      <c r="B60" s="25"/>
      <c r="H60" s="25"/>
      <c r="N60" s="25"/>
    </row>
    <row r="61" spans="2:14" s="24" customFormat="1" ht="14.25" x14ac:dyDescent="0.45">
      <c r="B61" s="25"/>
      <c r="H61" s="25"/>
      <c r="N61" s="25"/>
    </row>
    <row r="62" spans="2:14" s="24" customFormat="1" ht="14.25" x14ac:dyDescent="0.45">
      <c r="B62" s="25"/>
      <c r="H62" s="25"/>
      <c r="N62" s="25"/>
    </row>
    <row r="63" spans="2:14" s="24" customFormat="1" ht="14.25" x14ac:dyDescent="0.45">
      <c r="B63" s="25"/>
      <c r="H63" s="25"/>
      <c r="N63" s="25"/>
    </row>
    <row r="64" spans="2:14" s="24" customFormat="1" x14ac:dyDescent="0.3">
      <c r="B64" s="25"/>
      <c r="H64" s="25"/>
      <c r="N64" s="25"/>
    </row>
    <row r="65" spans="2:14" s="24" customFormat="1" x14ac:dyDescent="0.3">
      <c r="B65" s="25"/>
      <c r="H65" s="25"/>
      <c r="N65" s="25"/>
    </row>
    <row r="66" spans="2:14" s="24" customFormat="1" x14ac:dyDescent="0.3">
      <c r="B66" s="25"/>
      <c r="H66" s="25"/>
      <c r="N66" s="25"/>
    </row>
    <row r="67" spans="2:14" s="24" customFormat="1" x14ac:dyDescent="0.3">
      <c r="B67" s="25"/>
      <c r="H67" s="25"/>
      <c r="N67" s="25"/>
    </row>
    <row r="68" spans="2:14" s="24" customFormat="1" x14ac:dyDescent="0.3">
      <c r="B68" s="25"/>
      <c r="H68" s="25"/>
      <c r="N68" s="25"/>
    </row>
    <row r="69" spans="2:14" s="24" customFormat="1" x14ac:dyDescent="0.3">
      <c r="B69" s="25"/>
      <c r="H69" s="25"/>
      <c r="N69" s="25"/>
    </row>
    <row r="70" spans="2:14" s="24" customFormat="1" x14ac:dyDescent="0.3">
      <c r="B70" s="25"/>
      <c r="H70" s="25"/>
      <c r="N70" s="25"/>
    </row>
    <row r="71" spans="2:14" s="24" customFormat="1" x14ac:dyDescent="0.3">
      <c r="B71" s="25"/>
      <c r="H71" s="25"/>
      <c r="N71" s="25"/>
    </row>
    <row r="72" spans="2:14" s="24" customFormat="1" x14ac:dyDescent="0.3">
      <c r="B72" s="25"/>
      <c r="H72" s="25"/>
      <c r="N72" s="25"/>
    </row>
    <row r="73" spans="2:14" s="24" customFormat="1" x14ac:dyDescent="0.3">
      <c r="B73" s="25"/>
      <c r="H73" s="25"/>
      <c r="N73" s="25"/>
    </row>
    <row r="74" spans="2:14" s="24" customFormat="1" x14ac:dyDescent="0.3">
      <c r="B74" s="25"/>
      <c r="H74" s="25"/>
      <c r="N74" s="25"/>
    </row>
    <row r="75" spans="2:14" s="24" customFormat="1" x14ac:dyDescent="0.3">
      <c r="B75" s="25"/>
      <c r="H75" s="25"/>
      <c r="N75" s="25"/>
    </row>
    <row r="76" spans="2:14" s="24" customFormat="1" x14ac:dyDescent="0.3">
      <c r="B76" s="25"/>
      <c r="H76" s="25"/>
      <c r="N76" s="25"/>
    </row>
    <row r="77" spans="2:14" s="24" customFormat="1" x14ac:dyDescent="0.3">
      <c r="B77" s="25"/>
      <c r="H77" s="25"/>
      <c r="N77" s="25"/>
    </row>
    <row r="78" spans="2:14" s="24" customFormat="1" x14ac:dyDescent="0.3">
      <c r="B78" s="25"/>
      <c r="H78" s="25"/>
      <c r="N78" s="25"/>
    </row>
    <row r="79" spans="2:14" s="24" customFormat="1" x14ac:dyDescent="0.3">
      <c r="B79" s="25"/>
      <c r="H79" s="25"/>
      <c r="N79" s="25"/>
    </row>
    <row r="80" spans="2:14" s="24" customFormat="1" x14ac:dyDescent="0.3">
      <c r="B80" s="25"/>
      <c r="H80" s="25"/>
      <c r="N80" s="25"/>
    </row>
    <row r="81" spans="2:14" s="24" customFormat="1" x14ac:dyDescent="0.3">
      <c r="B81" s="25"/>
      <c r="H81" s="25"/>
      <c r="N81" s="25"/>
    </row>
    <row r="82" spans="2:14" s="24" customFormat="1" x14ac:dyDescent="0.3">
      <c r="B82" s="25"/>
      <c r="H82" s="25"/>
      <c r="N82" s="25"/>
    </row>
    <row r="83" spans="2:14" s="24" customFormat="1" x14ac:dyDescent="0.3">
      <c r="B83" s="25"/>
      <c r="H83" s="25"/>
      <c r="N83" s="25"/>
    </row>
    <row r="84" spans="2:14" s="24" customFormat="1" x14ac:dyDescent="0.3">
      <c r="B84" s="25"/>
      <c r="H84" s="25"/>
      <c r="N84" s="25"/>
    </row>
    <row r="85" spans="2:14" s="24" customFormat="1" x14ac:dyDescent="0.3">
      <c r="B85" s="25"/>
      <c r="H85" s="25"/>
      <c r="N85" s="25"/>
    </row>
    <row r="86" spans="2:14" s="24" customFormat="1" x14ac:dyDescent="0.3">
      <c r="B86" s="25"/>
      <c r="H86" s="25"/>
      <c r="N86" s="25"/>
    </row>
    <row r="87" spans="2:14" s="24" customFormat="1" x14ac:dyDescent="0.3">
      <c r="B87" s="25"/>
      <c r="H87" s="25"/>
      <c r="N87" s="25"/>
    </row>
    <row r="88" spans="2:14" s="24" customFormat="1" x14ac:dyDescent="0.3">
      <c r="B88" s="25"/>
      <c r="H88" s="25"/>
      <c r="N88" s="25"/>
    </row>
    <row r="89" spans="2:14" s="24" customFormat="1" x14ac:dyDescent="0.3">
      <c r="B89" s="25"/>
      <c r="H89" s="25"/>
      <c r="N89" s="25"/>
    </row>
    <row r="90" spans="2:14" s="24" customFormat="1" x14ac:dyDescent="0.3">
      <c r="B90" s="25"/>
      <c r="H90" s="25"/>
      <c r="N90" s="25"/>
    </row>
    <row r="91" spans="2:14" s="24" customFormat="1" x14ac:dyDescent="0.3">
      <c r="B91" s="25"/>
      <c r="H91" s="25"/>
      <c r="N91" s="25"/>
    </row>
    <row r="92" spans="2:14" s="24" customFormat="1" x14ac:dyDescent="0.3">
      <c r="B92" s="25"/>
      <c r="H92" s="25"/>
      <c r="N92" s="25"/>
    </row>
    <row r="93" spans="2:14" s="24" customFormat="1" x14ac:dyDescent="0.3">
      <c r="B93" s="25"/>
      <c r="H93" s="25"/>
      <c r="N93" s="25"/>
    </row>
    <row r="94" spans="2:14" s="24" customFormat="1" x14ac:dyDescent="0.3">
      <c r="B94" s="25"/>
      <c r="H94" s="25"/>
      <c r="N94" s="25"/>
    </row>
    <row r="95" spans="2:14" s="24" customFormat="1" x14ac:dyDescent="0.3">
      <c r="B95" s="25"/>
      <c r="H95" s="25"/>
      <c r="N95" s="25"/>
    </row>
    <row r="96" spans="2:14" s="24" customFormat="1" x14ac:dyDescent="0.3">
      <c r="B96" s="25"/>
      <c r="H96" s="25"/>
      <c r="N96" s="25"/>
    </row>
    <row r="97" spans="1:21" s="24" customFormat="1" x14ac:dyDescent="0.3">
      <c r="B97" s="25"/>
      <c r="H97" s="25"/>
      <c r="N97" s="25"/>
    </row>
    <row r="98" spans="1:21" s="24" customFormat="1" x14ac:dyDescent="0.3">
      <c r="B98" s="25"/>
      <c r="H98" s="25"/>
      <c r="N98" s="25"/>
    </row>
    <row r="99" spans="1:21" s="24" customFormat="1" x14ac:dyDescent="0.3">
      <c r="B99" s="25"/>
      <c r="H99" s="25"/>
      <c r="N99" s="25"/>
    </row>
    <row r="100" spans="1:21" s="24" customFormat="1" x14ac:dyDescent="0.3">
      <c r="B100" s="25"/>
      <c r="H100" s="25"/>
      <c r="N100" s="25"/>
    </row>
    <row r="101" spans="1:21" s="24" customFormat="1" x14ac:dyDescent="0.3">
      <c r="B101" s="25"/>
      <c r="H101" s="25"/>
      <c r="N101" s="25"/>
    </row>
    <row r="102" spans="1:21" s="24" customFormat="1" x14ac:dyDescent="0.3">
      <c r="B102" s="25"/>
      <c r="H102" s="25"/>
      <c r="N102" s="25"/>
    </row>
    <row r="103" spans="1:21" s="24" customFormat="1" x14ac:dyDescent="0.3">
      <c r="B103" s="25"/>
      <c r="H103" s="25"/>
      <c r="N103" s="25"/>
    </row>
    <row r="104" spans="1:21" s="24" customFormat="1" x14ac:dyDescent="0.3">
      <c r="B104" s="25"/>
      <c r="H104" s="25"/>
      <c r="N104" s="25"/>
    </row>
    <row r="105" spans="1:21" s="24" customFormat="1" x14ac:dyDescent="0.3">
      <c r="B105" s="25"/>
      <c r="H105" s="25"/>
      <c r="N105" s="25"/>
    </row>
    <row r="106" spans="1:21" s="24" customFormat="1" x14ac:dyDescent="0.3">
      <c r="B106" s="25"/>
      <c r="G106" s="26"/>
      <c r="H106" s="59"/>
      <c r="I106" s="26"/>
      <c r="J106" s="26"/>
      <c r="K106" s="26"/>
      <c r="L106" s="26"/>
      <c r="M106" s="26"/>
      <c r="N106" s="59"/>
      <c r="O106" s="26"/>
      <c r="P106" s="26"/>
    </row>
    <row r="107" spans="1:21" s="24" customFormat="1" x14ac:dyDescent="0.3">
      <c r="B107" s="25"/>
      <c r="G107" s="26"/>
      <c r="H107" s="59"/>
      <c r="I107" s="26"/>
      <c r="J107" s="26"/>
      <c r="K107" s="26"/>
      <c r="L107" s="26"/>
      <c r="M107" s="26"/>
      <c r="N107" s="59"/>
      <c r="O107" s="26"/>
      <c r="P107" s="26"/>
      <c r="Q107" s="26"/>
      <c r="R107" s="26"/>
      <c r="S107" s="26"/>
      <c r="T107" s="26"/>
      <c r="U107" s="26"/>
    </row>
    <row r="108" spans="1:21" s="24" customFormat="1" x14ac:dyDescent="0.3">
      <c r="B108" s="25"/>
      <c r="F108" s="26"/>
      <c r="G108" s="26"/>
      <c r="H108" s="59"/>
      <c r="I108" s="26"/>
      <c r="J108" s="26"/>
      <c r="K108" s="26"/>
      <c r="L108" s="26"/>
      <c r="M108" s="26"/>
      <c r="N108" s="59"/>
      <c r="O108" s="26"/>
      <c r="P108" s="26"/>
      <c r="Q108" s="26"/>
      <c r="R108" s="26"/>
      <c r="S108" s="26"/>
      <c r="T108" s="26"/>
      <c r="U108" s="26"/>
    </row>
    <row r="109" spans="1:21" s="24" customFormat="1" x14ac:dyDescent="0.3">
      <c r="A109" s="26"/>
      <c r="B109" s="59"/>
      <c r="C109" s="26"/>
      <c r="D109" s="26"/>
      <c r="E109" s="26"/>
      <c r="F109" s="26"/>
      <c r="G109" s="26"/>
      <c r="H109" s="59"/>
      <c r="I109" s="26"/>
      <c r="J109" s="26"/>
      <c r="K109" s="26"/>
      <c r="L109" s="26"/>
      <c r="M109" s="26"/>
      <c r="N109" s="59"/>
      <c r="O109" s="26"/>
      <c r="P109" s="26"/>
      <c r="Q109" s="26"/>
      <c r="R109" s="26"/>
      <c r="S109" s="26"/>
      <c r="T109" s="26"/>
      <c r="U109" s="26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8B36775CDC3F44AE4C92FD1DA05B56" ma:contentTypeVersion="16" ma:contentTypeDescription="Crea un document nou" ma:contentTypeScope="" ma:versionID="9f9396013dee5546e66b6b4265ea96c2">
  <xsd:schema xmlns:xsd="http://www.w3.org/2001/XMLSchema" xmlns:xs="http://www.w3.org/2001/XMLSchema" xmlns:p="http://schemas.microsoft.com/office/2006/metadata/properties" xmlns:ns2="8a45e537-ce41-48fa-8ea4-96ff7c9aa922" xmlns:ns3="112f0a28-3509-4033-a386-b8d1bdd8c3ba" xmlns:ns4="223c3289-ec41-4fed-9d0e-b6c288271e1b" targetNamespace="http://schemas.microsoft.com/office/2006/metadata/properties" ma:root="true" ma:fieldsID="fd623812590afae4d49b497de2a80a7c" ns2:_="" ns3:_="" ns4:_="">
    <xsd:import namespace="8a45e537-ce41-48fa-8ea4-96ff7c9aa922"/>
    <xsd:import namespace="112f0a28-3509-4033-a386-b8d1bdd8c3ba"/>
    <xsd:import namespace="223c3289-ec41-4fed-9d0e-b6c288271e1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lcf76f155ced4ddcb4097134ff3c332f" minOccurs="0"/>
                <xsd:element ref="ns3:TaxCatchAll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5e537-ce41-48fa-8ea4-96ff7c9aa9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2f0a28-3509-4033-a386-b8d1bdd8c3ba" elementFormDefault="qualified">
    <xsd:import namespace="http://schemas.microsoft.com/office/2006/documentManagement/types"/>
    <xsd:import namespace="http://schemas.microsoft.com/office/infopath/2007/PartnerControls"/>
    <xsd:element name="SharingHintHash" ma:index="9" nillable="true" ma:displayName="Hash de la indicació per compartir" ma:internalName="SharingHintHash" ma:readOnly="true">
      <xsd:simpleType>
        <xsd:restriction base="dms:Text"/>
      </xsd:simpleType>
    </xsd:element>
    <xsd:element name="SharedWithDetails" ma:index="10" nillable="true" ma:displayName="S'ha compartit amb detal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0ebc621-b8d7-4a0d-b542-5712e6762062}" ma:internalName="TaxCatchAll" ma:showField="CatchAllData" ma:web="112f0a28-3509-4033-a386-b8d1bdd8c3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3c3289-ec41-4fed-9d0e-b6c288271e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7f1d9833-2325-4214-af21-4a17da65b5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3c3289-ec41-4fed-9d0e-b6c288271e1b">
      <Terms xmlns="http://schemas.microsoft.com/office/infopath/2007/PartnerControls"/>
    </lcf76f155ced4ddcb4097134ff3c332f>
    <TaxCatchAll xmlns="112f0a28-3509-4033-a386-b8d1bdd8c3ba" xsi:nil="true"/>
  </documentManagement>
</p:properties>
</file>

<file path=customXml/itemProps1.xml><?xml version="1.0" encoding="utf-8"?>
<ds:datastoreItem xmlns:ds="http://schemas.openxmlformats.org/officeDocument/2006/customXml" ds:itemID="{21401816-FFDC-4536-B20C-13356B17F5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45e537-ce41-48fa-8ea4-96ff7c9aa922"/>
    <ds:schemaRef ds:uri="112f0a28-3509-4033-a386-b8d1bdd8c3ba"/>
    <ds:schemaRef ds:uri="223c3289-ec41-4fed-9d0e-b6c288271e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659FB-FD60-4293-BD39-146A4FD08A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9D070-FF5E-4FAD-8A6F-894E88453C6C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223c3289-ec41-4fed-9d0e-b6c288271e1b"/>
    <ds:schemaRef ds:uri="112f0a28-3509-4033-a386-b8d1bdd8c3ba"/>
    <ds:schemaRef ds:uri="http://schemas.microsoft.com/office/2006/documentManagement/types"/>
    <ds:schemaRef ds:uri="http://schemas.microsoft.com/office/infopath/2007/PartnerControls"/>
    <ds:schemaRef ds:uri="8a45e537-ce41-48fa-8ea4-96ff7c9aa92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2022</vt:lpstr>
      <vt:lpstr>CONTRACTACIO 2n TR 2022</vt:lpstr>
      <vt:lpstr>CONTRACTACIO 3r TR 2022</vt:lpstr>
      <vt:lpstr>CONTRACTACIO 4t TR 2022</vt:lpstr>
      <vt:lpstr>2022 - CONTRACTACIÓ ANUAL</vt:lpstr>
      <vt:lpstr>'2022 - CONTRACTACIÓ ANUAL'!Àrea_d'impressió</vt:lpstr>
      <vt:lpstr>'CONTRACTACIO 1r TR 2022'!Àrea_d'impressió</vt:lpstr>
      <vt:lpstr>'CONTRACTACIO 2n TR 2022'!Àrea_d'impressió</vt:lpstr>
      <vt:lpstr>'CONTRACTACIO 3r TR 2022'!Àrea_d'impressió</vt:lpstr>
      <vt:lpstr>'CONTRACTACIO 4t TR 2022'!Àrea_d'impressió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2023-04-25T16:53:59Z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0x010100E08B36775CDC3F44AE4C92FD1DA05B56</vt:lpwstr>
  </property>
  <property fmtid="{D5CDD505-2E9C-101B-9397-08002B2CF9AE}" pid="3" name="MediaServiceImageTags">
    <vt:lpwstr/>
  </property>
</Properties>
</file>