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05" windowHeight="10905" tabRatio="700" firstSheet="1" activeTab="3"/>
  </bookViews>
  <sheets>
    <sheet name="CONTRACTACIO 1r TR 2022" sheetId="1" r:id="rId1"/>
    <sheet name="CONTRACTACIO 2n TR 2022" sheetId="4" r:id="rId2"/>
    <sheet name="CONTRACTACIO 3r TR 2022" sheetId="5" r:id="rId3"/>
    <sheet name="CONTRACTACIO 4t TR 2022" sheetId="6" r:id="rId4"/>
    <sheet name="2022 - CONTRACTACIÓ ANUAL" sheetId="7" r:id="rId5"/>
  </sheets>
  <definedNames>
    <definedName name="_xlnm.Print_Area" localSheetId="4">'2022 - CONTRACTACIÓ ANUAL'!$A$1:$AE$49</definedName>
    <definedName name="_xlnm.Print_Area" localSheetId="0">'CONTRACTACIO 1r TR 2022'!$A$1:$AE$46</definedName>
    <definedName name="_xlnm.Print_Area" localSheetId="1">'CONTRACTACIO 2n TR 2022'!$A$1:$AE$46</definedName>
    <definedName name="_xlnm.Print_Area" localSheetId="2">'CONTRACTACIO 3r TR 2022'!$A$1:$AE$46</definedName>
    <definedName name="_xlnm.Print_Area" localSheetId="3">'CONTRACTACIO 4t TR 2022'!$A$1:$AE$46</definedName>
  </definedNames>
  <calcPr calcId="145621"/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/>
  <c r="D44" i="6"/>
  <c r="B44" i="6"/>
  <c r="C44" i="6"/>
  <c r="E44" i="5"/>
  <c r="F44" i="5"/>
  <c r="D44" i="5"/>
  <c r="B44" i="5"/>
  <c r="C44" i="5"/>
  <c r="E44" i="4"/>
  <c r="F44" i="4"/>
  <c r="D44" i="4"/>
  <c r="B44" i="4"/>
  <c r="C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/>
  <c r="AC23" i="7"/>
  <c r="AA23" i="7"/>
  <c r="AB23" i="7"/>
  <c r="Y23" i="7"/>
  <c r="Z23" i="7"/>
  <c r="X23" i="7"/>
  <c r="V23" i="7"/>
  <c r="W23" i="7"/>
  <c r="T23" i="7"/>
  <c r="U23" i="7"/>
  <c r="S23" i="7"/>
  <c r="Q23" i="7"/>
  <c r="R23" i="7"/>
  <c r="O23" i="7"/>
  <c r="P23" i="7"/>
  <c r="N23" i="7"/>
  <c r="L23" i="7"/>
  <c r="M23" i="7"/>
  <c r="J23" i="7"/>
  <c r="K23" i="7"/>
  <c r="I23" i="7"/>
  <c r="G23" i="7"/>
  <c r="H23" i="7"/>
  <c r="E23" i="7"/>
  <c r="D23" i="7"/>
  <c r="B23" i="7"/>
  <c r="E44" i="7"/>
  <c r="F44" i="7"/>
  <c r="D44" i="7"/>
  <c r="B44" i="7"/>
  <c r="C44" i="7"/>
  <c r="B8" i="7"/>
  <c r="B8" i="6"/>
  <c r="B8" i="5"/>
  <c r="B8" i="4"/>
  <c r="AD22" i="7"/>
  <c r="AE22" i="7"/>
  <c r="AC22" i="7"/>
  <c r="AA22" i="7"/>
  <c r="AB22" i="7"/>
  <c r="Y22" i="7"/>
  <c r="Z22" i="7"/>
  <c r="X22" i="7"/>
  <c r="V22" i="7"/>
  <c r="W22" i="7"/>
  <c r="T22" i="7"/>
  <c r="U22" i="7"/>
  <c r="S22" i="7"/>
  <c r="Q22" i="7"/>
  <c r="R22" i="7"/>
  <c r="O22" i="7"/>
  <c r="P22" i="7"/>
  <c r="N22" i="7"/>
  <c r="L22" i="7"/>
  <c r="M22" i="7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B43" i="7"/>
  <c r="D43" i="7"/>
  <c r="E43" i="7"/>
  <c r="C13" i="4"/>
  <c r="B25" i="1"/>
  <c r="B16" i="7"/>
  <c r="C16" i="7"/>
  <c r="D16" i="7"/>
  <c r="J24" i="7"/>
  <c r="E24" i="7"/>
  <c r="O24" i="7"/>
  <c r="P24" i="7"/>
  <c r="T24" i="7"/>
  <c r="U24" i="7"/>
  <c r="Y24" i="7"/>
  <c r="Z24" i="7"/>
  <c r="AD24" i="7"/>
  <c r="AE24" i="7"/>
  <c r="E13" i="7"/>
  <c r="J13" i="7"/>
  <c r="O13" i="7"/>
  <c r="T13" i="7"/>
  <c r="Y13" i="7"/>
  <c r="Z13" i="7"/>
  <c r="AD13" i="7"/>
  <c r="AE13" i="7"/>
  <c r="AE25" i="7" s="1"/>
  <c r="E20" i="7"/>
  <c r="J20" i="7"/>
  <c r="O20" i="7"/>
  <c r="AD20" i="7"/>
  <c r="T20" i="7"/>
  <c r="U20" i="7"/>
  <c r="Y20" i="7"/>
  <c r="E21" i="7"/>
  <c r="J21" i="7"/>
  <c r="O21" i="7"/>
  <c r="AD21" i="7"/>
  <c r="T21" i="7"/>
  <c r="U21" i="7"/>
  <c r="Y21" i="7"/>
  <c r="J14" i="7"/>
  <c r="O14" i="7"/>
  <c r="E14" i="7"/>
  <c r="T14" i="7"/>
  <c r="U14" i="7"/>
  <c r="Y14" i="7"/>
  <c r="AD14" i="7"/>
  <c r="AE14" i="7"/>
  <c r="J15" i="7"/>
  <c r="O15" i="7"/>
  <c r="E15" i="7"/>
  <c r="T15" i="7"/>
  <c r="U15" i="7"/>
  <c r="Y15" i="7"/>
  <c r="Z15" i="7"/>
  <c r="AD15" i="7"/>
  <c r="AE15" i="7"/>
  <c r="J16" i="7"/>
  <c r="O16" i="7"/>
  <c r="E16" i="7"/>
  <c r="F16" i="7"/>
  <c r="T16" i="7"/>
  <c r="Y16" i="7"/>
  <c r="AD16" i="7"/>
  <c r="J17" i="7"/>
  <c r="K17" i="7" s="1"/>
  <c r="O17" i="7"/>
  <c r="E17" i="7"/>
  <c r="F17" i="7"/>
  <c r="T17" i="7"/>
  <c r="U17" i="7"/>
  <c r="Y17" i="7"/>
  <c r="Z17" i="7"/>
  <c r="AD17" i="7"/>
  <c r="J18" i="7"/>
  <c r="O18" i="7"/>
  <c r="AD18" i="7"/>
  <c r="E18" i="7"/>
  <c r="T18" i="7"/>
  <c r="Y18" i="7"/>
  <c r="Z18" i="7"/>
  <c r="J19" i="7"/>
  <c r="O19" i="7"/>
  <c r="AD19" i="7"/>
  <c r="AE19" i="7"/>
  <c r="E19" i="7"/>
  <c r="F19" i="7"/>
  <c r="T19" i="7"/>
  <c r="U19" i="7"/>
  <c r="Y19" i="7"/>
  <c r="Z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D34" i="7" s="1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D35" i="7" s="1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D39" i="7" s="1"/>
  <c r="N18" i="7"/>
  <c r="AC18" i="7"/>
  <c r="D18" i="7"/>
  <c r="S18" i="7"/>
  <c r="X18" i="7"/>
  <c r="I19" i="7"/>
  <c r="D40" i="7" s="1"/>
  <c r="N19" i="7"/>
  <c r="AC19" i="7"/>
  <c r="D19" i="7"/>
  <c r="S19" i="7"/>
  <c r="X19" i="7"/>
  <c r="G24" i="7"/>
  <c r="B24" i="7"/>
  <c r="L24" i="7"/>
  <c r="M24" i="7"/>
  <c r="Q24" i="7"/>
  <c r="R24" i="7"/>
  <c r="V24" i="7"/>
  <c r="W24" i="7"/>
  <c r="AA24" i="7"/>
  <c r="AB24" i="7"/>
  <c r="G16" i="7"/>
  <c r="L16" i="7"/>
  <c r="Q16" i="7"/>
  <c r="V16" i="7"/>
  <c r="W16" i="7"/>
  <c r="AA16" i="7"/>
  <c r="AB16" i="7"/>
  <c r="B13" i="7"/>
  <c r="G13" i="7"/>
  <c r="L13" i="7"/>
  <c r="Q13" i="7"/>
  <c r="V13" i="7"/>
  <c r="W13" i="7"/>
  <c r="AA13" i="7"/>
  <c r="AB13" i="7"/>
  <c r="B20" i="7"/>
  <c r="G20" i="7"/>
  <c r="L20" i="7"/>
  <c r="AA20" i="7"/>
  <c r="Q20" i="7"/>
  <c r="R20" i="7"/>
  <c r="V20" i="7"/>
  <c r="B21" i="7"/>
  <c r="G21" i="7"/>
  <c r="L21" i="7"/>
  <c r="AA21" i="7"/>
  <c r="AB21" i="7"/>
  <c r="Q21" i="7"/>
  <c r="R21" i="7"/>
  <c r="V21" i="7"/>
  <c r="W21" i="7"/>
  <c r="G14" i="7"/>
  <c r="L14" i="7"/>
  <c r="B14" i="7"/>
  <c r="Q14" i="7"/>
  <c r="R14" i="7"/>
  <c r="V14" i="7"/>
  <c r="W14" i="7"/>
  <c r="AA14" i="7"/>
  <c r="AB14" i="7"/>
  <c r="G15" i="7"/>
  <c r="L15" i="7"/>
  <c r="B15" i="7"/>
  <c r="Q15" i="7"/>
  <c r="V15" i="7"/>
  <c r="W15" i="7"/>
  <c r="AA15" i="7"/>
  <c r="AB15" i="7"/>
  <c r="G17" i="7"/>
  <c r="H17" i="7" s="1"/>
  <c r="L17" i="7"/>
  <c r="M17" i="7"/>
  <c r="B17" i="7"/>
  <c r="C17" i="7"/>
  <c r="Q17" i="7"/>
  <c r="V17" i="7"/>
  <c r="W17" i="7"/>
  <c r="AA17" i="7"/>
  <c r="G18" i="7"/>
  <c r="L18" i="7"/>
  <c r="AA18" i="7"/>
  <c r="B18" i="7"/>
  <c r="Q18" i="7"/>
  <c r="R18" i="7"/>
  <c r="V18" i="7"/>
  <c r="W18" i="7"/>
  <c r="G19" i="7"/>
  <c r="L19" i="7"/>
  <c r="AA19" i="7"/>
  <c r="B19" i="7"/>
  <c r="C19" i="7"/>
  <c r="Q19" i="7"/>
  <c r="R19" i="7"/>
  <c r="V19" i="7"/>
  <c r="W19" i="7"/>
  <c r="U18" i="7"/>
  <c r="R15" i="7"/>
  <c r="J25" i="6"/>
  <c r="K20" i="6" s="1"/>
  <c r="E25" i="6"/>
  <c r="F21" i="6" s="1"/>
  <c r="O25" i="6"/>
  <c r="O36" i="6" s="1"/>
  <c r="Y25" i="6"/>
  <c r="O38" i="6"/>
  <c r="T25" i="6"/>
  <c r="O37" i="6"/>
  <c r="AD25" i="6"/>
  <c r="O39" i="6"/>
  <c r="P39" i="6"/>
  <c r="I25" i="6"/>
  <c r="N35" i="6" s="1"/>
  <c r="D25" i="6"/>
  <c r="N34" i="6" s="1"/>
  <c r="N25" i="6"/>
  <c r="N36" i="6" s="1"/>
  <c r="X25" i="6"/>
  <c r="N38" i="6" s="1"/>
  <c r="S25" i="6"/>
  <c r="N37" i="6"/>
  <c r="AC25" i="6"/>
  <c r="N39" i="6"/>
  <c r="G25" i="6"/>
  <c r="L35" i="6" s="1"/>
  <c r="B25" i="6"/>
  <c r="C20" i="6" s="1"/>
  <c r="L25" i="6"/>
  <c r="L36" i="6" s="1"/>
  <c r="V25" i="6"/>
  <c r="L38" i="6"/>
  <c r="Q25" i="6"/>
  <c r="L37" i="6"/>
  <c r="AA25" i="6"/>
  <c r="L39" i="6"/>
  <c r="M39" i="6"/>
  <c r="E45" i="6"/>
  <c r="F45" i="6" s="1"/>
  <c r="E34" i="6"/>
  <c r="E35" i="6"/>
  <c r="E36" i="6"/>
  <c r="E37" i="6"/>
  <c r="E38" i="6"/>
  <c r="F38" i="6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B34" i="6"/>
  <c r="B35" i="6"/>
  <c r="B36" i="6"/>
  <c r="B37" i="6"/>
  <c r="B38" i="6"/>
  <c r="C38" i="6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25" i="6" s="1"/>
  <c r="Z15" i="6"/>
  <c r="Z16" i="6"/>
  <c r="Z17" i="6"/>
  <c r="Z19" i="6"/>
  <c r="Z20" i="6"/>
  <c r="Z24" i="6"/>
  <c r="W13" i="6"/>
  <c r="W14" i="6"/>
  <c r="W25" i="6" s="1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4" i="6"/>
  <c r="M14" i="6"/>
  <c r="M15" i="6"/>
  <c r="M16" i="6"/>
  <c r="M24" i="6"/>
  <c r="K16" i="6"/>
  <c r="K17" i="6"/>
  <c r="H16" i="6"/>
  <c r="H17" i="6"/>
  <c r="F15" i="6"/>
  <c r="F16" i="6"/>
  <c r="F17" i="6"/>
  <c r="F18" i="6"/>
  <c r="F19" i="6"/>
  <c r="F20" i="6"/>
  <c r="F24" i="6"/>
  <c r="C14" i="6"/>
  <c r="C15" i="6"/>
  <c r="C16" i="6"/>
  <c r="C17" i="6"/>
  <c r="C18" i="6"/>
  <c r="C19" i="6"/>
  <c r="C21" i="6"/>
  <c r="AD25" i="5"/>
  <c r="O39" i="5"/>
  <c r="AC25" i="5"/>
  <c r="N39" i="5"/>
  <c r="AA25" i="5"/>
  <c r="L39" i="5"/>
  <c r="E25" i="5"/>
  <c r="O34" i="5"/>
  <c r="J25" i="5"/>
  <c r="O35" i="5" s="1"/>
  <c r="O25" i="5"/>
  <c r="O36" i="5" s="1"/>
  <c r="T25" i="5"/>
  <c r="O37" i="5"/>
  <c r="Y25" i="5"/>
  <c r="Z18" i="5"/>
  <c r="D25" i="5"/>
  <c r="N34" i="5" s="1"/>
  <c r="I25" i="5"/>
  <c r="N35" i="5" s="1"/>
  <c r="N25" i="5"/>
  <c r="N36" i="5" s="1"/>
  <c r="S25" i="5"/>
  <c r="N37" i="5"/>
  <c r="X25" i="5"/>
  <c r="N38" i="5"/>
  <c r="B25" i="5"/>
  <c r="L34" i="5" s="1"/>
  <c r="G25" i="5"/>
  <c r="L35" i="5" s="1"/>
  <c r="L25" i="5"/>
  <c r="L36" i="5" s="1"/>
  <c r="Q25" i="5"/>
  <c r="L37" i="5"/>
  <c r="V25" i="5"/>
  <c r="L38" i="5"/>
  <c r="E34" i="5"/>
  <c r="E35" i="5"/>
  <c r="E36" i="5"/>
  <c r="E41" i="5"/>
  <c r="E42" i="5"/>
  <c r="E39" i="5"/>
  <c r="E40" i="5"/>
  <c r="E45" i="5"/>
  <c r="E37" i="5"/>
  <c r="E38" i="5"/>
  <c r="F38" i="5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B45" i="5"/>
  <c r="B39" i="5"/>
  <c r="B40" i="5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F13" i="5"/>
  <c r="F14" i="5"/>
  <c r="F15" i="5"/>
  <c r="F16" i="5"/>
  <c r="F17" i="5"/>
  <c r="F18" i="5"/>
  <c r="F19" i="5"/>
  <c r="C15" i="5"/>
  <c r="C16" i="5"/>
  <c r="C17" i="5"/>
  <c r="C18" i="5"/>
  <c r="C19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B34" i="4"/>
  <c r="B35" i="4"/>
  <c r="B36" i="4"/>
  <c r="B37" i="4"/>
  <c r="C37" i="4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/>
  <c r="P39" i="4"/>
  <c r="AC25" i="4"/>
  <c r="N39" i="4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/>
  <c r="Z24" i="4"/>
  <c r="X25" i="4"/>
  <c r="N38" i="4"/>
  <c r="W13" i="4"/>
  <c r="W14" i="4"/>
  <c r="W15" i="4"/>
  <c r="W16" i="4"/>
  <c r="W18" i="4"/>
  <c r="W19" i="4"/>
  <c r="V25" i="4"/>
  <c r="L38" i="4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/>
  <c r="Q25" i="4"/>
  <c r="R13" i="4"/>
  <c r="R14" i="4"/>
  <c r="R15" i="4"/>
  <c r="R16" i="4"/>
  <c r="R17" i="4"/>
  <c r="R18" i="4"/>
  <c r="R19" i="4"/>
  <c r="R20" i="4"/>
  <c r="R21" i="4"/>
  <c r="R24" i="4"/>
  <c r="O25" i="4"/>
  <c r="O36" i="4" s="1"/>
  <c r="P19" i="4"/>
  <c r="P17" i="4"/>
  <c r="P24" i="4"/>
  <c r="N25" i="4"/>
  <c r="N36" i="4" s="1"/>
  <c r="L25" i="4"/>
  <c r="M21" i="4" s="1"/>
  <c r="M19" i="4"/>
  <c r="M15" i="4"/>
  <c r="M16" i="4"/>
  <c r="M17" i="4"/>
  <c r="M18" i="4"/>
  <c r="M24" i="4"/>
  <c r="J25" i="4"/>
  <c r="K19" i="4" s="1"/>
  <c r="K16" i="4"/>
  <c r="K17" i="4"/>
  <c r="I25" i="4"/>
  <c r="N35" i="4" s="1"/>
  <c r="G25" i="4"/>
  <c r="L35" i="4" s="1"/>
  <c r="H16" i="4"/>
  <c r="H17" i="4"/>
  <c r="E25" i="4"/>
  <c r="F18" i="4"/>
  <c r="F13" i="4"/>
  <c r="F25" i="4" s="1"/>
  <c r="F16" i="4"/>
  <c r="F17" i="4"/>
  <c r="F19" i="4"/>
  <c r="F21" i="4"/>
  <c r="F24" i="4"/>
  <c r="D25" i="4"/>
  <c r="N34" i="4" s="1"/>
  <c r="B25" i="4"/>
  <c r="L34" i="4" s="1"/>
  <c r="C16" i="4"/>
  <c r="C17" i="4"/>
  <c r="C19" i="4"/>
  <c r="C21" i="4"/>
  <c r="C24" i="4"/>
  <c r="O37" i="4"/>
  <c r="L39" i="4"/>
  <c r="M39" i="4"/>
  <c r="D34" i="4"/>
  <c r="D35" i="4"/>
  <c r="D36" i="4"/>
  <c r="D37" i="4"/>
  <c r="D38" i="4"/>
  <c r="D39" i="4"/>
  <c r="D40" i="4"/>
  <c r="D41" i="4"/>
  <c r="D42" i="4"/>
  <c r="J25" i="1"/>
  <c r="K22" i="1"/>
  <c r="O25" i="1"/>
  <c r="O36" i="1" s="1"/>
  <c r="E25" i="1"/>
  <c r="Y25" i="1"/>
  <c r="O38" i="1"/>
  <c r="I25" i="1"/>
  <c r="N35" i="1" s="1"/>
  <c r="N25" i="1"/>
  <c r="N36" i="1" s="1"/>
  <c r="D25" i="1"/>
  <c r="N34" i="1" s="1"/>
  <c r="X25" i="1"/>
  <c r="N38" i="1"/>
  <c r="G25" i="1"/>
  <c r="H22" i="1"/>
  <c r="L25" i="1"/>
  <c r="M20" i="1"/>
  <c r="V25" i="1"/>
  <c r="L38" i="1"/>
  <c r="Q25" i="1"/>
  <c r="L37" i="1"/>
  <c r="M37" i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20" i="1"/>
  <c r="K19" i="1"/>
  <c r="K18" i="1"/>
  <c r="K17" i="1"/>
  <c r="K16" i="1"/>
  <c r="K15" i="1"/>
  <c r="K14" i="1"/>
  <c r="H21" i="1"/>
  <c r="H19" i="1"/>
  <c r="H17" i="1"/>
  <c r="H15" i="1"/>
  <c r="C24" i="1"/>
  <c r="C21" i="1"/>
  <c r="C20" i="1"/>
  <c r="C19" i="1"/>
  <c r="C18" i="1"/>
  <c r="C17" i="1"/>
  <c r="C16" i="1"/>
  <c r="C25" i="1" s="1"/>
  <c r="C15" i="1"/>
  <c r="C14" i="1"/>
  <c r="E45" i="1"/>
  <c r="E42" i="1"/>
  <c r="E34" i="1"/>
  <c r="E41" i="1"/>
  <c r="E35" i="1"/>
  <c r="E36" i="1"/>
  <c r="E37" i="1"/>
  <c r="F37" i="1" s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 s="1"/>
  <c r="B39" i="1"/>
  <c r="B40" i="1"/>
  <c r="AE13" i="1"/>
  <c r="AD25" i="1"/>
  <c r="AE16" i="1"/>
  <c r="AC25" i="1"/>
  <c r="N39" i="1"/>
  <c r="AB13" i="1"/>
  <c r="AA25" i="1"/>
  <c r="L39" i="1"/>
  <c r="M39" i="1"/>
  <c r="Z13" i="1"/>
  <c r="W13" i="1"/>
  <c r="U13" i="1"/>
  <c r="U14" i="1"/>
  <c r="U15" i="1"/>
  <c r="U16" i="1"/>
  <c r="U17" i="1"/>
  <c r="U18" i="1"/>
  <c r="U19" i="1"/>
  <c r="U20" i="1"/>
  <c r="U21" i="1"/>
  <c r="T25" i="1"/>
  <c r="O37" i="1"/>
  <c r="S25" i="1"/>
  <c r="N37" i="1"/>
  <c r="R13" i="1"/>
  <c r="P13" i="1"/>
  <c r="M13" i="1"/>
  <c r="M25" i="1" s="1"/>
  <c r="K13" i="1"/>
  <c r="K25" i="1" s="1"/>
  <c r="F14" i="1"/>
  <c r="F15" i="1"/>
  <c r="F16" i="1"/>
  <c r="F17" i="1"/>
  <c r="F18" i="1"/>
  <c r="F19" i="1"/>
  <c r="F21" i="1"/>
  <c r="P16" i="1"/>
  <c r="P25" i="1"/>
  <c r="P16" i="5"/>
  <c r="P16" i="4"/>
  <c r="O39" i="1"/>
  <c r="AE16" i="7"/>
  <c r="L37" i="4"/>
  <c r="F22" i="1"/>
  <c r="F23" i="1"/>
  <c r="F24" i="1"/>
  <c r="C22" i="1"/>
  <c r="C23" i="1"/>
  <c r="L36" i="1"/>
  <c r="AE25" i="1"/>
  <c r="R25" i="1"/>
  <c r="AB25" i="1"/>
  <c r="O34" i="6"/>
  <c r="F22" i="6"/>
  <c r="C22" i="6"/>
  <c r="R25" i="4"/>
  <c r="W25" i="1"/>
  <c r="O35" i="1"/>
  <c r="E46" i="1"/>
  <c r="F41" i="1" s="1"/>
  <c r="F45" i="1"/>
  <c r="H19" i="6"/>
  <c r="M18" i="6"/>
  <c r="M13" i="6"/>
  <c r="P19" i="6"/>
  <c r="P14" i="6"/>
  <c r="Z21" i="6"/>
  <c r="H22" i="6"/>
  <c r="O35" i="6"/>
  <c r="K22" i="6"/>
  <c r="AB25" i="6"/>
  <c r="AE25" i="6"/>
  <c r="M13" i="5"/>
  <c r="AB25" i="5"/>
  <c r="M39" i="5"/>
  <c r="H22" i="5"/>
  <c r="O38" i="5"/>
  <c r="K22" i="5"/>
  <c r="U25" i="5"/>
  <c r="M14" i="4"/>
  <c r="AE25" i="4"/>
  <c r="H22" i="4"/>
  <c r="K22" i="4"/>
  <c r="Z21" i="4"/>
  <c r="U25" i="4"/>
  <c r="AB25" i="4"/>
  <c r="L34" i="1"/>
  <c r="F20" i="1"/>
  <c r="O34" i="1"/>
  <c r="F13" i="1"/>
  <c r="C13" i="1"/>
  <c r="K21" i="1"/>
  <c r="H16" i="1"/>
  <c r="H20" i="1"/>
  <c r="H13" i="1"/>
  <c r="H14" i="1"/>
  <c r="H18" i="1"/>
  <c r="H24" i="1"/>
  <c r="L35" i="1"/>
  <c r="Z25" i="1"/>
  <c r="U25" i="1"/>
  <c r="B46" i="1"/>
  <c r="C41" i="1" s="1"/>
  <c r="C42" i="1"/>
  <c r="X25" i="7"/>
  <c r="N39" i="7"/>
  <c r="Z18" i="6"/>
  <c r="C13" i="6"/>
  <c r="F14" i="6"/>
  <c r="K15" i="6"/>
  <c r="R16" i="6"/>
  <c r="R25" i="6"/>
  <c r="U16" i="6"/>
  <c r="U13" i="6"/>
  <c r="U25" i="6"/>
  <c r="H18" i="6"/>
  <c r="H24" i="6"/>
  <c r="H14" i="6"/>
  <c r="K19" i="6"/>
  <c r="K14" i="6"/>
  <c r="K18" i="6"/>
  <c r="K21" i="6"/>
  <c r="K13" i="6"/>
  <c r="T25" i="7"/>
  <c r="O37" i="7"/>
  <c r="F13" i="6"/>
  <c r="W19" i="6"/>
  <c r="W18" i="6"/>
  <c r="K24" i="6"/>
  <c r="E46" i="6"/>
  <c r="F40" i="6" s="1"/>
  <c r="F43" i="6"/>
  <c r="H24" i="5"/>
  <c r="H18" i="5"/>
  <c r="K15" i="5"/>
  <c r="K25" i="5" s="1"/>
  <c r="K18" i="5"/>
  <c r="K14" i="5"/>
  <c r="K21" i="5"/>
  <c r="P15" i="5"/>
  <c r="P18" i="5"/>
  <c r="P13" i="5"/>
  <c r="P19" i="5"/>
  <c r="P14" i="5"/>
  <c r="H15" i="5"/>
  <c r="K13" i="5"/>
  <c r="W18" i="5"/>
  <c r="W25" i="5"/>
  <c r="Z25" i="5"/>
  <c r="R16" i="5"/>
  <c r="R25" i="5"/>
  <c r="H13" i="5"/>
  <c r="K19" i="5"/>
  <c r="K20" i="5"/>
  <c r="C14" i="5"/>
  <c r="C13" i="5"/>
  <c r="F23" i="7"/>
  <c r="E46" i="5"/>
  <c r="F42" i="5" s="1"/>
  <c r="F43" i="5"/>
  <c r="AE21" i="5"/>
  <c r="AE20" i="5"/>
  <c r="C20" i="5"/>
  <c r="F21" i="5"/>
  <c r="F20" i="5"/>
  <c r="P21" i="5"/>
  <c r="C43" i="6"/>
  <c r="B36" i="7"/>
  <c r="S25" i="7"/>
  <c r="N37" i="7"/>
  <c r="V25" i="7"/>
  <c r="Y25" i="7"/>
  <c r="Z20" i="7"/>
  <c r="P15" i="4"/>
  <c r="H15" i="4"/>
  <c r="H18" i="4"/>
  <c r="H14" i="4"/>
  <c r="K15" i="4"/>
  <c r="K14" i="4"/>
  <c r="C15" i="4"/>
  <c r="F15" i="4"/>
  <c r="P14" i="4"/>
  <c r="P13" i="4"/>
  <c r="P18" i="4"/>
  <c r="H24" i="4"/>
  <c r="K20" i="4"/>
  <c r="K24" i="4"/>
  <c r="C14" i="4"/>
  <c r="F14" i="4"/>
  <c r="F20" i="4"/>
  <c r="AD25" i="7"/>
  <c r="O38" i="7" s="1"/>
  <c r="H20" i="4"/>
  <c r="W17" i="4"/>
  <c r="O38" i="4"/>
  <c r="Z17" i="4"/>
  <c r="C18" i="4"/>
  <c r="O34" i="4"/>
  <c r="H13" i="4"/>
  <c r="M13" i="4"/>
  <c r="W20" i="4"/>
  <c r="M20" i="4"/>
  <c r="L36" i="4"/>
  <c r="P18" i="7"/>
  <c r="F43" i="4"/>
  <c r="K22" i="7"/>
  <c r="Z14" i="7"/>
  <c r="B40" i="7"/>
  <c r="Q25" i="7"/>
  <c r="B35" i="7"/>
  <c r="B37" i="7"/>
  <c r="AC25" i="7"/>
  <c r="N38" i="7" s="1"/>
  <c r="E37" i="7"/>
  <c r="E34" i="7"/>
  <c r="B39" i="7"/>
  <c r="E39" i="7"/>
  <c r="D45" i="7"/>
  <c r="E40" i="7"/>
  <c r="E45" i="7"/>
  <c r="AA25" i="7"/>
  <c r="B45" i="7"/>
  <c r="D36" i="7"/>
  <c r="D37" i="7"/>
  <c r="C35" i="1"/>
  <c r="B38" i="7"/>
  <c r="R17" i="7"/>
  <c r="H22" i="7"/>
  <c r="F38" i="1"/>
  <c r="P17" i="7"/>
  <c r="P16" i="7"/>
  <c r="F37" i="4"/>
  <c r="Z16" i="7"/>
  <c r="P39" i="1"/>
  <c r="M16" i="7"/>
  <c r="F25" i="1"/>
  <c r="F43" i="1"/>
  <c r="F44" i="1"/>
  <c r="C22" i="7"/>
  <c r="C23" i="7"/>
  <c r="C40" i="1"/>
  <c r="C44" i="1"/>
  <c r="Z25" i="4"/>
  <c r="H25" i="1"/>
  <c r="F15" i="7"/>
  <c r="F22" i="7"/>
  <c r="F34" i="1"/>
  <c r="F36" i="1"/>
  <c r="F35" i="1"/>
  <c r="F39" i="1"/>
  <c r="F40" i="1"/>
  <c r="C34" i="1"/>
  <c r="C39" i="5"/>
  <c r="C43" i="5"/>
  <c r="P39" i="5"/>
  <c r="P37" i="5"/>
  <c r="AE25" i="5"/>
  <c r="C36" i="4"/>
  <c r="C43" i="4"/>
  <c r="W25" i="4"/>
  <c r="C45" i="1"/>
  <c r="C37" i="1"/>
  <c r="P38" i="1"/>
  <c r="L40" i="1"/>
  <c r="M35" i="1" s="1"/>
  <c r="C39" i="1"/>
  <c r="C15" i="7"/>
  <c r="K24" i="7"/>
  <c r="F37" i="6"/>
  <c r="C37" i="6"/>
  <c r="C35" i="6"/>
  <c r="F35" i="6"/>
  <c r="M37" i="6"/>
  <c r="P37" i="6"/>
  <c r="U13" i="7"/>
  <c r="U16" i="7"/>
  <c r="AB18" i="7"/>
  <c r="AB19" i="7"/>
  <c r="C45" i="5"/>
  <c r="F39" i="5"/>
  <c r="F45" i="5"/>
  <c r="P38" i="5"/>
  <c r="M37" i="5"/>
  <c r="M38" i="5"/>
  <c r="AE20" i="7"/>
  <c r="L37" i="7"/>
  <c r="R16" i="7"/>
  <c r="C36" i="5"/>
  <c r="C37" i="5"/>
  <c r="F36" i="5"/>
  <c r="F37" i="5"/>
  <c r="C40" i="5"/>
  <c r="F18" i="7"/>
  <c r="F40" i="5"/>
  <c r="F35" i="5"/>
  <c r="F13" i="7"/>
  <c r="F14" i="7"/>
  <c r="L39" i="7"/>
  <c r="W20" i="7"/>
  <c r="W25" i="7"/>
  <c r="O39" i="7"/>
  <c r="Z21" i="7"/>
  <c r="Z25" i="7"/>
  <c r="AE18" i="7"/>
  <c r="AE21" i="7"/>
  <c r="AE17" i="7"/>
  <c r="F36" i="4"/>
  <c r="C38" i="4"/>
  <c r="F38" i="4"/>
  <c r="F45" i="4"/>
  <c r="C45" i="4"/>
  <c r="K16" i="7"/>
  <c r="AB20" i="7"/>
  <c r="AB17" i="7"/>
  <c r="C18" i="7"/>
  <c r="C14" i="7"/>
  <c r="C13" i="7"/>
  <c r="R13" i="7"/>
  <c r="M18" i="7"/>
  <c r="L38" i="7"/>
  <c r="H16" i="7"/>
  <c r="H24" i="7"/>
  <c r="P37" i="1"/>
  <c r="M36" i="1"/>
  <c r="M38" i="1"/>
  <c r="F43" i="7"/>
  <c r="C38" i="7"/>
  <c r="C43" i="7"/>
  <c r="R25" i="7"/>
  <c r="U25" i="7"/>
  <c r="AB25" i="7"/>
  <c r="P37" i="4"/>
  <c r="P38" i="4"/>
  <c r="M37" i="4"/>
  <c r="M38" i="4"/>
  <c r="F37" i="7"/>
  <c r="C37" i="7"/>
  <c r="M37" i="7"/>
  <c r="M39" i="7"/>
  <c r="P39" i="7"/>
  <c r="P37" i="7"/>
  <c r="F34" i="6" l="1"/>
  <c r="F36" i="6"/>
  <c r="L34" i="6"/>
  <c r="L40" i="6" s="1"/>
  <c r="M38" i="6" s="1"/>
  <c r="C24" i="6"/>
  <c r="C25" i="6" s="1"/>
  <c r="P20" i="6"/>
  <c r="H20" i="6"/>
  <c r="H13" i="6"/>
  <c r="H15" i="6"/>
  <c r="H21" i="6"/>
  <c r="D46" i="6"/>
  <c r="F39" i="6"/>
  <c r="N25" i="7"/>
  <c r="N36" i="7" s="1"/>
  <c r="P21" i="6"/>
  <c r="P25" i="6" s="1"/>
  <c r="D42" i="7"/>
  <c r="M21" i="6"/>
  <c r="M20" i="6"/>
  <c r="K25" i="6"/>
  <c r="F41" i="6"/>
  <c r="F25" i="6"/>
  <c r="D25" i="7"/>
  <c r="N34" i="7" s="1"/>
  <c r="F42" i="6"/>
  <c r="B46" i="6"/>
  <c r="N40" i="6"/>
  <c r="O40" i="6"/>
  <c r="M19" i="6"/>
  <c r="F34" i="5"/>
  <c r="E35" i="7"/>
  <c r="H14" i="5"/>
  <c r="H20" i="5"/>
  <c r="P25" i="5"/>
  <c r="F41" i="5"/>
  <c r="E41" i="7"/>
  <c r="F25" i="5"/>
  <c r="D46" i="5"/>
  <c r="B41" i="7"/>
  <c r="M25" i="5"/>
  <c r="B46" i="5"/>
  <c r="O40" i="5"/>
  <c r="P34" i="5" s="1"/>
  <c r="F46" i="5"/>
  <c r="N40" i="5"/>
  <c r="H21" i="5"/>
  <c r="E25" i="7"/>
  <c r="L40" i="5"/>
  <c r="M35" i="5" s="1"/>
  <c r="B25" i="7"/>
  <c r="C24" i="7" s="1"/>
  <c r="C21" i="5"/>
  <c r="C25" i="5" s="1"/>
  <c r="P21" i="4"/>
  <c r="P20" i="4"/>
  <c r="P25" i="4" s="1"/>
  <c r="O25" i="7"/>
  <c r="P15" i="7" s="1"/>
  <c r="K18" i="4"/>
  <c r="K13" i="4"/>
  <c r="K25" i="4" s="1"/>
  <c r="B34" i="7"/>
  <c r="C20" i="4"/>
  <c r="H21" i="4"/>
  <c r="C25" i="4"/>
  <c r="E46" i="4"/>
  <c r="F35" i="4" s="1"/>
  <c r="E42" i="7"/>
  <c r="K21" i="4"/>
  <c r="B42" i="7"/>
  <c r="B46" i="4"/>
  <c r="C35" i="4" s="1"/>
  <c r="M25" i="4"/>
  <c r="L25" i="7"/>
  <c r="D41" i="7"/>
  <c r="D46" i="4"/>
  <c r="G25" i="7"/>
  <c r="H19" i="7" s="1"/>
  <c r="N40" i="4"/>
  <c r="O35" i="4"/>
  <c r="J25" i="7"/>
  <c r="I25" i="7"/>
  <c r="N35" i="7" s="1"/>
  <c r="L40" i="4"/>
  <c r="M35" i="4" s="1"/>
  <c r="H19" i="4"/>
  <c r="O40" i="1"/>
  <c r="D46" i="1"/>
  <c r="F42" i="1"/>
  <c r="D38" i="7"/>
  <c r="E38" i="7"/>
  <c r="F38" i="7" s="1"/>
  <c r="E36" i="7"/>
  <c r="N40" i="1"/>
  <c r="F46" i="1"/>
  <c r="C36" i="1"/>
  <c r="C46" i="1" s="1"/>
  <c r="M34" i="1"/>
  <c r="M40" i="1" s="1"/>
  <c r="O34" i="7" l="1"/>
  <c r="F24" i="7"/>
  <c r="C36" i="6"/>
  <c r="C45" i="6"/>
  <c r="M19" i="7"/>
  <c r="M15" i="7"/>
  <c r="H25" i="6"/>
  <c r="C39" i="6"/>
  <c r="C34" i="6"/>
  <c r="F46" i="6"/>
  <c r="P35" i="6"/>
  <c r="P38" i="6"/>
  <c r="N40" i="7"/>
  <c r="M25" i="6"/>
  <c r="C40" i="6"/>
  <c r="C41" i="6"/>
  <c r="C42" i="6"/>
  <c r="M34" i="6"/>
  <c r="M35" i="6"/>
  <c r="P36" i="6"/>
  <c r="P34" i="6"/>
  <c r="M36" i="6"/>
  <c r="P13" i="7"/>
  <c r="P19" i="7"/>
  <c r="C35" i="5"/>
  <c r="C34" i="5"/>
  <c r="H25" i="5"/>
  <c r="F20" i="7"/>
  <c r="D46" i="7"/>
  <c r="M34" i="5"/>
  <c r="C42" i="5"/>
  <c r="C41" i="5"/>
  <c r="P36" i="5"/>
  <c r="M36" i="5"/>
  <c r="P35" i="5"/>
  <c r="F21" i="7"/>
  <c r="F25" i="7" s="1"/>
  <c r="C20" i="7"/>
  <c r="L34" i="7"/>
  <c r="C21" i="7"/>
  <c r="P14" i="7"/>
  <c r="K13" i="7"/>
  <c r="K14" i="7"/>
  <c r="L36" i="7"/>
  <c r="M14" i="7"/>
  <c r="H13" i="7"/>
  <c r="H14" i="7"/>
  <c r="O36" i="7"/>
  <c r="P20" i="7"/>
  <c r="P21" i="7"/>
  <c r="F40" i="4"/>
  <c r="F34" i="4"/>
  <c r="F41" i="4"/>
  <c r="B46" i="7"/>
  <c r="C45" i="7" s="1"/>
  <c r="M20" i="7"/>
  <c r="M13" i="7"/>
  <c r="C39" i="4"/>
  <c r="C34" i="4"/>
  <c r="H18" i="7"/>
  <c r="H25" i="4"/>
  <c r="F42" i="4"/>
  <c r="F39" i="4"/>
  <c r="K19" i="7"/>
  <c r="K18" i="7"/>
  <c r="C42" i="4"/>
  <c r="M21" i="7"/>
  <c r="M36" i="4"/>
  <c r="C41" i="4"/>
  <c r="C40" i="4"/>
  <c r="M34" i="4"/>
  <c r="H21" i="7"/>
  <c r="L35" i="7"/>
  <c r="H15" i="7"/>
  <c r="H20" i="7"/>
  <c r="K20" i="7"/>
  <c r="K21" i="7"/>
  <c r="O35" i="7"/>
  <c r="O40" i="4"/>
  <c r="P36" i="4" s="1"/>
  <c r="K15" i="7"/>
  <c r="P34" i="1"/>
  <c r="P35" i="1"/>
  <c r="P36" i="1"/>
  <c r="E46" i="7"/>
  <c r="F45" i="7" s="1"/>
  <c r="M40" i="6" l="1"/>
  <c r="C46" i="6"/>
  <c r="P40" i="6"/>
  <c r="C46" i="5"/>
  <c r="P40" i="5"/>
  <c r="M40" i="5"/>
  <c r="C25" i="7"/>
  <c r="O40" i="7"/>
  <c r="F34" i="7"/>
  <c r="F35" i="7"/>
  <c r="L40" i="7"/>
  <c r="C46" i="4"/>
  <c r="C39" i="7"/>
  <c r="C35" i="7"/>
  <c r="H25" i="7"/>
  <c r="C42" i="7"/>
  <c r="P25" i="7"/>
  <c r="F46" i="4"/>
  <c r="M25" i="7"/>
  <c r="C36" i="7"/>
  <c r="C40" i="7"/>
  <c r="C34" i="7"/>
  <c r="C41" i="7"/>
  <c r="M40" i="4"/>
  <c r="F40" i="7"/>
  <c r="F39" i="7"/>
  <c r="K25" i="7"/>
  <c r="P35" i="4"/>
  <c r="P34" i="4"/>
  <c r="P40" i="1"/>
  <c r="F42" i="7"/>
  <c r="F41" i="7"/>
  <c r="F36" i="7"/>
  <c r="P34" i="7" l="1"/>
  <c r="P38" i="7"/>
  <c r="M34" i="7"/>
  <c r="M38" i="7"/>
  <c r="P35" i="7"/>
  <c r="P36" i="7"/>
  <c r="P40" i="7" s="1"/>
  <c r="M36" i="7"/>
  <c r="C46" i="7"/>
  <c r="M35" i="7"/>
  <c r="P40" i="4"/>
  <c r="F46" i="7"/>
  <c r="M40" i="7" l="1"/>
</calcChain>
</file>

<file path=xl/sharedStrings.xml><?xml version="1.0" encoding="utf-8"?>
<sst xmlns="http://schemas.openxmlformats.org/spreadsheetml/2006/main" count="459" uniqueCount="64">
  <si>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</si>
  <si>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</si>
  <si>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</si>
  <si>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</si>
  <si>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</si>
  <si>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</si>
  <si>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</si>
  <si>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</si>
  <si>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</si>
  <si>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</si>
  <si>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</si>
  <si>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</si>
  <si>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</si>
  <si>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</si>
  <si>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</si>
  <si>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</si>
  <si>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</si>
  <si>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</si>
  <si>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</si>
  <si>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</si>
  <si>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</si>
  <si>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</si>
  <si>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</si>
  <si>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</si>
  <si>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</si>
  <si>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</si>
  <si>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</si>
  <si>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</si>
  <si>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</si>
  <si>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</si>
  <si>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</si>
  <si>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</si>
  <si>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</si>
  <si>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</si>
  <si>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</si>
  <si>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</si>
  <si>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</si>
  <si>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</si>
  <si>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</si>
  <si>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</si>
  <si>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</si>
  <si>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</si>
  <si>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</si>
  <si>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</si>
  <si>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</si>
  <si>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</si>
  <si>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</si>
  <si>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</si>
  <si>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</si>
  <si>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</si>
  <si>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</si>
  <si>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</si>
  <si>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</si>
  <si>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2022</t>
  </si>
  <si>
    <t>https://bcnroc.ajuntament.barcelona.cat/jspui/bitstream/11703/123722/5/GM_Pressupost_2022.pdf#page=265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</si>
  <si>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t>
  </si>
  <si>
    <t>1 d'abril a 30 de juny de 2022</t>
  </si>
  <si>
    <t>1 de juliol a 30 de setembre de 2022</t>
  </si>
  <si>
    <t>1 d'octubre a 31 de desembre de 2022</t>
  </si>
  <si>
    <t>ANY 2022</t>
  </si>
  <si>
    <t>1 de gener a 31 de desembre de 2022</t>
  </si>
  <si>
    <t>INSTITUT BARCELONA ESPORTS</t>
  </si>
  <si>
    <t>13 de maig de 2022</t>
  </si>
  <si>
    <t>12 d'agost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</si>
</sst>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4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'2022 -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'2022 -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'2022 - CONTRACTACIÓ ANUAL'!$B$34:$B$45</c:f>
              <c:numCache>
                <c:formatCode>#,##0</c:formatCode>
                <c:ptCount val="12"/>
                <c:pt idx="0">
                  <c:v>14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5</c:v>
                </c:pt>
                <c:pt idx="7">
                  <c:v>231</c:v>
                </c:pt>
                <c:pt idx="8">
                  <c:v>205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'2022 -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'2022 -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'2022 - CONTRACTACIÓ ANUAL'!$E$34:$E$45</c:f>
              <c:numCache>
                <c:formatCode>#,##0.00\ "€"</c:formatCode>
                <c:ptCount val="12"/>
                <c:pt idx="0">
                  <c:v>1045902.8500000001</c:v>
                </c:pt>
                <c:pt idx="1">
                  <c:v>194447.80000000002</c:v>
                </c:pt>
                <c:pt idx="2">
                  <c:v>157805.01</c:v>
                </c:pt>
                <c:pt idx="3">
                  <c:v>0</c:v>
                </c:pt>
                <c:pt idx="4">
                  <c:v>0</c:v>
                </c:pt>
                <c:pt idx="5">
                  <c:v>2158250</c:v>
                </c:pt>
                <c:pt idx="6">
                  <c:v>2190566.23</c:v>
                </c:pt>
                <c:pt idx="7">
                  <c:v>2294676.6900000004</c:v>
                </c:pt>
                <c:pt idx="8">
                  <c:v>195365.32</c:v>
                </c:pt>
                <c:pt idx="9">
                  <c:v>0</c:v>
                </c:pt>
                <c:pt idx="10">
                  <c:v>0</c:v>
                </c:pt>
                <c:pt idx="11">
                  <c:v>257778.4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'2022 -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ANUAL'!$L$34:$L$39</c:f>
              <c:numCache>
                <c:formatCode>#,##0</c:formatCode>
                <c:ptCount val="6"/>
                <c:pt idx="0">
                  <c:v>45</c:v>
                </c:pt>
                <c:pt idx="1">
                  <c:v>338</c:v>
                </c:pt>
                <c:pt idx="2">
                  <c:v>81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'2022 -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ANUAL'!$O$34:$O$39</c:f>
              <c:numCache>
                <c:formatCode>#,##0.00\ "€"</c:formatCode>
                <c:ptCount val="6"/>
                <c:pt idx="0">
                  <c:v>1147260.5599999998</c:v>
                </c:pt>
                <c:pt idx="1">
                  <c:v>3560205.4800000004</c:v>
                </c:pt>
                <c:pt idx="2">
                  <c:v>2627326.2600000002</c:v>
                </c:pt>
                <c:pt idx="3">
                  <c:v>0</c:v>
                </c:pt>
                <c:pt idx="4">
                  <c:v>1160000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3722/5/GM_Pressupost_2022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3" zoomScale="90" zoomScaleNormal="90" workbookViewId="0">
      <selection activeCell="N20" sqref="N20:O21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x14ac:dyDescent="0.3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25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90" t="s">
        <v>46</v>
      </c>
      <c r="J7" s="91" t="s">
        <v>62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5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4" si="2">IF(G13,G13/$G$25,"")</f>
        <v/>
      </c>
      <c r="I13" s="4"/>
      <c r="J13" s="5"/>
      <c r="K13" s="21" t="str">
        <f t="shared" ref="K13:K24" si="3">IF(J13,J13/$J$25,"")</f>
        <v/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</v>
      </c>
      <c r="H15" s="20">
        <f t="shared" si="2"/>
        <v>1.6949152542372881E-2</v>
      </c>
      <c r="I15" s="6">
        <v>59387.55</v>
      </c>
      <c r="J15" s="7">
        <v>71858.94</v>
      </c>
      <c r="K15" s="21">
        <f t="shared" si="3"/>
        <v>0.23454491527943616</v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>
        <v>7</v>
      </c>
      <c r="C20" s="66">
        <f t="shared" si="0"/>
        <v>1</v>
      </c>
      <c r="D20" s="69">
        <v>69164.150000000009</v>
      </c>
      <c r="E20" s="70">
        <v>83688.62000000001</v>
      </c>
      <c r="F20" s="21">
        <f t="shared" si="1"/>
        <v>1</v>
      </c>
      <c r="G20" s="68">
        <v>37</v>
      </c>
      <c r="H20" s="66">
        <f t="shared" si="2"/>
        <v>0.6271186440677966</v>
      </c>
      <c r="I20" s="69">
        <v>190074.71999999997</v>
      </c>
      <c r="J20" s="70">
        <v>224353.5</v>
      </c>
      <c r="K20" s="67">
        <f t="shared" si="3"/>
        <v>0.73228150387613544</v>
      </c>
      <c r="L20" s="68">
        <v>7</v>
      </c>
      <c r="M20" s="66">
        <f t="shared" si="4"/>
        <v>0.46666666666666667</v>
      </c>
      <c r="N20" s="69">
        <v>57624.520000000004</v>
      </c>
      <c r="O20" s="70">
        <v>69725.67</v>
      </c>
      <c r="P20" s="67">
        <f t="shared" si="5"/>
        <v>0.98462419419751601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customHeight="1" x14ac:dyDescent="0.25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21</v>
      </c>
      <c r="H21" s="20">
        <f t="shared" si="2"/>
        <v>0.3559322033898305</v>
      </c>
      <c r="I21" s="98">
        <v>8810.2999999999993</v>
      </c>
      <c r="J21" s="98">
        <v>10163.59</v>
      </c>
      <c r="K21" s="21">
        <f t="shared" si="3"/>
        <v>3.3173580844428327E-2</v>
      </c>
      <c r="L21" s="2">
        <v>8</v>
      </c>
      <c r="M21" s="20">
        <f t="shared" si="4"/>
        <v>0.53333333333333333</v>
      </c>
      <c r="N21" s="6">
        <v>899.8599999999999</v>
      </c>
      <c r="O21" s="7">
        <v>1088.83</v>
      </c>
      <c r="P21" s="21">
        <f t="shared" si="5"/>
        <v>1.5375805802483954E-2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7</v>
      </c>
      <c r="C25" s="17">
        <f t="shared" si="12"/>
        <v>1</v>
      </c>
      <c r="D25" s="18">
        <f t="shared" si="12"/>
        <v>69164.150000000009</v>
      </c>
      <c r="E25" s="18">
        <f t="shared" si="12"/>
        <v>83688.62000000001</v>
      </c>
      <c r="F25" s="19">
        <f t="shared" si="12"/>
        <v>1</v>
      </c>
      <c r="G25" s="16">
        <f t="shared" si="12"/>
        <v>59</v>
      </c>
      <c r="H25" s="17">
        <f t="shared" si="12"/>
        <v>1</v>
      </c>
      <c r="I25" s="18">
        <f t="shared" si="12"/>
        <v>258272.56999999995</v>
      </c>
      <c r="J25" s="18">
        <f t="shared" si="12"/>
        <v>306376.03000000003</v>
      </c>
      <c r="K25" s="19">
        <f t="shared" si="12"/>
        <v>0.99999999999999989</v>
      </c>
      <c r="L25" s="16">
        <f t="shared" si="12"/>
        <v>15</v>
      </c>
      <c r="M25" s="17">
        <f t="shared" si="12"/>
        <v>1</v>
      </c>
      <c r="N25" s="18">
        <f t="shared" si="12"/>
        <v>58524.380000000005</v>
      </c>
      <c r="O25" s="18">
        <f t="shared" si="12"/>
        <v>70814.5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35" customHeight="1" x14ac:dyDescent="0.25">
      <c r="A27" s="125" t="s">
        <v>55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25">
      <c r="A28" s="126" t="s">
        <v>54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13">B13+G13+L13+Q13+AA13+V13</f>
        <v>0</v>
      </c>
      <c r="C34" s="8" t="str">
        <f t="shared" ref="C34:C43" si="14">IF(B34,B34/$B$46,"")</f>
        <v/>
      </c>
      <c r="D34" s="10">
        <f t="shared" ref="D34:D45" si="15">D13+I13+N13+S13+AC13+X13</f>
        <v>0</v>
      </c>
      <c r="E34" s="11">
        <f t="shared" ref="E34:E45" si="16">E13+J13+O13+T13+AD13+Y13</f>
        <v>0</v>
      </c>
      <c r="F34" s="21" t="str">
        <f t="shared" ref="F34:F43" si="17">IF(E34,E34/$E$46,"")</f>
        <v/>
      </c>
      <c r="J34" s="149" t="s">
        <v>3</v>
      </c>
      <c r="K34" s="150"/>
      <c r="L34" s="57">
        <f>B25</f>
        <v>7</v>
      </c>
      <c r="M34" s="8">
        <f t="shared" ref="M34:M39" si="18">IF(L34,L34/$L$40,"")</f>
        <v>8.6419753086419748E-2</v>
      </c>
      <c r="N34" s="58">
        <f>D25</f>
        <v>69164.150000000009</v>
      </c>
      <c r="O34" s="58">
        <f>E25</f>
        <v>83688.62000000001</v>
      </c>
      <c r="P34" s="59">
        <f t="shared" ref="P34:P39" si="19">IF(O34,O34/$O$40,"")</f>
        <v>0.18158473864569488</v>
      </c>
    </row>
    <row r="35" spans="1:33" s="25" customFormat="1" ht="30" customHeight="1" x14ac:dyDescent="0.2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45" t="s">
        <v>1</v>
      </c>
      <c r="K35" s="146"/>
      <c r="L35" s="60">
        <f>G25</f>
        <v>59</v>
      </c>
      <c r="M35" s="8">
        <f t="shared" si="18"/>
        <v>0.72839506172839508</v>
      </c>
      <c r="N35" s="61">
        <f>I25</f>
        <v>258272.56999999995</v>
      </c>
      <c r="O35" s="61">
        <f>J25</f>
        <v>306376.03000000003</v>
      </c>
      <c r="P35" s="59">
        <f t="shared" si="19"/>
        <v>0.66476435308475124</v>
      </c>
    </row>
    <row r="36" spans="1:33" ht="30" customHeight="1" x14ac:dyDescent="0.25">
      <c r="A36" s="43" t="s">
        <v>19</v>
      </c>
      <c r="B36" s="12">
        <f t="shared" si="13"/>
        <v>1</v>
      </c>
      <c r="C36" s="8">
        <f t="shared" si="14"/>
        <v>1.2345679012345678E-2</v>
      </c>
      <c r="D36" s="13">
        <f t="shared" si="15"/>
        <v>59387.55</v>
      </c>
      <c r="E36" s="14">
        <f t="shared" si="16"/>
        <v>71858.94</v>
      </c>
      <c r="F36" s="21">
        <f t="shared" si="17"/>
        <v>0.15591709887505217</v>
      </c>
      <c r="G36" s="25"/>
      <c r="J36" s="145" t="s">
        <v>2</v>
      </c>
      <c r="K36" s="146"/>
      <c r="L36" s="60">
        <f>L25</f>
        <v>15</v>
      </c>
      <c r="M36" s="8">
        <f t="shared" si="18"/>
        <v>0.18518518518518517</v>
      </c>
      <c r="N36" s="61">
        <f>N25</f>
        <v>58524.380000000005</v>
      </c>
      <c r="O36" s="61">
        <f>O25</f>
        <v>70814.5</v>
      </c>
      <c r="P36" s="59">
        <f t="shared" si="19"/>
        <v>0.15365090826955397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45" t="s">
        <v>5</v>
      </c>
      <c r="K38" s="146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J39" s="145" t="s">
        <v>4</v>
      </c>
      <c r="K39" s="146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J40" s="147" t="s">
        <v>0</v>
      </c>
      <c r="K40" s="148"/>
      <c r="L40" s="83">
        <f>SUM(L34:L39)</f>
        <v>81</v>
      </c>
      <c r="M40" s="17">
        <f>SUM(M34:M39)</f>
        <v>1</v>
      </c>
      <c r="N40" s="84">
        <f>SUM(N34:N39)</f>
        <v>385961.1</v>
      </c>
      <c r="O40" s="85">
        <f>SUM(O34:O39)</f>
        <v>460879.15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51</v>
      </c>
      <c r="C41" s="8">
        <f t="shared" si="14"/>
        <v>0.62962962962962965</v>
      </c>
      <c r="D41" s="13">
        <f t="shared" si="15"/>
        <v>316863.39</v>
      </c>
      <c r="E41" s="23">
        <f t="shared" si="16"/>
        <v>377767.79</v>
      </c>
      <c r="F41" s="21">
        <f t="shared" si="17"/>
        <v>0.81966778058846879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25">
      <c r="A42" s="95" t="s">
        <v>50</v>
      </c>
      <c r="B42" s="12">
        <f t="shared" si="13"/>
        <v>29</v>
      </c>
      <c r="C42" s="8">
        <f t="shared" si="14"/>
        <v>0.35802469135802467</v>
      </c>
      <c r="D42" s="13">
        <f t="shared" si="15"/>
        <v>9710.16</v>
      </c>
      <c r="E42" s="14">
        <f t="shared" si="16"/>
        <v>11252.42</v>
      </c>
      <c r="F42" s="21">
        <f t="shared" si="17"/>
        <v>2.4415120536479033E-2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81</v>
      </c>
      <c r="C46" s="17">
        <f>SUM(C34:C45)</f>
        <v>1</v>
      </c>
      <c r="D46" s="18">
        <f>SUM(D34:D45)</f>
        <v>385961.1</v>
      </c>
      <c r="E46" s="18">
        <f>SUM(E34:E45)</f>
        <v>460879.14999999997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65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4" zoomScale="80" zoomScaleNormal="80" workbookViewId="0">
      <selection activeCell="O14" sqref="O14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56</v>
      </c>
      <c r="C7" s="32"/>
      <c r="D7" s="32"/>
      <c r="E7" s="32"/>
      <c r="F7" s="32"/>
      <c r="G7" s="33"/>
      <c r="H7" s="73"/>
      <c r="I7" s="90" t="s">
        <v>46</v>
      </c>
      <c r="J7" s="91" t="s">
        <v>63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INSTITUT BARCELONA ESPORTS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1" si="2">IF(G13,G13/$G$25,"")</f>
        <v>1.4285714285714285E-2</v>
      </c>
      <c r="I13" s="4">
        <v>128655</v>
      </c>
      <c r="J13" s="5">
        <v>155672.54999999999</v>
      </c>
      <c r="K13" s="21">
        <f t="shared" ref="K13:K21" si="3">IF(J13,J13/$J$25,"")</f>
        <v>0.1071335856369269</v>
      </c>
      <c r="L13" s="1">
        <v>1</v>
      </c>
      <c r="M13" s="20">
        <f t="shared" ref="M13:M21" si="4">IF(L13,L13/$L$25,"")</f>
        <v>0.05</v>
      </c>
      <c r="N13" s="4">
        <v>73606</v>
      </c>
      <c r="O13" s="5">
        <v>89063.26</v>
      </c>
      <c r="P13" s="21">
        <f t="shared" ref="P13:P21" si="5">IF(O13,O13/$O$25,"")</f>
        <v>0.40954404094996211</v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1</v>
      </c>
      <c r="H14" s="20">
        <f t="shared" si="2"/>
        <v>1.4285714285714285E-2</v>
      </c>
      <c r="I14" s="6">
        <v>24313.040000000001</v>
      </c>
      <c r="J14" s="7">
        <v>29418.78</v>
      </c>
      <c r="K14" s="21">
        <f t="shared" si="3"/>
        <v>2.0245954643024172E-2</v>
      </c>
      <c r="L14" s="2">
        <v>1</v>
      </c>
      <c r="M14" s="20">
        <f t="shared" si="4"/>
        <v>0.05</v>
      </c>
      <c r="N14" s="6">
        <v>24989</v>
      </c>
      <c r="O14" s="7">
        <v>30236.69</v>
      </c>
      <c r="P14" s="21">
        <f t="shared" si="5"/>
        <v>0.1390388832336848</v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</v>
      </c>
      <c r="H18" s="66">
        <f t="shared" si="2"/>
        <v>1.4285714285714285E-2</v>
      </c>
      <c r="I18" s="69">
        <v>825000</v>
      </c>
      <c r="J18" s="70">
        <v>998250</v>
      </c>
      <c r="K18" s="67">
        <f t="shared" si="3"/>
        <v>0.6869939617618025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3</v>
      </c>
      <c r="H19" s="20">
        <f t="shared" si="2"/>
        <v>4.2857142857142858E-2</v>
      </c>
      <c r="I19" s="6">
        <v>51099.18</v>
      </c>
      <c r="J19" s="7">
        <v>61830</v>
      </c>
      <c r="K19" s="21">
        <f t="shared" si="3"/>
        <v>4.2551301433240422E-2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>
        <v>17</v>
      </c>
      <c r="C20" s="66">
        <f t="shared" si="0"/>
        <v>1</v>
      </c>
      <c r="D20" s="69">
        <v>243165.78</v>
      </c>
      <c r="E20" s="70">
        <v>294230.58</v>
      </c>
      <c r="F20" s="21">
        <f t="shared" si="1"/>
        <v>1</v>
      </c>
      <c r="G20" s="68">
        <v>26</v>
      </c>
      <c r="H20" s="66">
        <f t="shared" si="2"/>
        <v>0.37142857142857144</v>
      </c>
      <c r="I20" s="69">
        <v>137288.45000000001</v>
      </c>
      <c r="J20" s="70">
        <v>166119.03</v>
      </c>
      <c r="K20" s="21">
        <f t="shared" si="3"/>
        <v>0.11432283550586299</v>
      </c>
      <c r="L20" s="68">
        <v>9</v>
      </c>
      <c r="M20" s="66">
        <f t="shared" si="4"/>
        <v>0.45</v>
      </c>
      <c r="N20" s="69">
        <v>76784.86</v>
      </c>
      <c r="O20" s="70">
        <v>92540.09</v>
      </c>
      <c r="P20" s="67">
        <f t="shared" si="5"/>
        <v>0.42553172215426632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38</v>
      </c>
      <c r="H21" s="20">
        <f t="shared" si="2"/>
        <v>0.54285714285714282</v>
      </c>
      <c r="I21" s="6">
        <v>36466.37000000001</v>
      </c>
      <c r="J21" s="7">
        <v>41779.180000000008</v>
      </c>
      <c r="K21" s="21">
        <f t="shared" si="3"/>
        <v>2.8752361019142969E-2</v>
      </c>
      <c r="L21" s="2">
        <v>9</v>
      </c>
      <c r="M21" s="20">
        <f t="shared" si="4"/>
        <v>0.45</v>
      </c>
      <c r="N21" s="6">
        <v>4660.1100000000006</v>
      </c>
      <c r="O21" s="7">
        <v>5629.27</v>
      </c>
      <c r="P21" s="21">
        <f t="shared" si="5"/>
        <v>2.5885353662086854E-2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2">SUM(B13:B24)</f>
        <v>17</v>
      </c>
      <c r="C25" s="17">
        <f t="shared" si="32"/>
        <v>1</v>
      </c>
      <c r="D25" s="18">
        <f t="shared" si="32"/>
        <v>243165.78</v>
      </c>
      <c r="E25" s="18">
        <f t="shared" si="32"/>
        <v>294230.58</v>
      </c>
      <c r="F25" s="19">
        <f t="shared" si="32"/>
        <v>1</v>
      </c>
      <c r="G25" s="16">
        <f t="shared" si="32"/>
        <v>70</v>
      </c>
      <c r="H25" s="17">
        <f t="shared" si="32"/>
        <v>1</v>
      </c>
      <c r="I25" s="18">
        <f t="shared" si="32"/>
        <v>1202822.0400000003</v>
      </c>
      <c r="J25" s="18">
        <f t="shared" si="32"/>
        <v>1453069.54</v>
      </c>
      <c r="K25" s="19">
        <f t="shared" si="32"/>
        <v>0.99999999999999978</v>
      </c>
      <c r="L25" s="16">
        <f t="shared" si="32"/>
        <v>20</v>
      </c>
      <c r="M25" s="17">
        <f t="shared" si="32"/>
        <v>1</v>
      </c>
      <c r="N25" s="18">
        <f t="shared" si="32"/>
        <v>180039.96999999997</v>
      </c>
      <c r="O25" s="18">
        <f t="shared" si="32"/>
        <v>217469.30999999997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25">
      <c r="B26" s="26"/>
      <c r="H26" s="26"/>
      <c r="N26" s="26"/>
    </row>
    <row r="27" spans="1:31" s="49" customFormat="1" ht="34.35" customHeight="1" x14ac:dyDescent="0.25">
      <c r="A27" s="125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25">
      <c r="A28" s="126" t="str">
        <f>'CONTRACTACIO 1r TR 2022'!A28:Q28</f>
        <v>https://bcnroc.ajuntament.barcelona.cat/jspui/bitstream/11703/123722/5/GM_Pressupost_2022.pdf#page=265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03"/>
      <c r="B32" s="110"/>
      <c r="C32" s="111"/>
      <c r="D32" s="111"/>
      <c r="E32" s="111"/>
      <c r="F32" s="112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33">B13+G13+L13+Q13+AA13+V13</f>
        <v>2</v>
      </c>
      <c r="C34" s="8">
        <f t="shared" ref="C34:C45" si="34">IF(B34,B34/$B$46,"")</f>
        <v>1.8691588785046728E-2</v>
      </c>
      <c r="D34" s="10">
        <f t="shared" ref="D34:D45" si="35">D13+I13+N13+S13+AC13+X13</f>
        <v>202261</v>
      </c>
      <c r="E34" s="11">
        <f t="shared" ref="E34:E45" si="36">E13+J13+O13+T13+AD13+Y13</f>
        <v>244735.81</v>
      </c>
      <c r="F34" s="21">
        <f t="shared" ref="F34:F42" si="37">IF(E34,E34/$E$46,"")</f>
        <v>0.12456210192561883</v>
      </c>
      <c r="J34" s="149" t="s">
        <v>3</v>
      </c>
      <c r="K34" s="150"/>
      <c r="L34" s="57">
        <f>B25</f>
        <v>17</v>
      </c>
      <c r="M34" s="8">
        <f t="shared" ref="M34:M39" si="38">IF(L34,L34/$L$40,"")</f>
        <v>0.15887850467289719</v>
      </c>
      <c r="N34" s="58">
        <f>D25</f>
        <v>243165.78</v>
      </c>
      <c r="O34" s="58">
        <f>E25</f>
        <v>294230.58</v>
      </c>
      <c r="P34" s="59">
        <f t="shared" ref="P34:P39" si="39">IF(O34,O34/$O$40,"")</f>
        <v>0.14975323593058956</v>
      </c>
    </row>
    <row r="35" spans="1:33" s="25" customFormat="1" ht="30" customHeight="1" x14ac:dyDescent="0.25">
      <c r="A35" s="43" t="s">
        <v>18</v>
      </c>
      <c r="B35" s="12">
        <f t="shared" si="33"/>
        <v>2</v>
      </c>
      <c r="C35" s="8">
        <f t="shared" si="34"/>
        <v>1.8691588785046728E-2</v>
      </c>
      <c r="D35" s="13">
        <f t="shared" si="35"/>
        <v>49302.04</v>
      </c>
      <c r="E35" s="14">
        <f t="shared" si="36"/>
        <v>59655.47</v>
      </c>
      <c r="F35" s="21">
        <f t="shared" si="37"/>
        <v>3.0362580509001508E-2</v>
      </c>
      <c r="J35" s="145" t="s">
        <v>1</v>
      </c>
      <c r="K35" s="146"/>
      <c r="L35" s="60">
        <f>G25</f>
        <v>70</v>
      </c>
      <c r="M35" s="8">
        <f t="shared" si="38"/>
        <v>0.65420560747663548</v>
      </c>
      <c r="N35" s="61">
        <f>I25</f>
        <v>1202822.0400000003</v>
      </c>
      <c r="O35" s="61">
        <f>J25</f>
        <v>1453069.54</v>
      </c>
      <c r="P35" s="59">
        <f t="shared" si="39"/>
        <v>0.7395623719573039</v>
      </c>
    </row>
    <row r="36" spans="1:33" ht="30" customHeight="1" x14ac:dyDescent="0.25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45" t="s">
        <v>2</v>
      </c>
      <c r="K36" s="146"/>
      <c r="L36" s="60">
        <f>L25</f>
        <v>20</v>
      </c>
      <c r="M36" s="8">
        <f t="shared" si="38"/>
        <v>0.18691588785046728</v>
      </c>
      <c r="N36" s="61">
        <f>N25</f>
        <v>180039.96999999997</v>
      </c>
      <c r="O36" s="61">
        <f>O25</f>
        <v>217469.30999999997</v>
      </c>
      <c r="P36" s="59">
        <f t="shared" si="39"/>
        <v>0.11068439211210648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45" t="s">
        <v>34</v>
      </c>
      <c r="K37" s="146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45" t="s">
        <v>5</v>
      </c>
      <c r="K38" s="146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3"/>
        <v>1</v>
      </c>
      <c r="C39" s="8">
        <f t="shared" si="34"/>
        <v>9.3457943925233638E-3</v>
      </c>
      <c r="D39" s="13">
        <f t="shared" si="35"/>
        <v>825000</v>
      </c>
      <c r="E39" s="22">
        <f t="shared" si="36"/>
        <v>998250</v>
      </c>
      <c r="F39" s="21">
        <f t="shared" si="37"/>
        <v>0.50807488388090405</v>
      </c>
      <c r="G39" s="25"/>
      <c r="J39" s="145" t="s">
        <v>4</v>
      </c>
      <c r="K39" s="146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3"/>
        <v>3</v>
      </c>
      <c r="C40" s="8">
        <f t="shared" si="34"/>
        <v>2.8037383177570093E-2</v>
      </c>
      <c r="D40" s="13">
        <f t="shared" si="35"/>
        <v>51099.18</v>
      </c>
      <c r="E40" s="23">
        <f t="shared" si="36"/>
        <v>61830</v>
      </c>
      <c r="F40" s="21">
        <f t="shared" si="37"/>
        <v>3.1469341417837512E-2</v>
      </c>
      <c r="G40" s="25"/>
      <c r="J40" s="147" t="s">
        <v>0</v>
      </c>
      <c r="K40" s="148"/>
      <c r="L40" s="83">
        <f>SUM(L34:L39)</f>
        <v>107</v>
      </c>
      <c r="M40" s="17">
        <f>SUM(M34:M39)</f>
        <v>1</v>
      </c>
      <c r="N40" s="84">
        <f>SUM(N34:N39)</f>
        <v>1626027.7900000003</v>
      </c>
      <c r="O40" s="85">
        <f>SUM(O34:O39)</f>
        <v>1964769.4300000002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3"/>
        <v>52</v>
      </c>
      <c r="C41" s="8">
        <f t="shared" si="34"/>
        <v>0.48598130841121495</v>
      </c>
      <c r="D41" s="13">
        <f t="shared" si="35"/>
        <v>457239.08999999997</v>
      </c>
      <c r="E41" s="23">
        <f t="shared" si="36"/>
        <v>552889.69999999995</v>
      </c>
      <c r="F41" s="21">
        <f t="shared" si="37"/>
        <v>0.28140182331725305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25">
      <c r="A42" s="46" t="s">
        <v>32</v>
      </c>
      <c r="B42" s="12">
        <f t="shared" si="33"/>
        <v>47</v>
      </c>
      <c r="C42" s="8">
        <f t="shared" si="34"/>
        <v>0.43925233644859812</v>
      </c>
      <c r="D42" s="13">
        <f t="shared" si="35"/>
        <v>41126.48000000001</v>
      </c>
      <c r="E42" s="14">
        <f t="shared" si="36"/>
        <v>47408.450000000012</v>
      </c>
      <c r="F42" s="21">
        <f t="shared" si="37"/>
        <v>2.4129268949385076E-2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107</v>
      </c>
      <c r="C46" s="17">
        <f>SUM(C34:C45)</f>
        <v>1</v>
      </c>
      <c r="D46" s="18">
        <f>SUM(D34:D45)</f>
        <v>1626027.79</v>
      </c>
      <c r="E46" s="18">
        <f>SUM(E34:E45)</f>
        <v>1964769.43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33" zoomScale="80" zoomScaleNormal="80" workbookViewId="0">
      <selection activeCell="J8" sqref="J8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>
        <v>44870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INSTITUT BARCELONA ESPORTS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0.100000000000001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">
      <c r="A12" s="120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>
        <v>11</v>
      </c>
      <c r="H13" s="20">
        <f t="shared" ref="H13:H23" si="2">IF(G13,G13/$G$25,"")</f>
        <v>0.13253012048192772</v>
      </c>
      <c r="I13" s="4">
        <v>597226.52</v>
      </c>
      <c r="J13" s="5">
        <v>722644.09000000008</v>
      </c>
      <c r="K13" s="21">
        <f t="shared" ref="K13:K23" si="3">IF(J13,J13/$J$25,"")</f>
        <v>0.58078119241441895</v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2</v>
      </c>
      <c r="H14" s="20">
        <f t="shared" si="2"/>
        <v>2.4096385542168676E-2</v>
      </c>
      <c r="I14" s="6">
        <v>111398.62</v>
      </c>
      <c r="J14" s="7">
        <v>134792.33000000002</v>
      </c>
      <c r="K14" s="21">
        <f t="shared" si="3"/>
        <v>0.1083311290150008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>
        <v>9</v>
      </c>
      <c r="C20" s="66">
        <f t="shared" si="0"/>
        <v>0.81818181818181823</v>
      </c>
      <c r="D20" s="69">
        <v>218476.01</v>
      </c>
      <c r="E20" s="70">
        <v>264355.98</v>
      </c>
      <c r="F20" s="21">
        <f t="shared" si="1"/>
        <v>0.99032993817873627</v>
      </c>
      <c r="G20" s="68">
        <v>47</v>
      </c>
      <c r="H20" s="66">
        <f t="shared" si="2"/>
        <v>0.5662650602409639</v>
      </c>
      <c r="I20" s="69">
        <v>327977.28000000003</v>
      </c>
      <c r="J20" s="70">
        <v>365669.78999999992</v>
      </c>
      <c r="K20" s="67">
        <f t="shared" si="3"/>
        <v>0.29388483155813272</v>
      </c>
      <c r="L20" s="68">
        <v>4</v>
      </c>
      <c r="M20" s="66">
        <f t="shared" si="4"/>
        <v>0.44444444444444442</v>
      </c>
      <c r="N20" s="69">
        <v>22268.799999999999</v>
      </c>
      <c r="O20" s="70">
        <v>26400.47</v>
      </c>
      <c r="P20" s="67">
        <f t="shared" si="5"/>
        <v>0.87121264371040219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customHeight="1" x14ac:dyDescent="0.25">
      <c r="A21" s="46" t="s">
        <v>42</v>
      </c>
      <c r="B21" s="2">
        <v>2</v>
      </c>
      <c r="C21" s="20">
        <f t="shared" si="0"/>
        <v>0.18181818181818182</v>
      </c>
      <c r="D21" s="6">
        <v>2133.3000000000002</v>
      </c>
      <c r="E21" s="7">
        <v>2581.3000000000002</v>
      </c>
      <c r="F21" s="21">
        <f t="shared" si="1"/>
        <v>9.6700618212637833E-3</v>
      </c>
      <c r="G21" s="2">
        <v>23</v>
      </c>
      <c r="H21" s="20">
        <f t="shared" si="2"/>
        <v>0.27710843373493976</v>
      </c>
      <c r="I21" s="6">
        <v>18604.879999999997</v>
      </c>
      <c r="J21" s="7">
        <v>21156</v>
      </c>
      <c r="K21" s="21">
        <f t="shared" si="3"/>
        <v>1.7002847012447642E-2</v>
      </c>
      <c r="L21" s="2">
        <v>5</v>
      </c>
      <c r="M21" s="20">
        <f t="shared" si="4"/>
        <v>0.55555555555555558</v>
      </c>
      <c r="N21" s="6">
        <v>3243.32</v>
      </c>
      <c r="O21" s="7">
        <v>3902.66</v>
      </c>
      <c r="P21" s="21">
        <f t="shared" si="5"/>
        <v>0.12878735628959781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22">SUM(B13:B24)</f>
        <v>11</v>
      </c>
      <c r="C25" s="17">
        <f t="shared" si="22"/>
        <v>1</v>
      </c>
      <c r="D25" s="18">
        <f t="shared" si="22"/>
        <v>220609.31</v>
      </c>
      <c r="E25" s="18">
        <f t="shared" si="22"/>
        <v>266937.27999999997</v>
      </c>
      <c r="F25" s="19">
        <f t="shared" si="22"/>
        <v>1</v>
      </c>
      <c r="G25" s="16">
        <f t="shared" si="22"/>
        <v>83</v>
      </c>
      <c r="H25" s="17">
        <f t="shared" si="22"/>
        <v>1</v>
      </c>
      <c r="I25" s="18">
        <f t="shared" si="22"/>
        <v>1055207.3</v>
      </c>
      <c r="J25" s="18">
        <f t="shared" si="22"/>
        <v>1244262.21</v>
      </c>
      <c r="K25" s="19">
        <f t="shared" si="22"/>
        <v>1</v>
      </c>
      <c r="L25" s="16">
        <f t="shared" si="22"/>
        <v>9</v>
      </c>
      <c r="M25" s="17">
        <f t="shared" si="22"/>
        <v>1</v>
      </c>
      <c r="N25" s="18">
        <f t="shared" si="22"/>
        <v>25512.12</v>
      </c>
      <c r="O25" s="18">
        <f t="shared" si="22"/>
        <v>30303.13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35" customHeight="1" x14ac:dyDescent="0.25">
      <c r="A27" s="125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25">
      <c r="A28" s="126" t="str">
        <f>'CONTRACTACIO 1r TR 2022'!A28:Q28</f>
        <v>https://bcnroc.ajuntament.barcelona.cat/jspui/bitstream/11703/123722/5/GM_Pressupost_2022.pdf#page=265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23">B13+G13+L13+Q13+AA13+V13</f>
        <v>11</v>
      </c>
      <c r="C34" s="8">
        <f t="shared" ref="C34:C42" si="24">IF(B34,B34/$B$46,"")</f>
        <v>0.10679611650485436</v>
      </c>
      <c r="D34" s="10">
        <f t="shared" ref="D34:D45" si="25">D13+I13+N13+S13+AC13+X13</f>
        <v>597226.52</v>
      </c>
      <c r="E34" s="11">
        <f t="shared" ref="E34:E45" si="26">E13+J13+O13+T13+AD13+Y13</f>
        <v>722644.09000000008</v>
      </c>
      <c r="F34" s="21">
        <f t="shared" ref="F34:F43" si="27">IF(E34,E34/$E$46,"")</f>
        <v>0.46879199595521936</v>
      </c>
      <c r="J34" s="149" t="s">
        <v>3</v>
      </c>
      <c r="K34" s="150"/>
      <c r="L34" s="57">
        <f>B25</f>
        <v>11</v>
      </c>
      <c r="M34" s="8">
        <f>IF(L34,L34/$L$40,"")</f>
        <v>0.10679611650485436</v>
      </c>
      <c r="N34" s="58">
        <f>D25</f>
        <v>220609.31</v>
      </c>
      <c r="O34" s="58">
        <f>E25</f>
        <v>266937.27999999997</v>
      </c>
      <c r="P34" s="59">
        <f>IF(O34,O34/$O$40,"")</f>
        <v>0.1731669324052138</v>
      </c>
    </row>
    <row r="35" spans="1:33" s="25" customFormat="1" ht="30" customHeight="1" x14ac:dyDescent="0.25">
      <c r="A35" s="43" t="s">
        <v>18</v>
      </c>
      <c r="B35" s="12">
        <f t="shared" si="23"/>
        <v>2</v>
      </c>
      <c r="C35" s="8">
        <f t="shared" si="24"/>
        <v>1.9417475728155338E-2</v>
      </c>
      <c r="D35" s="13">
        <f t="shared" si="25"/>
        <v>111398.62</v>
      </c>
      <c r="E35" s="14">
        <f t="shared" si="26"/>
        <v>134792.33000000002</v>
      </c>
      <c r="F35" s="21">
        <f t="shared" si="27"/>
        <v>8.7442167305560606E-2</v>
      </c>
      <c r="J35" s="145" t="s">
        <v>1</v>
      </c>
      <c r="K35" s="146"/>
      <c r="L35" s="60">
        <f>G25</f>
        <v>83</v>
      </c>
      <c r="M35" s="8">
        <f>IF(L35,L35/$L$40,"")</f>
        <v>0.80582524271844658</v>
      </c>
      <c r="N35" s="61">
        <f>I25</f>
        <v>1055207.3</v>
      </c>
      <c r="O35" s="61">
        <f>J25</f>
        <v>1244262.21</v>
      </c>
      <c r="P35" s="59">
        <f>IF(O35,O35/$O$40,"")</f>
        <v>0.80717489147050558</v>
      </c>
    </row>
    <row r="36" spans="1:33" ht="30" customHeight="1" x14ac:dyDescent="0.25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45" t="s">
        <v>2</v>
      </c>
      <c r="K36" s="146"/>
      <c r="L36" s="60">
        <f>L25</f>
        <v>9</v>
      </c>
      <c r="M36" s="8">
        <f>IF(L36,L36/$L$40,"")</f>
        <v>8.7378640776699032E-2</v>
      </c>
      <c r="N36" s="61">
        <f>N25</f>
        <v>25512.12</v>
      </c>
      <c r="O36" s="61">
        <f>O25</f>
        <v>30303.13</v>
      </c>
      <c r="P36" s="59">
        <f>IF(O36,O36/$O$40,"")</f>
        <v>1.965817612428061E-2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45" t="s">
        <v>34</v>
      </c>
      <c r="K37" s="146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45" t="s">
        <v>5</v>
      </c>
      <c r="K38" s="146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45" t="s">
        <v>4</v>
      </c>
      <c r="K39" s="146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23">
        <f t="shared" si="26"/>
        <v>0</v>
      </c>
      <c r="F40" s="21" t="str">
        <f t="shared" si="27"/>
        <v/>
      </c>
      <c r="G40" s="25"/>
      <c r="J40" s="147" t="s">
        <v>0</v>
      </c>
      <c r="K40" s="148"/>
      <c r="L40" s="83">
        <f>SUM(L34:L39)</f>
        <v>103</v>
      </c>
      <c r="M40" s="17">
        <f>SUM(M34:M39)</f>
        <v>0.99999999999999989</v>
      </c>
      <c r="N40" s="84">
        <f>SUM(N34:N39)</f>
        <v>1301328.7300000002</v>
      </c>
      <c r="O40" s="85">
        <f>SUM(O34:O39)</f>
        <v>1541502.6199999999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23"/>
        <v>60</v>
      </c>
      <c r="C41" s="8">
        <f t="shared" si="24"/>
        <v>0.58252427184466016</v>
      </c>
      <c r="D41" s="13">
        <f t="shared" si="25"/>
        <v>568722.09000000008</v>
      </c>
      <c r="E41" s="23">
        <f t="shared" si="26"/>
        <v>656426.23999999987</v>
      </c>
      <c r="F41" s="21">
        <f t="shared" si="27"/>
        <v>0.42583530607297954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25">
      <c r="A42" s="46" t="s">
        <v>32</v>
      </c>
      <c r="B42" s="12">
        <f t="shared" si="23"/>
        <v>30</v>
      </c>
      <c r="C42" s="8">
        <f t="shared" si="24"/>
        <v>0.29126213592233008</v>
      </c>
      <c r="D42" s="13">
        <f t="shared" si="25"/>
        <v>23981.499999999996</v>
      </c>
      <c r="E42" s="14">
        <f t="shared" si="26"/>
        <v>27639.96</v>
      </c>
      <c r="F42" s="21">
        <f t="shared" si="27"/>
        <v>1.7930530666240448E-2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103</v>
      </c>
      <c r="C46" s="17">
        <f>SUM(C34:C45)</f>
        <v>0.99999999999999989</v>
      </c>
      <c r="D46" s="18">
        <f>SUM(D34:D45)</f>
        <v>1301328.73</v>
      </c>
      <c r="E46" s="18">
        <f>SUM(E34:E45)</f>
        <v>1541502.62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zoomScale="80" zoomScaleNormal="80" workbookViewId="0">
      <selection activeCell="S38" sqref="S38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>
        <v>44980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INSTITUT BARCELONA ESPORTS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">
      <c r="A12" s="120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1" si="2">IF(G13,G13/$G$25,"")</f>
        <v>7.9365079365079361E-3</v>
      </c>
      <c r="I13" s="4">
        <v>64895</v>
      </c>
      <c r="J13" s="5">
        <v>78522.95</v>
      </c>
      <c r="K13" s="21">
        <f t="shared" ref="K13:K21" si="3">IF(J13,J13/$J$25,"")</f>
        <v>0.14110202072712966</v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</v>
      </c>
      <c r="H15" s="20">
        <f t="shared" si="2"/>
        <v>7.9365079365079361E-3</v>
      </c>
      <c r="I15" s="6">
        <v>34997</v>
      </c>
      <c r="J15" s="7">
        <v>42346.37</v>
      </c>
      <c r="K15" s="21">
        <f t="shared" si="3"/>
        <v>7.6094420516023692E-2</v>
      </c>
      <c r="L15" s="2">
        <v>1</v>
      </c>
      <c r="M15" s="20">
        <f>IF(L15,L15/$L$25,"")</f>
        <v>2.7027027027027029E-2</v>
      </c>
      <c r="N15" s="6">
        <v>36029.5</v>
      </c>
      <c r="O15" s="7">
        <v>43599.7</v>
      </c>
      <c r="P15" s="21">
        <f>IF(O15,O15/$O$25,"")</f>
        <v>1.888463527359165E-2</v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>
        <v>1</v>
      </c>
      <c r="W18" s="66">
        <f t="shared" si="6"/>
        <v>1</v>
      </c>
      <c r="X18" s="69">
        <v>958677.69</v>
      </c>
      <c r="Y18" s="70">
        <v>1160000</v>
      </c>
      <c r="Z18" s="67">
        <f t="shared" si="7"/>
        <v>1</v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>
        <v>2</v>
      </c>
      <c r="M19" s="20">
        <f>IF(L19,L19/$L$25,"")</f>
        <v>5.4054054054054057E-2</v>
      </c>
      <c r="N19" s="6">
        <v>1759286.14</v>
      </c>
      <c r="O19" s="7">
        <v>2128736.23</v>
      </c>
      <c r="P19" s="21">
        <f>IF(O19,O19/$O$25,"")</f>
        <v>0.9220340345743322</v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25">
      <c r="A20" s="80" t="s">
        <v>29</v>
      </c>
      <c r="B20" s="68">
        <v>7</v>
      </c>
      <c r="C20" s="66">
        <f t="shared" si="0"/>
        <v>0.7</v>
      </c>
      <c r="D20" s="69">
        <v>198076.97999999998</v>
      </c>
      <c r="E20" s="70">
        <v>239673.15000000002</v>
      </c>
      <c r="F20" s="21">
        <f t="shared" si="1"/>
        <v>0.47705255498721272</v>
      </c>
      <c r="G20" s="68">
        <v>52</v>
      </c>
      <c r="H20" s="66">
        <f t="shared" si="2"/>
        <v>0.41269841269841268</v>
      </c>
      <c r="I20" s="69">
        <v>320180.67</v>
      </c>
      <c r="J20" s="70">
        <v>373617.76</v>
      </c>
      <c r="K20" s="67">
        <f t="shared" si="3"/>
        <v>0.67137341268436501</v>
      </c>
      <c r="L20" s="68">
        <v>9</v>
      </c>
      <c r="M20" s="66">
        <f>IF(L20,L20/$L$25,"")</f>
        <v>0.24324324324324326</v>
      </c>
      <c r="N20" s="69">
        <v>78764.67</v>
      </c>
      <c r="O20" s="70">
        <v>94302.05</v>
      </c>
      <c r="P20" s="67">
        <f>IF(O20,O20/$O$25,"")</f>
        <v>4.0845689759379161E-2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50000000000003" customHeight="1" x14ac:dyDescent="0.25">
      <c r="A21" s="46" t="s">
        <v>35</v>
      </c>
      <c r="B21" s="2">
        <v>2</v>
      </c>
      <c r="C21" s="20">
        <f t="shared" si="0"/>
        <v>0.2</v>
      </c>
      <c r="D21" s="6">
        <v>4093</v>
      </c>
      <c r="E21" s="7">
        <v>4952.5300000000007</v>
      </c>
      <c r="F21" s="21">
        <f t="shared" si="1"/>
        <v>9.857662780127105E-3</v>
      </c>
      <c r="G21" s="2">
        <v>72</v>
      </c>
      <c r="H21" s="20">
        <f t="shared" si="2"/>
        <v>0.5714285714285714</v>
      </c>
      <c r="I21" s="6">
        <v>53686.16</v>
      </c>
      <c r="J21" s="7">
        <v>62010.620000000017</v>
      </c>
      <c r="K21" s="21">
        <f t="shared" si="3"/>
        <v>0.11143014607248154</v>
      </c>
      <c r="L21" s="2">
        <v>25</v>
      </c>
      <c r="M21" s="20">
        <f>IF(L21,L21/$L$25,"")</f>
        <v>0.67567567567567566</v>
      </c>
      <c r="N21" s="6">
        <v>35219.930000000008</v>
      </c>
      <c r="O21" s="7">
        <v>42101.340000000004</v>
      </c>
      <c r="P21" s="21">
        <f>IF(O21,O21/$O$25,"")</f>
        <v>1.8235640392697088E-2</v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25">
      <c r="A24" s="97" t="s">
        <v>52</v>
      </c>
      <c r="B24" s="68">
        <v>1</v>
      </c>
      <c r="C24" s="66">
        <f t="shared" ref="C24" si="20">IF(B24,B24/$B$25,"")</f>
        <v>0.1</v>
      </c>
      <c r="D24" s="69">
        <v>213040</v>
      </c>
      <c r="E24" s="70">
        <v>257778.4</v>
      </c>
      <c r="F24" s="67">
        <f t="shared" si="1"/>
        <v>0.51308978223266022</v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0">SUM(B13:B24)</f>
        <v>10</v>
      </c>
      <c r="C25" s="17">
        <f t="shared" si="30"/>
        <v>0.99999999999999989</v>
      </c>
      <c r="D25" s="18">
        <f t="shared" si="30"/>
        <v>415209.98</v>
      </c>
      <c r="E25" s="18">
        <f t="shared" si="30"/>
        <v>502404.08</v>
      </c>
      <c r="F25" s="19">
        <f t="shared" si="30"/>
        <v>1</v>
      </c>
      <c r="G25" s="16">
        <f t="shared" si="30"/>
        <v>126</v>
      </c>
      <c r="H25" s="17">
        <f t="shared" si="30"/>
        <v>1</v>
      </c>
      <c r="I25" s="18">
        <f t="shared" si="30"/>
        <v>473758.82999999996</v>
      </c>
      <c r="J25" s="18">
        <f t="shared" si="30"/>
        <v>556497.70000000007</v>
      </c>
      <c r="K25" s="19">
        <f t="shared" si="30"/>
        <v>1</v>
      </c>
      <c r="L25" s="16">
        <f t="shared" si="30"/>
        <v>37</v>
      </c>
      <c r="M25" s="17">
        <f t="shared" si="30"/>
        <v>1</v>
      </c>
      <c r="N25" s="18">
        <f t="shared" si="30"/>
        <v>1909300.2399999998</v>
      </c>
      <c r="O25" s="18">
        <f t="shared" si="30"/>
        <v>2308739.3199999998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1</v>
      </c>
      <c r="W25" s="17">
        <f t="shared" si="30"/>
        <v>1</v>
      </c>
      <c r="X25" s="18">
        <f t="shared" si="30"/>
        <v>958677.69</v>
      </c>
      <c r="Y25" s="18">
        <f t="shared" si="30"/>
        <v>1160000</v>
      </c>
      <c r="Z25" s="19">
        <f t="shared" si="30"/>
        <v>1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35" customHeight="1" x14ac:dyDescent="0.25">
      <c r="A27" s="125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25">
      <c r="A28" s="126" t="str">
        <f>'CONTRACTACIO 1r TR 2022'!A28:Q28</f>
        <v>https://bcnroc.ajuntament.barcelona.cat/jspui/bitstream/11703/123722/5/GM_Pressupost_2022.pdf#page=265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2" si="31">B13+G13+L13+Q13+AA13+V13</f>
        <v>1</v>
      </c>
      <c r="C34" s="8">
        <f t="shared" ref="C34:C45" si="32">IF(B34,B34/$B$46,"")</f>
        <v>5.7471264367816091E-3</v>
      </c>
      <c r="D34" s="10">
        <f t="shared" ref="D34:D42" si="33">D13+I13+N13+S13+AC13+X13</f>
        <v>64895</v>
      </c>
      <c r="E34" s="11">
        <f t="shared" ref="E34:E42" si="34">E13+J13+O13+T13+AD13+Y13</f>
        <v>78522.95</v>
      </c>
      <c r="F34" s="21">
        <f t="shared" ref="F34:F42" si="35">IF(E34,E34/$E$46,"")</f>
        <v>1.7343015549531961E-2</v>
      </c>
      <c r="J34" s="149" t="s">
        <v>3</v>
      </c>
      <c r="K34" s="150"/>
      <c r="L34" s="57">
        <f>B25</f>
        <v>10</v>
      </c>
      <c r="M34" s="8">
        <f t="shared" ref="M34:M39" si="36">IF(L34,L34/$L$40,"")</f>
        <v>5.7471264367816091E-2</v>
      </c>
      <c r="N34" s="58">
        <f>D25</f>
        <v>415209.98</v>
      </c>
      <c r="O34" s="58">
        <f>E25</f>
        <v>502404.08</v>
      </c>
      <c r="P34" s="59">
        <f t="shared" ref="P34:P39" si="37">IF(O34,O34/$O$40,"")</f>
        <v>0.11096375991462752</v>
      </c>
    </row>
    <row r="35" spans="1:33" s="25" customFormat="1" ht="30" customHeight="1" x14ac:dyDescent="0.25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45" t="s">
        <v>1</v>
      </c>
      <c r="K35" s="146"/>
      <c r="L35" s="60">
        <f>G25</f>
        <v>126</v>
      </c>
      <c r="M35" s="8">
        <f t="shared" si="36"/>
        <v>0.72413793103448276</v>
      </c>
      <c r="N35" s="61">
        <f>I25</f>
        <v>473758.82999999996</v>
      </c>
      <c r="O35" s="61">
        <f>J25</f>
        <v>556497.70000000007</v>
      </c>
      <c r="P35" s="59">
        <f t="shared" si="37"/>
        <v>0.12291117774330658</v>
      </c>
    </row>
    <row r="36" spans="1:33" ht="30" customHeight="1" x14ac:dyDescent="0.25">
      <c r="A36" s="43" t="s">
        <v>19</v>
      </c>
      <c r="B36" s="12">
        <f t="shared" si="31"/>
        <v>2</v>
      </c>
      <c r="C36" s="8">
        <f t="shared" si="32"/>
        <v>1.1494252873563218E-2</v>
      </c>
      <c r="D36" s="13">
        <f t="shared" si="33"/>
        <v>71026.5</v>
      </c>
      <c r="E36" s="14">
        <f t="shared" si="34"/>
        <v>85946.07</v>
      </c>
      <c r="F36" s="21">
        <f t="shared" si="35"/>
        <v>1.8982527126542782E-2</v>
      </c>
      <c r="G36" s="25"/>
      <c r="J36" s="145" t="s">
        <v>2</v>
      </c>
      <c r="K36" s="146"/>
      <c r="L36" s="60">
        <f>L25</f>
        <v>37</v>
      </c>
      <c r="M36" s="8">
        <f t="shared" si="36"/>
        <v>0.21264367816091953</v>
      </c>
      <c r="N36" s="61">
        <f>N25</f>
        <v>1909300.2399999998</v>
      </c>
      <c r="O36" s="61">
        <f>O25</f>
        <v>2308739.3199999998</v>
      </c>
      <c r="P36" s="59">
        <f t="shared" si="37"/>
        <v>0.50992100941923157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45" t="s">
        <v>34</v>
      </c>
      <c r="K37" s="146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45" t="s">
        <v>5</v>
      </c>
      <c r="K38" s="146"/>
      <c r="L38" s="60">
        <f>V25</f>
        <v>1</v>
      </c>
      <c r="M38" s="8">
        <f t="shared" si="36"/>
        <v>5.7471264367816091E-3</v>
      </c>
      <c r="N38" s="61">
        <f>X25</f>
        <v>958677.69</v>
      </c>
      <c r="O38" s="61">
        <f>Y25</f>
        <v>1160000</v>
      </c>
      <c r="P38" s="59">
        <f t="shared" si="37"/>
        <v>0.25620405292283438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1"/>
        <v>1</v>
      </c>
      <c r="C39" s="8">
        <f t="shared" si="32"/>
        <v>5.7471264367816091E-3</v>
      </c>
      <c r="D39" s="13">
        <f t="shared" si="33"/>
        <v>958677.69</v>
      </c>
      <c r="E39" s="22">
        <f t="shared" si="34"/>
        <v>1160000</v>
      </c>
      <c r="F39" s="21">
        <f t="shared" si="35"/>
        <v>0.25620405292283432</v>
      </c>
      <c r="G39" s="25"/>
      <c r="J39" s="145" t="s">
        <v>4</v>
      </c>
      <c r="K39" s="146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1"/>
        <v>2</v>
      </c>
      <c r="C40" s="8">
        <f t="shared" si="32"/>
        <v>1.1494252873563218E-2</v>
      </c>
      <c r="D40" s="13">
        <f t="shared" si="33"/>
        <v>1759286.14</v>
      </c>
      <c r="E40" s="23">
        <f t="shared" si="34"/>
        <v>2128736.23</v>
      </c>
      <c r="F40" s="21">
        <f t="shared" si="35"/>
        <v>0.47016452562903005</v>
      </c>
      <c r="G40" s="25"/>
      <c r="J40" s="147" t="s">
        <v>0</v>
      </c>
      <c r="K40" s="148"/>
      <c r="L40" s="83">
        <f>SUM(L34:L39)</f>
        <v>174</v>
      </c>
      <c r="M40" s="17">
        <f>SUM(M34:M39)</f>
        <v>1</v>
      </c>
      <c r="N40" s="84">
        <f>SUM(N34:N39)</f>
        <v>3756946.7399999998</v>
      </c>
      <c r="O40" s="85">
        <f>SUM(O34:O39)</f>
        <v>4527641.0999999996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1"/>
        <v>68</v>
      </c>
      <c r="C41" s="8">
        <f t="shared" si="32"/>
        <v>0.39080459770114945</v>
      </c>
      <c r="D41" s="13">
        <f t="shared" si="33"/>
        <v>597022.31999999995</v>
      </c>
      <c r="E41" s="23">
        <f t="shared" si="34"/>
        <v>707592.96000000008</v>
      </c>
      <c r="F41" s="21">
        <f t="shared" si="35"/>
        <v>0.15628291738936639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25">
      <c r="A42" s="46" t="s">
        <v>32</v>
      </c>
      <c r="B42" s="12">
        <f t="shared" si="31"/>
        <v>99</v>
      </c>
      <c r="C42" s="8">
        <f t="shared" si="32"/>
        <v>0.56896551724137934</v>
      </c>
      <c r="D42" s="13">
        <f t="shared" si="33"/>
        <v>92999.090000000011</v>
      </c>
      <c r="E42" s="14">
        <f t="shared" si="34"/>
        <v>109064.49000000002</v>
      </c>
      <c r="F42" s="21">
        <f t="shared" si="35"/>
        <v>2.4088589972380985E-2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4" t="s">
        <v>52</v>
      </c>
      <c r="B45" s="12">
        <f t="shared" ref="B45" si="42">B24+G24+L24+Q24+AA24+V24</f>
        <v>1</v>
      </c>
      <c r="C45" s="8">
        <f t="shared" si="32"/>
        <v>5.7471264367816091E-3</v>
      </c>
      <c r="D45" s="13">
        <f t="shared" ref="D45" si="43">D24+I24+N24+S24+AC24+X24</f>
        <v>213040</v>
      </c>
      <c r="E45" s="14">
        <f t="shared" ref="E45" si="44">E24+J24+O24+T24+AD24+Y24</f>
        <v>257778.4</v>
      </c>
      <c r="F45" s="21">
        <f>IF(E45,E45/$E$46,"")</f>
        <v>5.6934371410313413E-2</v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174</v>
      </c>
      <c r="C46" s="17">
        <f>SUM(C34:C45)</f>
        <v>1</v>
      </c>
      <c r="D46" s="18">
        <f>SUM(D34:D45)</f>
        <v>3756946.7399999998</v>
      </c>
      <c r="E46" s="18">
        <f>SUM(E34:E45)</f>
        <v>4527641.1000000006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opLeftCell="A43" zoomScale="80" zoomScaleNormal="80" workbookViewId="0">
      <selection activeCell="C7" sqref="C7"/>
    </sheetView>
  </sheetViews>
  <sheetFormatPr defaultColWidth="9.140625" defaultRowHeight="15" x14ac:dyDescent="0.25"/>
  <cols>
    <col min="1" max="1" width="30.42578125" style="27" customWidth="1"/>
    <col min="2" max="2" width="11.140625" style="62" customWidth="1"/>
    <col min="3" max="3" width="10.5703125" style="27" customWidth="1"/>
    <col min="4" max="4" width="19.140625" style="27" customWidth="1"/>
    <col min="5" max="5" width="19.57031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1" width="11.42578125" style="27" customWidth="1"/>
    <col min="12" max="12" width="11.5703125" style="27" customWidth="1"/>
    <col min="13" max="13" width="10.5703125" style="27" customWidth="1"/>
    <col min="14" max="14" width="20.14062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5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x14ac:dyDescent="0.35">
      <c r="B4" s="26"/>
      <c r="H4" s="26"/>
      <c r="N4" s="26"/>
    </row>
    <row r="5" spans="1:31" s="25" customFormat="1" ht="30.75" customHeight="1" x14ac:dyDescent="0.25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59</v>
      </c>
      <c r="B7" s="31" t="s">
        <v>60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INSTITUT BARCELONA ESPORTS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69" t="s">
        <v>6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1"/>
    </row>
    <row r="11" spans="1:31" ht="30" customHeight="1" thickBot="1" x14ac:dyDescent="0.3">
      <c r="A11" s="172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39" t="s">
        <v>4</v>
      </c>
      <c r="W11" s="140"/>
      <c r="X11" s="140"/>
      <c r="Y11" s="140"/>
      <c r="Z11" s="141"/>
      <c r="AA11" s="142" t="s">
        <v>5</v>
      </c>
      <c r="AB11" s="143"/>
      <c r="AC11" s="143"/>
      <c r="AD11" s="143"/>
      <c r="AE11" s="144"/>
    </row>
    <row r="12" spans="1:31" ht="39" customHeight="1" thickBot="1" x14ac:dyDescent="0.3">
      <c r="A12" s="173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'CONTRACTACIO 1r TR 2022'!B13+'CONTRACTACIO 2n TR 2022'!B13+'CONTRACTACIO 3r TR 2022'!B13+'CONTRACTACIO 4t TR 2022'!B13</f>
        <v>0</v>
      </c>
      <c r="C13" s="20" t="str">
        <f t="shared" ref="C13:C24" si="0">IF(B13,B13/$B$25,"")</f>
        <v/>
      </c>
      <c r="D13" s="10">
        <f>'CONTRACTACIO 1r TR 2022'!D13+'CONTRACTACIO 2n TR 2022'!D13+'CONTRACTACIO 3r TR 2022'!D13+'CONTRACTACIO 4t TR 2022'!D13</f>
        <v>0</v>
      </c>
      <c r="E13" s="10">
        <f>'CONTRACTACIO 1r TR 2022'!E13+'CONTRACTACIO 2n TR 2022'!E13+'CONTRACTACIO 3r TR 2022'!E13+'CONTRACTACIO 4t TR 2022'!E13</f>
        <v>0</v>
      </c>
      <c r="F13" s="21" t="str">
        <f t="shared" ref="F13:F24" si="1">IF(E13,E13/$E$25,"")</f>
        <v/>
      </c>
      <c r="G13" s="9">
        <f>'CONTRACTACIO 1r TR 2022'!G13+'CONTRACTACIO 2n TR 2022'!G13+'CONTRACTACIO 3r TR 2022'!G13+'CONTRACTACIO 4t TR 2022'!G13</f>
        <v>13</v>
      </c>
      <c r="H13" s="20">
        <f t="shared" ref="H13:H24" si="2">IF(G13,G13/$G$25,"")</f>
        <v>3.8461538461538464E-2</v>
      </c>
      <c r="I13" s="10">
        <f>'CONTRACTACIO 1r TR 2022'!I13+'CONTRACTACIO 2n TR 2022'!I13+'CONTRACTACIO 3r TR 2022'!I13+'CONTRACTACIO 4t TR 2022'!I13</f>
        <v>790776.52</v>
      </c>
      <c r="J13" s="10">
        <f>'CONTRACTACIO 1r TR 2022'!J13+'CONTRACTACIO 2n TR 2022'!J13+'CONTRACTACIO 3r TR 2022'!J13+'CONTRACTACIO 4t TR 2022'!J13</f>
        <v>956839.59000000008</v>
      </c>
      <c r="K13" s="21">
        <f t="shared" ref="K13:K24" si="3">IF(J13,J13/$J$25,"")</f>
        <v>0.2687596531647381</v>
      </c>
      <c r="L13" s="9">
        <f>'CONTRACTACIO 1r TR 2022'!L13+'CONTRACTACIO 2n TR 2022'!L13+'CONTRACTACIO 3r TR 2022'!L13+'CONTRACTACIO 4t TR 2022'!L13</f>
        <v>1</v>
      </c>
      <c r="M13" s="20">
        <f t="shared" ref="M13:M24" si="4">IF(L13,L13/$L$25,"")</f>
        <v>1.2345679012345678E-2</v>
      </c>
      <c r="N13" s="10">
        <f>'CONTRACTACIO 1r TR 2022'!N13+'CONTRACTACIO 2n TR 2022'!N13+'CONTRACTACIO 3r TR 2022'!N13+'CONTRACTACIO 4t TR 2022'!N13</f>
        <v>73606</v>
      </c>
      <c r="O13" s="10">
        <f>'CONTRACTACIO 1r TR 2022'!O13+'CONTRACTACIO 2n TR 2022'!O13+'CONTRACTACIO 3r TR 2022'!O13+'CONTRACTACIO 4t TR 2022'!O13</f>
        <v>89063.26</v>
      </c>
      <c r="P13" s="21">
        <f t="shared" ref="P13:P24" si="5">IF(O13,O13/$O$25,"")</f>
        <v>3.3898820011794041E-2</v>
      </c>
      <c r="Q13" s="9">
        <f>'CONTRACTACIO 1r TR 2022'!Q13+'CONTRACTACIO 2n TR 2022'!Q13+'CONTRACTACIO 3r TR 2022'!Q13+'CONTRACTACIO 4t TR 2022'!Q13</f>
        <v>0</v>
      </c>
      <c r="R13" s="20" t="str">
        <f t="shared" ref="R13:R24" si="6">IF(Q13,Q13/$Q$25,"")</f>
        <v/>
      </c>
      <c r="S13" s="10">
        <f>'CONTRACTACIO 1r TR 2022'!S13+'CONTRACTACIO 2n TR 2022'!S13+'CONTRACTACIO 3r TR 2022'!S13+'CONTRACTACIO 4t TR 2022'!S13</f>
        <v>0</v>
      </c>
      <c r="T13" s="10">
        <f>'CONTRACTACIO 1r TR 2022'!T13+'CONTRACTACIO 2n TR 2022'!T13+'CONTRACTACIO 3r TR 2022'!T13+'CONTRACTACIO 4t TR 2022'!T13</f>
        <v>0</v>
      </c>
      <c r="U13" s="21" t="str">
        <f t="shared" ref="U13:U24" si="7">IF(T13,T13/$T$25,"")</f>
        <v/>
      </c>
      <c r="V13" s="9">
        <f>'CONTRACTACIO 1r TR 2022'!AA13+'CONTRACTACIO 2n TR 2022'!AA13+'CONTRACTACIO 3r TR 2022'!AA13+'CONTRACTACIO 4t TR 2022'!AA13</f>
        <v>0</v>
      </c>
      <c r="W13" s="20" t="str">
        <f t="shared" ref="W13:W24" si="8">IF(V13,V13/$V$25,"")</f>
        <v/>
      </c>
      <c r="X13" s="10">
        <f>'CONTRACTACIO 1r TR 2022'!AC13+'CONTRACTACIO 2n TR 2022'!AC13+'CONTRACTACIO 3r TR 2022'!AC13+'CONTRACTACIO 4t TR 2022'!AC13</f>
        <v>0</v>
      </c>
      <c r="Y13" s="10">
        <f>'CONTRACTACIO 1r TR 2022'!AD13+'CONTRACTACIO 2n TR 2022'!AD13+'CONTRACTACIO 3r TR 2022'!AD13+'CONTRACTACIO 4t TR 2022'!AD13</f>
        <v>0</v>
      </c>
      <c r="Z13" s="21" t="str">
        <f t="shared" ref="Z13:Z24" si="9">IF(Y13,Y13/$Y$25,"")</f>
        <v/>
      </c>
      <c r="AA13" s="9">
        <f>'CONTRACTACIO 1r TR 2022'!V13+'CONTRACTACIO 2n TR 2022'!V13+'CONTRACTACIO 3r TR 2022'!V13+'CONTRACTACIO 4t TR 2022'!V13</f>
        <v>0</v>
      </c>
      <c r="AB13" s="20" t="str">
        <f t="shared" ref="AB13:AB24" si="10">IF(AA13,AA13/$AA$25,"")</f>
        <v/>
      </c>
      <c r="AC13" s="10">
        <f>'CONTRACTACIO 1r TR 2022'!X13+'CONTRACTACIO 2n TR 2022'!X13+'CONTRACTACIO 3r TR 2022'!X13+'CONTRACTACIO 4t TR 2022'!X13</f>
        <v>0</v>
      </c>
      <c r="AD13" s="10">
        <f>'CONTRACTACIO 1r TR 2022'!Y13+'CONTRACTACIO 2n TR 2022'!Y13+'CONTRACTACIO 3r TR 2022'!Y13+'CONTRACTACIO 4t TR 2022'!Y13</f>
        <v>0</v>
      </c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9">
        <f>'CONTRACTACIO 1r TR 2022'!B14+'CONTRACTACIO 2n TR 2022'!B14+'CONTRACTACIO 3r TR 2022'!B14+'CONTRACTACIO 4t TR 2022'!B14</f>
        <v>0</v>
      </c>
      <c r="C14" s="20" t="str">
        <f t="shared" si="0"/>
        <v/>
      </c>
      <c r="D14" s="13">
        <f>'CONTRACTACIO 1r TR 2022'!D14+'CONTRACTACIO 2n TR 2022'!D14+'CONTRACTACIO 3r TR 2022'!D14+'CONTRACTACIO 4t TR 2022'!D14</f>
        <v>0</v>
      </c>
      <c r="E14" s="13">
        <f>'CONTRACTACIO 1r TR 2022'!E14+'CONTRACTACIO 2n TR 2022'!E14+'CONTRACTACIO 3r TR 2022'!E14+'CONTRACTACIO 4t TR 2022'!E14</f>
        <v>0</v>
      </c>
      <c r="F14" s="21" t="str">
        <f t="shared" si="1"/>
        <v/>
      </c>
      <c r="G14" s="9">
        <f>'CONTRACTACIO 1r TR 2022'!G14+'CONTRACTACIO 2n TR 2022'!G14+'CONTRACTACIO 3r TR 2022'!G14+'CONTRACTACIO 4t TR 2022'!G14</f>
        <v>3</v>
      </c>
      <c r="H14" s="20">
        <f t="shared" si="2"/>
        <v>8.8757396449704144E-3</v>
      </c>
      <c r="I14" s="13">
        <f>'CONTRACTACIO 1r TR 2022'!I14+'CONTRACTACIO 2n TR 2022'!I14+'CONTRACTACIO 3r TR 2022'!I14+'CONTRACTACIO 4t TR 2022'!I14</f>
        <v>135711.66</v>
      </c>
      <c r="J14" s="13">
        <f>'CONTRACTACIO 1r TR 2022'!J14+'CONTRACTACIO 2n TR 2022'!J14+'CONTRACTACIO 3r TR 2022'!J14+'CONTRACTACIO 4t TR 2022'!J14</f>
        <v>164211.11000000002</v>
      </c>
      <c r="K14" s="21">
        <f t="shared" si="3"/>
        <v>4.6124054053194703E-2</v>
      </c>
      <c r="L14" s="9">
        <f>'CONTRACTACIO 1r TR 2022'!L14+'CONTRACTACIO 2n TR 2022'!L14+'CONTRACTACIO 3r TR 2022'!L14+'CONTRACTACIO 4t TR 2022'!L14</f>
        <v>1</v>
      </c>
      <c r="M14" s="20">
        <f t="shared" si="4"/>
        <v>1.2345679012345678E-2</v>
      </c>
      <c r="N14" s="13">
        <f>'CONTRACTACIO 1r TR 2022'!N14+'CONTRACTACIO 2n TR 2022'!N14+'CONTRACTACIO 3r TR 2022'!N14+'CONTRACTACIO 4t TR 2022'!N14</f>
        <v>24989</v>
      </c>
      <c r="O14" s="13">
        <f>'CONTRACTACIO 1r TR 2022'!O14+'CONTRACTACIO 2n TR 2022'!O14+'CONTRACTACIO 3r TR 2022'!O14+'CONTRACTACIO 4t TR 2022'!O14</f>
        <v>30236.69</v>
      </c>
      <c r="P14" s="21">
        <f t="shared" si="5"/>
        <v>1.1508540245016999E-2</v>
      </c>
      <c r="Q14" s="9">
        <f>'CONTRACTACIO 1r TR 2022'!Q14+'CONTRACTACIO 2n TR 2022'!Q14+'CONTRACTACIO 3r TR 2022'!Q14+'CONTRACTACIO 4t TR 2022'!Q14</f>
        <v>0</v>
      </c>
      <c r="R14" s="20" t="str">
        <f t="shared" si="6"/>
        <v/>
      </c>
      <c r="S14" s="13">
        <f>'CONTRACTACIO 1r TR 2022'!S14+'CONTRACTACIO 2n TR 2022'!S14+'CONTRACTACIO 3r TR 2022'!S14+'CONTRACTACIO 4t TR 2022'!S14</f>
        <v>0</v>
      </c>
      <c r="T14" s="13">
        <f>'CONTRACTACIO 1r TR 2022'!T14+'CONTRACTACIO 2n TR 2022'!T14+'CONTRACTACIO 3r TR 2022'!T14+'CONTRACTACIO 4t TR 2022'!T14</f>
        <v>0</v>
      </c>
      <c r="U14" s="21" t="str">
        <f t="shared" si="7"/>
        <v/>
      </c>
      <c r="V14" s="9">
        <f>'CONTRACTACIO 1r TR 2022'!AA14+'CONTRACTACIO 2n TR 2022'!AA14+'CONTRACTACIO 3r TR 2022'!AA14+'CONTRACTACIO 4t TR 2022'!AA14</f>
        <v>0</v>
      </c>
      <c r="W14" s="20" t="str">
        <f t="shared" si="8"/>
        <v/>
      </c>
      <c r="X14" s="13">
        <f>'CONTRACTACIO 1r TR 2022'!AC14+'CONTRACTACIO 2n TR 2022'!AC14+'CONTRACTACIO 3r TR 2022'!AC14+'CONTRACTACIO 4t TR 2022'!AC14</f>
        <v>0</v>
      </c>
      <c r="Y14" s="13">
        <f>'CONTRACTACIO 1r TR 2022'!AD14+'CONTRACTACIO 2n TR 2022'!AD14+'CONTRACTACIO 3r TR 2022'!AD14+'CONTRACTACIO 4t TR 2022'!AD14</f>
        <v>0</v>
      </c>
      <c r="Z14" s="21" t="str">
        <f t="shared" si="9"/>
        <v/>
      </c>
      <c r="AA14" s="9">
        <f>'CONTRACTACIO 1r TR 2022'!V14+'CONTRACTACIO 2n TR 2022'!V14+'CONTRACTACIO 3r TR 2022'!V14+'CONTRACTACIO 4t TR 2022'!V14</f>
        <v>0</v>
      </c>
      <c r="AB14" s="20" t="str">
        <f t="shared" si="10"/>
        <v/>
      </c>
      <c r="AC14" s="13">
        <f>'CONTRACTACIO 1r TR 2022'!X14+'CONTRACTACIO 2n TR 2022'!X14+'CONTRACTACIO 3r TR 2022'!X14+'CONTRACTACIO 4t TR 2022'!X14</f>
        <v>0</v>
      </c>
      <c r="AD14" s="13">
        <f>'CONTRACTACIO 1r TR 2022'!Y14+'CONTRACTACIO 2n TR 2022'!Y14+'CONTRACTACIO 3r TR 2022'!Y14+'CONTRACTACIO 4t TR 2022'!Y14</f>
        <v>0</v>
      </c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9">
        <f>'CONTRACTACIO 1r TR 2022'!B15+'CONTRACTACIO 2n TR 2022'!B15+'CONTRACTACIO 3r TR 2022'!B15+'CONTRACTACIO 4t TR 2022'!B15</f>
        <v>0</v>
      </c>
      <c r="C15" s="20" t="str">
        <f t="shared" si="0"/>
        <v/>
      </c>
      <c r="D15" s="13">
        <f>'CONTRACTACIO 1r TR 2022'!D15+'CONTRACTACIO 2n TR 2022'!D15+'CONTRACTACIO 3r TR 2022'!D15+'CONTRACTACIO 4t TR 2022'!D15</f>
        <v>0</v>
      </c>
      <c r="E15" s="13">
        <f>'CONTRACTACIO 1r TR 2022'!E15+'CONTRACTACIO 2n TR 2022'!E15+'CONTRACTACIO 3r TR 2022'!E15+'CONTRACTACIO 4t TR 2022'!E15</f>
        <v>0</v>
      </c>
      <c r="F15" s="21" t="str">
        <f t="shared" si="1"/>
        <v/>
      </c>
      <c r="G15" s="9">
        <f>'CONTRACTACIO 1r TR 2022'!G15+'CONTRACTACIO 2n TR 2022'!G15+'CONTRACTACIO 3r TR 2022'!G15+'CONTRACTACIO 4t TR 2022'!G15</f>
        <v>2</v>
      </c>
      <c r="H15" s="20">
        <f t="shared" si="2"/>
        <v>5.9171597633136093E-3</v>
      </c>
      <c r="I15" s="13">
        <f>'CONTRACTACIO 1r TR 2022'!I15+'CONTRACTACIO 2n TR 2022'!I15+'CONTRACTACIO 3r TR 2022'!I15+'CONTRACTACIO 4t TR 2022'!I15</f>
        <v>94384.55</v>
      </c>
      <c r="J15" s="13">
        <f>'CONTRACTACIO 1r TR 2022'!J15+'CONTRACTACIO 2n TR 2022'!J15+'CONTRACTACIO 3r TR 2022'!J15+'CONTRACTACIO 4t TR 2022'!J15</f>
        <v>114205.31</v>
      </c>
      <c r="K15" s="21">
        <f t="shared" si="3"/>
        <v>3.2078291728262827E-2</v>
      </c>
      <c r="L15" s="9">
        <f>'CONTRACTACIO 1r TR 2022'!L15+'CONTRACTACIO 2n TR 2022'!L15+'CONTRACTACIO 3r TR 2022'!L15+'CONTRACTACIO 4t TR 2022'!L15</f>
        <v>1</v>
      </c>
      <c r="M15" s="20">
        <f t="shared" si="4"/>
        <v>1.2345679012345678E-2</v>
      </c>
      <c r="N15" s="13">
        <f>'CONTRACTACIO 1r TR 2022'!N15+'CONTRACTACIO 2n TR 2022'!N15+'CONTRACTACIO 3r TR 2022'!N15+'CONTRACTACIO 4t TR 2022'!N15</f>
        <v>36029.5</v>
      </c>
      <c r="O15" s="13">
        <f>'CONTRACTACIO 1r TR 2022'!O15+'CONTRACTACIO 2n TR 2022'!O15+'CONTRACTACIO 3r TR 2022'!O15+'CONTRACTACIO 4t TR 2022'!O15</f>
        <v>43599.7</v>
      </c>
      <c r="P15" s="21">
        <f t="shared" si="5"/>
        <v>1.6594703392489973E-2</v>
      </c>
      <c r="Q15" s="9">
        <f>'CONTRACTACIO 1r TR 2022'!Q15+'CONTRACTACIO 2n TR 2022'!Q15+'CONTRACTACIO 3r TR 2022'!Q15+'CONTRACTACIO 4t TR 2022'!Q15</f>
        <v>0</v>
      </c>
      <c r="R15" s="20" t="str">
        <f t="shared" si="6"/>
        <v/>
      </c>
      <c r="S15" s="13">
        <f>'CONTRACTACIO 1r TR 2022'!S15+'CONTRACTACIO 2n TR 2022'!S15+'CONTRACTACIO 3r TR 2022'!S15+'CONTRACTACIO 4t TR 2022'!S15</f>
        <v>0</v>
      </c>
      <c r="T15" s="13">
        <f>'CONTRACTACIO 1r TR 2022'!T15+'CONTRACTACIO 2n TR 2022'!T15+'CONTRACTACIO 3r TR 2022'!T15+'CONTRACTACIO 4t TR 2022'!T15</f>
        <v>0</v>
      </c>
      <c r="U15" s="21" t="str">
        <f t="shared" si="7"/>
        <v/>
      </c>
      <c r="V15" s="9">
        <f>'CONTRACTACIO 1r TR 2022'!AA15+'CONTRACTACIO 2n TR 2022'!AA15+'CONTRACTACIO 3r TR 2022'!AA15+'CONTRACTACIO 4t TR 2022'!AA15</f>
        <v>0</v>
      </c>
      <c r="W15" s="20" t="str">
        <f t="shared" si="8"/>
        <v/>
      </c>
      <c r="X15" s="13">
        <f>'CONTRACTACIO 1r TR 2022'!AC15+'CONTRACTACIO 2n TR 2022'!AC15+'CONTRACTACIO 3r TR 2022'!AC15+'CONTRACTACIO 4t TR 2022'!AC15</f>
        <v>0</v>
      </c>
      <c r="Y15" s="13">
        <f>'CONTRACTACIO 1r TR 2022'!AD15+'CONTRACTACIO 2n TR 2022'!AD15+'CONTRACTACIO 3r TR 2022'!AD15+'CONTRACTACIO 4t TR 2022'!AD15</f>
        <v>0</v>
      </c>
      <c r="Z15" s="21" t="str">
        <f t="shared" si="9"/>
        <v/>
      </c>
      <c r="AA15" s="9">
        <f>'CONTRACTACIO 1r TR 2022'!V15+'CONTRACTACIO 2n TR 2022'!V15+'CONTRACTACIO 3r TR 2022'!V15+'CONTRACTACIO 4t TR 2022'!V15</f>
        <v>0</v>
      </c>
      <c r="AB15" s="20" t="str">
        <f t="shared" si="10"/>
        <v/>
      </c>
      <c r="AC15" s="13">
        <f>'CONTRACTACIO 1r TR 2022'!X15+'CONTRACTACIO 2n TR 2022'!X15+'CONTRACTACIO 3r TR 2022'!X15+'CONTRACTACIO 4t TR 2022'!X15</f>
        <v>0</v>
      </c>
      <c r="AD15" s="13">
        <f>'CONTRACTACIO 1r TR 2022'!Y15+'CONTRACTACIO 2n TR 2022'!Y15+'CONTRACTACIO 3r TR 2022'!Y15+'CONTRACTACIO 4t TR 2022'!Y15</f>
        <v>0</v>
      </c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9">
        <f>'CONTRACTACIO 1r TR 2022'!B16+'CONTRACTACIO 2n TR 2022'!B16+'CONTRACTACIO 3r TR 2022'!B16+'CONTRACTACIO 4t TR 2022'!B16</f>
        <v>0</v>
      </c>
      <c r="C16" s="20" t="str">
        <f t="shared" si="0"/>
        <v/>
      </c>
      <c r="D16" s="13">
        <f>'CONTRACTACIO 1r TR 2022'!D16+'CONTRACTACIO 2n TR 2022'!D16+'CONTRACTACIO 3r TR 2022'!D16+'CONTRACTACIO 4t TR 2022'!D16</f>
        <v>0</v>
      </c>
      <c r="E16" s="13">
        <f>'CONTRACTACIO 1r TR 2022'!E16+'CONTRACTACIO 2n TR 2022'!E16+'CONTRACTACIO 3r TR 2022'!E16+'CONTRACTACIO 4t TR 2022'!E16</f>
        <v>0</v>
      </c>
      <c r="F16" s="21" t="str">
        <f t="shared" si="1"/>
        <v/>
      </c>
      <c r="G16" s="9">
        <f>'CONTRACTACIO 1r TR 2022'!G16+'CONTRACTACIO 2n TR 2022'!G16+'CONTRACTACIO 3r TR 2022'!G16+'CONTRACTACIO 4t TR 2022'!G16</f>
        <v>0</v>
      </c>
      <c r="H16" s="20" t="str">
        <f t="shared" si="2"/>
        <v/>
      </c>
      <c r="I16" s="13">
        <f>'CONTRACTACIO 1r TR 2022'!I16+'CONTRACTACIO 2n TR 2022'!I16+'CONTRACTACIO 3r TR 2022'!I16+'CONTRACTACIO 4t TR 2022'!I16</f>
        <v>0</v>
      </c>
      <c r="J16" s="13">
        <f>'CONTRACTACIO 1r TR 2022'!J16+'CONTRACTACIO 2n TR 2022'!J16+'CONTRACTACIO 3r TR 2022'!J16+'CONTRACTACIO 4t TR 2022'!J16</f>
        <v>0</v>
      </c>
      <c r="K16" s="21" t="str">
        <f t="shared" si="3"/>
        <v/>
      </c>
      <c r="L16" s="9">
        <f>'CONTRACTACIO 1r TR 2022'!L16+'CONTRACTACIO 2n TR 2022'!L16+'CONTRACTACIO 3r TR 2022'!L16+'CONTRACTACIO 4t TR 2022'!L16</f>
        <v>0</v>
      </c>
      <c r="M16" s="20" t="str">
        <f t="shared" si="4"/>
        <v/>
      </c>
      <c r="N16" s="13">
        <f>'CONTRACTACIO 1r TR 2022'!N16+'CONTRACTACIO 2n TR 2022'!N16+'CONTRACTACIO 3r TR 2022'!N16+'CONTRACTACIO 4t TR 2022'!N16</f>
        <v>0</v>
      </c>
      <c r="O16" s="13">
        <f>'CONTRACTACIO 1r TR 2022'!O16+'CONTRACTACIO 2n TR 2022'!O16+'CONTRACTACIO 3r TR 2022'!O16+'CONTRACTACIO 4t TR 2022'!O16</f>
        <v>0</v>
      </c>
      <c r="P16" s="21" t="str">
        <f t="shared" si="5"/>
        <v/>
      </c>
      <c r="Q16" s="9">
        <f>'CONTRACTACIO 1r TR 2022'!Q16+'CONTRACTACIO 2n TR 2022'!Q16+'CONTRACTACIO 3r TR 2022'!Q16+'CONTRACTACIO 4t TR 2022'!Q16</f>
        <v>0</v>
      </c>
      <c r="R16" s="20" t="str">
        <f t="shared" si="6"/>
        <v/>
      </c>
      <c r="S16" s="13">
        <f>'CONTRACTACIO 1r TR 2022'!S16+'CONTRACTACIO 2n TR 2022'!S16+'CONTRACTACIO 3r TR 2022'!S16+'CONTRACTACIO 4t TR 2022'!S16</f>
        <v>0</v>
      </c>
      <c r="T16" s="13">
        <f>'CONTRACTACIO 1r TR 2022'!T16+'CONTRACTACIO 2n TR 2022'!T16+'CONTRACTACIO 3r TR 2022'!T16+'CONTRACTACIO 4t TR 2022'!T16</f>
        <v>0</v>
      </c>
      <c r="U16" s="21" t="str">
        <f t="shared" si="7"/>
        <v/>
      </c>
      <c r="V16" s="9">
        <f>'CONTRACTACIO 1r TR 2022'!AA16+'CONTRACTACIO 2n TR 2022'!AA16+'CONTRACTACIO 3r TR 2022'!AA16+'CONTRACTACIO 4t TR 2022'!AA16</f>
        <v>0</v>
      </c>
      <c r="W16" s="20" t="str">
        <f t="shared" si="8"/>
        <v/>
      </c>
      <c r="X16" s="13">
        <f>'CONTRACTACIO 1r TR 2022'!AC16+'CONTRACTACIO 2n TR 2022'!AC16+'CONTRACTACIO 3r TR 2022'!AC16+'CONTRACTACIO 4t TR 2022'!AC16</f>
        <v>0</v>
      </c>
      <c r="Y16" s="13">
        <f>'CONTRACTACIO 1r TR 2022'!AD16+'CONTRACTACIO 2n TR 2022'!AD16+'CONTRACTACIO 3r TR 2022'!AD16+'CONTRACTACIO 4t TR 2022'!AD16</f>
        <v>0</v>
      </c>
      <c r="Z16" s="21" t="str">
        <f t="shared" si="9"/>
        <v/>
      </c>
      <c r="AA16" s="9">
        <f>'CONTRACTACIO 1r TR 2022'!V16+'CONTRACTACIO 2n TR 2022'!V16+'CONTRACTACIO 3r TR 2022'!V16+'CONTRACTACIO 4t TR 2022'!V16</f>
        <v>0</v>
      </c>
      <c r="AB16" s="20" t="str">
        <f t="shared" si="10"/>
        <v/>
      </c>
      <c r="AC16" s="13">
        <f>'CONTRACTACIO 1r TR 2022'!X16+'CONTRACTACIO 2n TR 2022'!X16+'CONTRACTACIO 3r TR 2022'!X16+'CONTRACTACIO 4t TR 2022'!X16</f>
        <v>0</v>
      </c>
      <c r="AD16" s="13">
        <f>'CONTRACTACIO 1r TR 2022'!Y16+'CONTRACTACIO 2n TR 2022'!Y16+'CONTRACTACIO 3r TR 2022'!Y16+'CONTRACTACIO 4t TR 2022'!Y16</f>
        <v>0</v>
      </c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9">
        <f>'CONTRACTACIO 1r TR 2022'!B17+'CONTRACTACIO 2n TR 2022'!B17+'CONTRACTACIO 3r TR 2022'!B17+'CONTRACTACIO 4t TR 2022'!B17</f>
        <v>0</v>
      </c>
      <c r="C17" s="20" t="str">
        <f t="shared" si="0"/>
        <v/>
      </c>
      <c r="D17" s="13">
        <f>'CONTRACTACIO 1r TR 2022'!D17+'CONTRACTACIO 2n TR 2022'!D17+'CONTRACTACIO 3r TR 2022'!D17+'CONTRACTACIO 4t TR 2022'!D17</f>
        <v>0</v>
      </c>
      <c r="E17" s="13">
        <f>'CONTRACTACIO 1r TR 2022'!E17+'CONTRACTACIO 2n TR 2022'!E17+'CONTRACTACIO 3r TR 2022'!E17+'CONTRACTACIO 4t TR 2022'!E17</f>
        <v>0</v>
      </c>
      <c r="F17" s="21" t="str">
        <f t="shared" si="1"/>
        <v/>
      </c>
      <c r="G17" s="9">
        <f>'CONTRACTACIO 1r TR 2022'!G17+'CONTRACTACIO 2n TR 2022'!G17+'CONTRACTACIO 3r TR 2022'!G17+'CONTRACTACIO 4t TR 2022'!G17</f>
        <v>0</v>
      </c>
      <c r="H17" s="20" t="str">
        <f t="shared" si="2"/>
        <v/>
      </c>
      <c r="I17" s="13">
        <f>'CONTRACTACIO 1r TR 2022'!I17+'CONTRACTACIO 2n TR 2022'!I17+'CONTRACTACIO 3r TR 2022'!I17+'CONTRACTACIO 4t TR 2022'!I17</f>
        <v>0</v>
      </c>
      <c r="J17" s="13">
        <f>'CONTRACTACIO 1r TR 2022'!J17+'CONTRACTACIO 2n TR 2022'!J17+'CONTRACTACIO 3r TR 2022'!J17+'CONTRACTACIO 4t TR 2022'!J17</f>
        <v>0</v>
      </c>
      <c r="K17" s="21" t="str">
        <f t="shared" si="3"/>
        <v/>
      </c>
      <c r="L17" s="9">
        <f>'CONTRACTACIO 1r TR 2022'!L17+'CONTRACTACIO 2n TR 2022'!L17+'CONTRACTACIO 3r TR 2022'!L17+'CONTRACTACIO 4t TR 2022'!L17</f>
        <v>0</v>
      </c>
      <c r="M17" s="20" t="str">
        <f t="shared" si="4"/>
        <v/>
      </c>
      <c r="N17" s="13">
        <f>'CONTRACTACIO 1r TR 2022'!N17+'CONTRACTACIO 2n TR 2022'!N17+'CONTRACTACIO 3r TR 2022'!N17+'CONTRACTACIO 4t TR 2022'!N17</f>
        <v>0</v>
      </c>
      <c r="O17" s="13">
        <f>'CONTRACTACIO 1r TR 2022'!O17+'CONTRACTACIO 2n TR 2022'!O17+'CONTRACTACIO 3r TR 2022'!O17+'CONTRACTACIO 4t TR 2022'!O17</f>
        <v>0</v>
      </c>
      <c r="P17" s="21" t="str">
        <f t="shared" si="5"/>
        <v/>
      </c>
      <c r="Q17" s="9">
        <f>'CONTRACTACIO 1r TR 2022'!Q17+'CONTRACTACIO 2n TR 2022'!Q17+'CONTRACTACIO 3r TR 2022'!Q17+'CONTRACTACIO 4t TR 2022'!Q17</f>
        <v>0</v>
      </c>
      <c r="R17" s="20" t="str">
        <f t="shared" si="6"/>
        <v/>
      </c>
      <c r="S17" s="13">
        <f>'CONTRACTACIO 1r TR 2022'!S17+'CONTRACTACIO 2n TR 2022'!S17+'CONTRACTACIO 3r TR 2022'!S17+'CONTRACTACIO 4t TR 2022'!S17</f>
        <v>0</v>
      </c>
      <c r="T17" s="13">
        <f>'CONTRACTACIO 1r TR 2022'!T17+'CONTRACTACIO 2n TR 2022'!T17+'CONTRACTACIO 3r TR 2022'!T17+'CONTRACTACIO 4t TR 2022'!T17</f>
        <v>0</v>
      </c>
      <c r="U17" s="21" t="str">
        <f t="shared" si="7"/>
        <v/>
      </c>
      <c r="V17" s="9">
        <f>'CONTRACTACIO 1r TR 2022'!AA17+'CONTRACTACIO 2n TR 2022'!AA17+'CONTRACTACIO 3r TR 2022'!AA17+'CONTRACTACIO 4t TR 2022'!AA17</f>
        <v>0</v>
      </c>
      <c r="W17" s="20" t="str">
        <f t="shared" si="8"/>
        <v/>
      </c>
      <c r="X17" s="13">
        <f>'CONTRACTACIO 1r TR 2022'!AC17+'CONTRACTACIO 2n TR 2022'!AC17+'CONTRACTACIO 3r TR 2022'!AC17+'CONTRACTACIO 4t TR 2022'!AC17</f>
        <v>0</v>
      </c>
      <c r="Y17" s="13">
        <f>'CONTRACTACIO 1r TR 2022'!AD17+'CONTRACTACIO 2n TR 2022'!AD17+'CONTRACTACIO 3r TR 2022'!AD17+'CONTRACTACIO 4t TR 2022'!AD17</f>
        <v>0</v>
      </c>
      <c r="Z17" s="21" t="str">
        <f t="shared" si="9"/>
        <v/>
      </c>
      <c r="AA17" s="9">
        <f>'CONTRACTACIO 1r TR 2022'!V17+'CONTRACTACIO 2n TR 2022'!V17+'CONTRACTACIO 3r TR 2022'!V17+'CONTRACTACIO 4t TR 2022'!V17</f>
        <v>0</v>
      </c>
      <c r="AB17" s="20" t="str">
        <f t="shared" si="10"/>
        <v/>
      </c>
      <c r="AC17" s="13">
        <f>'CONTRACTACIO 1r TR 2022'!X17+'CONTRACTACIO 2n TR 2022'!X17+'CONTRACTACIO 3r TR 2022'!X17+'CONTRACTACIO 4t TR 2022'!X17</f>
        <v>0</v>
      </c>
      <c r="AD17" s="13">
        <f>'CONTRACTACIO 1r TR 2022'!Y17+'CONTRACTACIO 2n TR 2022'!Y17+'CONTRACTACIO 3r TR 2022'!Y17+'CONTRACTACIO 4t TR 2022'!Y17</f>
        <v>0</v>
      </c>
      <c r="AE17" s="21" t="str">
        <f t="shared" si="11"/>
        <v/>
      </c>
    </row>
    <row r="18" spans="1:31" s="42" customFormat="1" ht="36" customHeight="1" x14ac:dyDescent="0.3">
      <c r="A18" s="44" t="s">
        <v>33</v>
      </c>
      <c r="B18" s="9">
        <f>'CONTRACTACIO 1r TR 2022'!B18+'CONTRACTACIO 2n TR 2022'!B18+'CONTRACTACIO 3r TR 2022'!B18+'CONTRACTACIO 4t TR 2022'!B18</f>
        <v>0</v>
      </c>
      <c r="C18" s="20" t="str">
        <f t="shared" si="0"/>
        <v/>
      </c>
      <c r="D18" s="13">
        <f>'CONTRACTACIO 1r TR 2022'!D18+'CONTRACTACIO 2n TR 2022'!D18+'CONTRACTACIO 3r TR 2022'!D18+'CONTRACTACIO 4t TR 2022'!D18</f>
        <v>0</v>
      </c>
      <c r="E18" s="13">
        <f>'CONTRACTACIO 1r TR 2022'!E18+'CONTRACTACIO 2n TR 2022'!E18+'CONTRACTACIO 3r TR 2022'!E18+'CONTRACTACIO 4t TR 2022'!E18</f>
        <v>0</v>
      </c>
      <c r="F18" s="21" t="str">
        <f t="shared" si="1"/>
        <v/>
      </c>
      <c r="G18" s="9">
        <f>'CONTRACTACIO 1r TR 2022'!G18+'CONTRACTACIO 2n TR 2022'!G18+'CONTRACTACIO 3r TR 2022'!G18+'CONTRACTACIO 4t TR 2022'!G18</f>
        <v>1</v>
      </c>
      <c r="H18" s="20">
        <f t="shared" si="2"/>
        <v>2.9585798816568047E-3</v>
      </c>
      <c r="I18" s="13">
        <f>'CONTRACTACIO 1r TR 2022'!I18+'CONTRACTACIO 2n TR 2022'!I18+'CONTRACTACIO 3r TR 2022'!I18+'CONTRACTACIO 4t TR 2022'!I18</f>
        <v>825000</v>
      </c>
      <c r="J18" s="13">
        <f>'CONTRACTACIO 1r TR 2022'!J18+'CONTRACTACIO 2n TR 2022'!J18+'CONTRACTACIO 3r TR 2022'!J18+'CONTRACTACIO 4t TR 2022'!J18</f>
        <v>998250</v>
      </c>
      <c r="K18" s="21">
        <f t="shared" si="3"/>
        <v>0.28039111944740897</v>
      </c>
      <c r="L18" s="9">
        <f>'CONTRACTACIO 1r TR 2022'!L18+'CONTRACTACIO 2n TR 2022'!L18+'CONTRACTACIO 3r TR 2022'!L18+'CONTRACTACIO 4t TR 2022'!L18</f>
        <v>0</v>
      </c>
      <c r="M18" s="20" t="str">
        <f t="shared" si="4"/>
        <v/>
      </c>
      <c r="N18" s="13">
        <f>'CONTRACTACIO 1r TR 2022'!N18+'CONTRACTACIO 2n TR 2022'!N18+'CONTRACTACIO 3r TR 2022'!N18+'CONTRACTACIO 4t TR 2022'!N18</f>
        <v>0</v>
      </c>
      <c r="O18" s="13">
        <f>'CONTRACTACIO 1r TR 2022'!O18+'CONTRACTACIO 2n TR 2022'!O18+'CONTRACTACIO 3r TR 2022'!O18+'CONTRACTACIO 4t TR 2022'!O18</f>
        <v>0</v>
      </c>
      <c r="P18" s="21" t="str">
        <f t="shared" si="5"/>
        <v/>
      </c>
      <c r="Q18" s="9">
        <f>'CONTRACTACIO 1r TR 2022'!Q18+'CONTRACTACIO 2n TR 2022'!Q18+'CONTRACTACIO 3r TR 2022'!Q18+'CONTRACTACIO 4t TR 2022'!Q18</f>
        <v>0</v>
      </c>
      <c r="R18" s="20" t="str">
        <f t="shared" si="6"/>
        <v/>
      </c>
      <c r="S18" s="13">
        <f>'CONTRACTACIO 1r TR 2022'!S18+'CONTRACTACIO 2n TR 2022'!S18+'CONTRACTACIO 3r TR 2022'!S18+'CONTRACTACIO 4t TR 2022'!S18</f>
        <v>0</v>
      </c>
      <c r="T18" s="13">
        <f>'CONTRACTACIO 1r TR 2022'!T18+'CONTRACTACIO 2n TR 2022'!T18+'CONTRACTACIO 3r TR 2022'!T18+'CONTRACTACIO 4t TR 2022'!T18</f>
        <v>0</v>
      </c>
      <c r="U18" s="21" t="str">
        <f t="shared" si="7"/>
        <v/>
      </c>
      <c r="V18" s="9">
        <f>'CONTRACTACIO 1r TR 2022'!AA18+'CONTRACTACIO 2n TR 2022'!AA18+'CONTRACTACIO 3r TR 2022'!AA18+'CONTRACTACIO 4t TR 2022'!AA18</f>
        <v>0</v>
      </c>
      <c r="W18" s="20" t="str">
        <f t="shared" si="8"/>
        <v/>
      </c>
      <c r="X18" s="13">
        <f>'CONTRACTACIO 1r TR 2022'!AC18+'CONTRACTACIO 2n TR 2022'!AC18+'CONTRACTACIO 3r TR 2022'!AC18+'CONTRACTACIO 4t TR 2022'!AC18</f>
        <v>0</v>
      </c>
      <c r="Y18" s="13">
        <f>'CONTRACTACIO 1r TR 2022'!AD18+'CONTRACTACIO 2n TR 2022'!AD18+'CONTRACTACIO 3r TR 2022'!AD18+'CONTRACTACIO 4t TR 2022'!AD18</f>
        <v>0</v>
      </c>
      <c r="Z18" s="21" t="str">
        <f t="shared" si="9"/>
        <v/>
      </c>
      <c r="AA18" s="9">
        <f>'CONTRACTACIO 1r TR 2022'!V18+'CONTRACTACIO 2n TR 2022'!V18+'CONTRACTACIO 3r TR 2022'!V18+'CONTRACTACIO 4t TR 2022'!V18</f>
        <v>1</v>
      </c>
      <c r="AB18" s="20">
        <f t="shared" si="10"/>
        <v>1</v>
      </c>
      <c r="AC18" s="13">
        <f>'CONTRACTACIO 1r TR 2022'!X18+'CONTRACTACIO 2n TR 2022'!X18+'CONTRACTACIO 3r TR 2022'!X18+'CONTRACTACIO 4t TR 2022'!X18</f>
        <v>958677.69</v>
      </c>
      <c r="AD18" s="13">
        <f>'CONTRACTACIO 1r TR 2022'!Y18+'CONTRACTACIO 2n TR 2022'!Y18+'CONTRACTACIO 3r TR 2022'!Y18+'CONTRACTACIO 4t TR 2022'!Y18</f>
        <v>1160000</v>
      </c>
      <c r="AE18" s="21">
        <f t="shared" si="11"/>
        <v>1</v>
      </c>
    </row>
    <row r="19" spans="1:31" s="42" customFormat="1" ht="36" customHeight="1" x14ac:dyDescent="0.3">
      <c r="A19" s="44" t="s">
        <v>28</v>
      </c>
      <c r="B19" s="9">
        <f>'CONTRACTACIO 1r TR 2022'!B19+'CONTRACTACIO 2n TR 2022'!B19+'CONTRACTACIO 3r TR 2022'!B19+'CONTRACTACIO 4t TR 2022'!B19</f>
        <v>0</v>
      </c>
      <c r="C19" s="20" t="str">
        <f t="shared" si="0"/>
        <v/>
      </c>
      <c r="D19" s="13">
        <f>'CONTRACTACIO 1r TR 2022'!D19+'CONTRACTACIO 2n TR 2022'!D19+'CONTRACTACIO 3r TR 2022'!D19+'CONTRACTACIO 4t TR 2022'!D19</f>
        <v>0</v>
      </c>
      <c r="E19" s="13">
        <f>'CONTRACTACIO 1r TR 2022'!E19+'CONTRACTACIO 2n TR 2022'!E19+'CONTRACTACIO 3r TR 2022'!E19+'CONTRACTACIO 4t TR 2022'!E19</f>
        <v>0</v>
      </c>
      <c r="F19" s="21" t="str">
        <f t="shared" si="1"/>
        <v/>
      </c>
      <c r="G19" s="9">
        <f>'CONTRACTACIO 1r TR 2022'!G19+'CONTRACTACIO 2n TR 2022'!G19+'CONTRACTACIO 3r TR 2022'!G19+'CONTRACTACIO 4t TR 2022'!G19</f>
        <v>3</v>
      </c>
      <c r="H19" s="20">
        <f t="shared" si="2"/>
        <v>8.8757396449704144E-3</v>
      </c>
      <c r="I19" s="13">
        <f>'CONTRACTACIO 1r TR 2022'!I19+'CONTRACTACIO 2n TR 2022'!I19+'CONTRACTACIO 3r TR 2022'!I19+'CONTRACTACIO 4t TR 2022'!I19</f>
        <v>51099.18</v>
      </c>
      <c r="J19" s="13">
        <f>'CONTRACTACIO 1r TR 2022'!J19+'CONTRACTACIO 2n TR 2022'!J19+'CONTRACTACIO 3r TR 2022'!J19+'CONTRACTACIO 4t TR 2022'!J19</f>
        <v>61830</v>
      </c>
      <c r="K19" s="21">
        <f t="shared" si="3"/>
        <v>1.7366975121896614E-2</v>
      </c>
      <c r="L19" s="9">
        <f>'CONTRACTACIO 1r TR 2022'!L19+'CONTRACTACIO 2n TR 2022'!L19+'CONTRACTACIO 3r TR 2022'!L19+'CONTRACTACIO 4t TR 2022'!L19</f>
        <v>2</v>
      </c>
      <c r="M19" s="20">
        <f t="shared" si="4"/>
        <v>2.4691358024691357E-2</v>
      </c>
      <c r="N19" s="13">
        <f>'CONTRACTACIO 1r TR 2022'!N19+'CONTRACTACIO 2n TR 2022'!N19+'CONTRACTACIO 3r TR 2022'!N19+'CONTRACTACIO 4t TR 2022'!N19</f>
        <v>1759286.14</v>
      </c>
      <c r="O19" s="13">
        <f>'CONTRACTACIO 1r TR 2022'!O19+'CONTRACTACIO 2n TR 2022'!O19+'CONTRACTACIO 3r TR 2022'!O19+'CONTRACTACIO 4t TR 2022'!O19</f>
        <v>2128736.23</v>
      </c>
      <c r="P19" s="21">
        <f t="shared" si="5"/>
        <v>0.81022911482641669</v>
      </c>
      <c r="Q19" s="9">
        <f>'CONTRACTACIO 1r TR 2022'!Q19+'CONTRACTACIO 2n TR 2022'!Q19+'CONTRACTACIO 3r TR 2022'!Q19+'CONTRACTACIO 4t TR 2022'!Q19</f>
        <v>0</v>
      </c>
      <c r="R19" s="20" t="str">
        <f t="shared" si="6"/>
        <v/>
      </c>
      <c r="S19" s="13">
        <f>'CONTRACTACIO 1r TR 2022'!S19+'CONTRACTACIO 2n TR 2022'!S19+'CONTRACTACIO 3r TR 2022'!S19+'CONTRACTACIO 4t TR 2022'!S19</f>
        <v>0</v>
      </c>
      <c r="T19" s="13">
        <f>'CONTRACTACIO 1r TR 2022'!T19+'CONTRACTACIO 2n TR 2022'!T19+'CONTRACTACIO 3r TR 2022'!T19+'CONTRACTACIO 4t TR 2022'!T19</f>
        <v>0</v>
      </c>
      <c r="U19" s="21" t="str">
        <f t="shared" si="7"/>
        <v/>
      </c>
      <c r="V19" s="9">
        <f>'CONTRACTACIO 1r TR 2022'!AA19+'CONTRACTACIO 2n TR 2022'!AA19+'CONTRACTACIO 3r TR 2022'!AA19+'CONTRACTACIO 4t TR 2022'!AA19</f>
        <v>0</v>
      </c>
      <c r="W19" s="20" t="str">
        <f t="shared" si="8"/>
        <v/>
      </c>
      <c r="X19" s="13">
        <f>'CONTRACTACIO 1r TR 2022'!AC19+'CONTRACTACIO 2n TR 2022'!AC19+'CONTRACTACIO 3r TR 2022'!AC19+'CONTRACTACIO 4t TR 2022'!AC19</f>
        <v>0</v>
      </c>
      <c r="Y19" s="13">
        <f>'CONTRACTACIO 1r TR 2022'!AD19+'CONTRACTACIO 2n TR 2022'!AD19+'CONTRACTACIO 3r TR 2022'!AD19+'CONTRACTACIO 4t TR 2022'!AD19</f>
        <v>0</v>
      </c>
      <c r="Z19" s="21" t="str">
        <f t="shared" si="9"/>
        <v/>
      </c>
      <c r="AA19" s="9">
        <f>'CONTRACTACIO 1r TR 2022'!V19+'CONTRACTACIO 2n TR 2022'!V19+'CONTRACTACIO 3r TR 2022'!V19+'CONTRACTACIO 4t TR 2022'!V19</f>
        <v>0</v>
      </c>
      <c r="AB19" s="20" t="str">
        <f t="shared" si="10"/>
        <v/>
      </c>
      <c r="AC19" s="13">
        <f>'CONTRACTACIO 1r TR 2022'!X19+'CONTRACTACIO 2n TR 2022'!X19+'CONTRACTACIO 3r TR 2022'!X19+'CONTRACTACIO 4t TR 2022'!X19</f>
        <v>0</v>
      </c>
      <c r="AD19" s="13">
        <f>'CONTRACTACIO 1r TR 2022'!Y19+'CONTRACTACIO 2n TR 2022'!Y19+'CONTRACTACIO 3r TR 2022'!Y19+'CONTRACTACIO 4t TR 2022'!Y19</f>
        <v>0</v>
      </c>
      <c r="AE19" s="21" t="str">
        <f t="shared" si="11"/>
        <v/>
      </c>
    </row>
    <row r="20" spans="1:31" s="42" customFormat="1" ht="36" customHeight="1" x14ac:dyDescent="0.3">
      <c r="A20" s="45" t="s">
        <v>29</v>
      </c>
      <c r="B20" s="9">
        <f>'CONTRACTACIO 1r TR 2022'!B20+'CONTRACTACIO 2n TR 2022'!B20+'CONTRACTACIO 3r TR 2022'!B20+'CONTRACTACIO 4t TR 2022'!B20</f>
        <v>40</v>
      </c>
      <c r="C20" s="20">
        <f t="shared" si="0"/>
        <v>0.88888888888888884</v>
      </c>
      <c r="D20" s="13">
        <f>'CONTRACTACIO 1r TR 2022'!D20+'CONTRACTACIO 2n TR 2022'!D20+'CONTRACTACIO 3r TR 2022'!D20+'CONTRACTACIO 4t TR 2022'!D20</f>
        <v>728882.91999999993</v>
      </c>
      <c r="E20" s="13">
        <f>'CONTRACTACIO 1r TR 2022'!E20+'CONTRACTACIO 2n TR 2022'!E20+'CONTRACTACIO 3r TR 2022'!E20+'CONTRACTACIO 4t TR 2022'!E20</f>
        <v>881948.33</v>
      </c>
      <c r="F20" s="21">
        <f t="shared" si="1"/>
        <v>0.76874283031223534</v>
      </c>
      <c r="G20" s="9">
        <f>'CONTRACTACIO 1r TR 2022'!G20+'CONTRACTACIO 2n TR 2022'!G20+'CONTRACTACIO 3r TR 2022'!G20+'CONTRACTACIO 4t TR 2022'!G20</f>
        <v>162</v>
      </c>
      <c r="H20" s="20">
        <f t="shared" si="2"/>
        <v>0.47928994082840237</v>
      </c>
      <c r="I20" s="13">
        <f>'CONTRACTACIO 1r TR 2022'!I20+'CONTRACTACIO 2n TR 2022'!I20+'CONTRACTACIO 3r TR 2022'!I20+'CONTRACTACIO 4t TR 2022'!I20</f>
        <v>975521.11999999988</v>
      </c>
      <c r="J20" s="13">
        <f>'CONTRACTACIO 1r TR 2022'!J20+'CONTRACTACIO 2n TR 2022'!J20+'CONTRACTACIO 3r TR 2022'!J20+'CONTRACTACIO 4t TR 2022'!J20</f>
        <v>1129760.08</v>
      </c>
      <c r="K20" s="21">
        <f t="shared" si="3"/>
        <v>0.31733002107507569</v>
      </c>
      <c r="L20" s="9">
        <f>'CONTRACTACIO 1r TR 2022'!L20+'CONTRACTACIO 2n TR 2022'!L20+'CONTRACTACIO 3r TR 2022'!L20+'CONTRACTACIO 4t TR 2022'!L20</f>
        <v>29</v>
      </c>
      <c r="M20" s="20">
        <f t="shared" si="4"/>
        <v>0.35802469135802467</v>
      </c>
      <c r="N20" s="13">
        <f>'CONTRACTACIO 1r TR 2022'!N20+'CONTRACTACIO 2n TR 2022'!N20+'CONTRACTACIO 3r TR 2022'!N20+'CONTRACTACIO 4t TR 2022'!N20</f>
        <v>235442.84999999998</v>
      </c>
      <c r="O20" s="13">
        <f>'CONTRACTACIO 1r TR 2022'!O20+'CONTRACTACIO 2n TR 2022'!O20+'CONTRACTACIO 3r TR 2022'!O20+'CONTRACTACIO 4t TR 2022'!O20</f>
        <v>282968.28000000003</v>
      </c>
      <c r="P20" s="21">
        <f t="shared" si="5"/>
        <v>0.10770199510737581</v>
      </c>
      <c r="Q20" s="9">
        <f>'CONTRACTACIO 1r TR 2022'!Q20+'CONTRACTACIO 2n TR 2022'!Q20+'CONTRACTACIO 3r TR 2022'!Q20+'CONTRACTACIO 4t TR 2022'!Q20</f>
        <v>0</v>
      </c>
      <c r="R20" s="20" t="str">
        <f t="shared" si="6"/>
        <v/>
      </c>
      <c r="S20" s="13">
        <f>'CONTRACTACIO 1r TR 2022'!S20+'CONTRACTACIO 2n TR 2022'!S20+'CONTRACTACIO 3r TR 2022'!S20+'CONTRACTACIO 4t TR 2022'!S20</f>
        <v>0</v>
      </c>
      <c r="T20" s="13">
        <f>'CONTRACTACIO 1r TR 2022'!T20+'CONTRACTACIO 2n TR 2022'!T20+'CONTRACTACIO 3r TR 2022'!T20+'CONTRACTACIO 4t TR 2022'!T20</f>
        <v>0</v>
      </c>
      <c r="U20" s="21" t="str">
        <f t="shared" si="7"/>
        <v/>
      </c>
      <c r="V20" s="9">
        <f>'CONTRACTACIO 1r TR 2022'!AA20+'CONTRACTACIO 2n TR 2022'!AA20+'CONTRACTACIO 3r TR 2022'!AA20+'CONTRACTACIO 4t TR 2022'!AA20</f>
        <v>0</v>
      </c>
      <c r="W20" s="20" t="str">
        <f t="shared" si="8"/>
        <v/>
      </c>
      <c r="X20" s="13">
        <f>'CONTRACTACIO 1r TR 2022'!AC20+'CONTRACTACIO 2n TR 2022'!AC20+'CONTRACTACIO 3r TR 2022'!AC20+'CONTRACTACIO 4t TR 2022'!AC20</f>
        <v>0</v>
      </c>
      <c r="Y20" s="13">
        <f>'CONTRACTACIO 1r TR 2022'!AD20+'CONTRACTACIO 2n TR 2022'!AD20+'CONTRACTACIO 3r TR 2022'!AD20+'CONTRACTACIO 4t TR 2022'!AD20</f>
        <v>0</v>
      </c>
      <c r="Z20" s="21" t="str">
        <f t="shared" si="9"/>
        <v/>
      </c>
      <c r="AA20" s="9">
        <f>'CONTRACTACIO 1r TR 2022'!V20+'CONTRACTACIO 2n TR 2022'!V20+'CONTRACTACIO 3r TR 2022'!V20+'CONTRACTACIO 4t TR 2022'!V20</f>
        <v>0</v>
      </c>
      <c r="AB20" s="20" t="str">
        <f t="shared" si="10"/>
        <v/>
      </c>
      <c r="AC20" s="13">
        <f>'CONTRACTACIO 1r TR 2022'!X20+'CONTRACTACIO 2n TR 2022'!X20+'CONTRACTACIO 3r TR 2022'!X20+'CONTRACTACIO 4t TR 2022'!X20</f>
        <v>0</v>
      </c>
      <c r="AD20" s="13">
        <f>'CONTRACTACIO 1r TR 2022'!Y20+'CONTRACTACIO 2n TR 2022'!Y20+'CONTRACTACIO 3r TR 2022'!Y20+'CONTRACTACIO 4t TR 2022'!Y20</f>
        <v>0</v>
      </c>
      <c r="AE20" s="21" t="str">
        <f t="shared" si="11"/>
        <v/>
      </c>
    </row>
    <row r="21" spans="1:31" s="42" customFormat="1" ht="39.950000000000003" customHeight="1" x14ac:dyDescent="0.25">
      <c r="A21" s="46" t="s">
        <v>35</v>
      </c>
      <c r="B21" s="9">
        <f>'CONTRACTACIO 1r TR 2022'!B21+'CONTRACTACIO 2n TR 2022'!B21+'CONTRACTACIO 3r TR 2022'!B21+'CONTRACTACIO 4t TR 2022'!B21</f>
        <v>4</v>
      </c>
      <c r="C21" s="20">
        <f t="shared" si="0"/>
        <v>8.8888888888888892E-2</v>
      </c>
      <c r="D21" s="13">
        <f>'CONTRACTACIO 1r TR 2022'!D21+'CONTRACTACIO 2n TR 2022'!D21+'CONTRACTACIO 3r TR 2022'!D21+'CONTRACTACIO 4t TR 2022'!D21</f>
        <v>6226.3</v>
      </c>
      <c r="E21" s="13">
        <f>'CONTRACTACIO 1r TR 2022'!E21+'CONTRACTACIO 2n TR 2022'!E21+'CONTRACTACIO 3r TR 2022'!E21+'CONTRACTACIO 4t TR 2022'!E21</f>
        <v>7533.8300000000008</v>
      </c>
      <c r="F21" s="21">
        <f t="shared" si="1"/>
        <v>6.5667994374355573E-3</v>
      </c>
      <c r="G21" s="9">
        <f>'CONTRACTACIO 1r TR 2022'!G21+'CONTRACTACIO 2n TR 2022'!G21+'CONTRACTACIO 3r TR 2022'!G21+'CONTRACTACIO 4t TR 2022'!G21</f>
        <v>154</v>
      </c>
      <c r="H21" s="20">
        <f t="shared" si="2"/>
        <v>0.45562130177514792</v>
      </c>
      <c r="I21" s="13">
        <f>'CONTRACTACIO 1r TR 2022'!I21+'CONTRACTACIO 2n TR 2022'!I21+'CONTRACTACIO 3r TR 2022'!I21+'CONTRACTACIO 4t TR 2022'!I21</f>
        <v>117567.71000000002</v>
      </c>
      <c r="J21" s="13">
        <f>'CONTRACTACIO 1r TR 2022'!J21+'CONTRACTACIO 2n TR 2022'!J21+'CONTRACTACIO 3r TR 2022'!J21+'CONTRACTACIO 4t TR 2022'!J21</f>
        <v>135109.39000000001</v>
      </c>
      <c r="K21" s="21">
        <f t="shared" si="3"/>
        <v>3.7949885409423054E-2</v>
      </c>
      <c r="L21" s="9">
        <f>'CONTRACTACIO 1r TR 2022'!L21+'CONTRACTACIO 2n TR 2022'!L21+'CONTRACTACIO 3r TR 2022'!L21+'CONTRACTACIO 4t TR 2022'!L21</f>
        <v>47</v>
      </c>
      <c r="M21" s="20">
        <f t="shared" si="4"/>
        <v>0.58024691358024694</v>
      </c>
      <c r="N21" s="13">
        <f>'CONTRACTACIO 1r TR 2022'!N21+'CONTRACTACIO 2n TR 2022'!N21+'CONTRACTACIO 3r TR 2022'!N21+'CONTRACTACIO 4t TR 2022'!N21</f>
        <v>44023.220000000008</v>
      </c>
      <c r="O21" s="13">
        <f>'CONTRACTACIO 1r TR 2022'!O21+'CONTRACTACIO 2n TR 2022'!O21+'CONTRACTACIO 3r TR 2022'!O21+'CONTRACTACIO 4t TR 2022'!O21</f>
        <v>52722.100000000006</v>
      </c>
      <c r="P21" s="21">
        <f t="shared" si="5"/>
        <v>2.0066826416906443E-2</v>
      </c>
      <c r="Q21" s="9">
        <f>'CONTRACTACIO 1r TR 2022'!Q21+'CONTRACTACIO 2n TR 2022'!Q21+'CONTRACTACIO 3r TR 2022'!Q21+'CONTRACTACIO 4t TR 2022'!Q21</f>
        <v>0</v>
      </c>
      <c r="R21" s="20" t="str">
        <f t="shared" si="6"/>
        <v/>
      </c>
      <c r="S21" s="13">
        <f>'CONTRACTACIO 1r TR 2022'!S21+'CONTRACTACIO 2n TR 2022'!S21+'CONTRACTACIO 3r TR 2022'!S21+'CONTRACTACIO 4t TR 2022'!S21</f>
        <v>0</v>
      </c>
      <c r="T21" s="13">
        <f>'CONTRACTACIO 1r TR 2022'!T21+'CONTRACTACIO 2n TR 2022'!T21+'CONTRACTACIO 3r TR 2022'!T21+'CONTRACTACIO 4t TR 2022'!T21</f>
        <v>0</v>
      </c>
      <c r="U21" s="21" t="str">
        <f t="shared" si="7"/>
        <v/>
      </c>
      <c r="V21" s="9">
        <f>'CONTRACTACIO 1r TR 2022'!AA21+'CONTRACTACIO 2n TR 2022'!AA21+'CONTRACTACIO 3r TR 2022'!AA21+'CONTRACTACIO 4t TR 2022'!AA21</f>
        <v>0</v>
      </c>
      <c r="W21" s="20" t="str">
        <f t="shared" si="8"/>
        <v/>
      </c>
      <c r="X21" s="13">
        <f>'CONTRACTACIO 1r TR 2022'!AC21+'CONTRACTACIO 2n TR 2022'!AC21+'CONTRACTACIO 3r TR 2022'!AC21+'CONTRACTACIO 4t TR 2022'!AC21</f>
        <v>0</v>
      </c>
      <c r="Y21" s="13">
        <f>'CONTRACTACIO 1r TR 2022'!AD21+'CONTRACTACIO 2n TR 2022'!AD21+'CONTRACTACIO 3r TR 2022'!AD21+'CONTRACTACIO 4t TR 2022'!AD21</f>
        <v>0</v>
      </c>
      <c r="Z21" s="21" t="str">
        <f t="shared" si="9"/>
        <v/>
      </c>
      <c r="AA21" s="9">
        <f>'CONTRACTACIO 1r TR 2022'!V21+'CONTRACTACIO 2n TR 2022'!V21+'CONTRACTACIO 3r TR 2022'!V21+'CONTRACTACIO 4t TR 2022'!V21</f>
        <v>0</v>
      </c>
      <c r="AB21" s="20" t="str">
        <f t="shared" si="10"/>
        <v/>
      </c>
      <c r="AC21" s="13">
        <f>'CONTRACTACIO 1r TR 2022'!X21+'CONTRACTACIO 2n TR 2022'!X21+'CONTRACTACIO 3r TR 2022'!X21+'CONTRACTACIO 4t TR 2022'!X21</f>
        <v>0</v>
      </c>
      <c r="AD21" s="13">
        <f>'CONTRACTACIO 1r TR 2022'!Y21+'CONTRACTACIO 2n TR 2022'!Y21+'CONTRACTACIO 3r TR 2022'!Y21+'CONTRACTACIO 4t TR 2022'!Y21</f>
        <v>0</v>
      </c>
      <c r="AE21" s="21" t="str">
        <f t="shared" si="11"/>
        <v/>
      </c>
    </row>
    <row r="22" spans="1:31" s="42" customFormat="1" ht="39.950000000000003" customHeight="1" x14ac:dyDescent="0.3">
      <c r="A22" s="92" t="s">
        <v>45</v>
      </c>
      <c r="B22" s="9">
        <f>'CONTRACTACIO 1r TR 2022'!B22+'CONTRACTACIO 2n TR 2022'!B22+'CONTRACTACIO 3r TR 2022'!B22+'CONTRACTACIO 4t TR 2022'!B22</f>
        <v>0</v>
      </c>
      <c r="C22" s="20" t="str">
        <f t="shared" si="0"/>
        <v/>
      </c>
      <c r="D22" s="13">
        <f>'CONTRACTACIO 1r TR 2022'!D22+'CONTRACTACIO 2n TR 2022'!D22+'CONTRACTACIO 3r TR 2022'!D22+'CONTRACTACIO 4t TR 2022'!D22</f>
        <v>0</v>
      </c>
      <c r="E22" s="23">
        <f>'CONTRACTACIO 1r TR 2022'!E22+'CONTRACTACIO 2n TR 2022'!E22+'CONTRACTACIO 3r TR 2022'!E22+'CONTRACTACIO 4t TR 2022'!E22</f>
        <v>0</v>
      </c>
      <c r="F22" s="21" t="str">
        <f t="shared" si="1"/>
        <v/>
      </c>
      <c r="G22" s="9">
        <f>'CONTRACTACIO 1r TR 2022'!G22+'CONTRACTACIO 2n TR 2022'!G22+'CONTRACTACIO 3r TR 2022'!G22+'CONTRACTACIO 4t TR 2022'!G22</f>
        <v>0</v>
      </c>
      <c r="H22" s="20" t="str">
        <f t="shared" si="2"/>
        <v/>
      </c>
      <c r="I22" s="13">
        <f>'CONTRACTACIO 1r TR 2022'!I22+'CONTRACTACIO 2n TR 2022'!I22+'CONTRACTACIO 3r TR 2022'!I22+'CONTRACTACIO 4t TR 2022'!I22</f>
        <v>0</v>
      </c>
      <c r="J22" s="23">
        <f>'CONTRACTACIO 1r TR 2022'!J22+'CONTRACTACIO 2n TR 2022'!J22+'CONTRACTACIO 3r TR 2022'!J22+'CONTRACTACIO 4t TR 2022'!J22</f>
        <v>0</v>
      </c>
      <c r="K22" s="21" t="str">
        <f t="shared" si="3"/>
        <v/>
      </c>
      <c r="L22" s="9">
        <f>'CONTRACTACIO 1r TR 2022'!L22+'CONTRACTACIO 2n TR 2022'!L22+'CONTRACTACIO 3r TR 2022'!L22+'CONTRACTACIO 4t TR 2022'!L22</f>
        <v>0</v>
      </c>
      <c r="M22" s="20" t="str">
        <f t="shared" si="4"/>
        <v/>
      </c>
      <c r="N22" s="13">
        <f>'CONTRACTACIO 1r TR 2022'!N22+'CONTRACTACIO 2n TR 2022'!N22+'CONTRACTACIO 3r TR 2022'!N22+'CONTRACTACIO 4t TR 2022'!N22</f>
        <v>0</v>
      </c>
      <c r="O22" s="23">
        <f>'CONTRACTACIO 1r TR 2022'!O22+'CONTRACTACIO 2n TR 2022'!O22+'CONTRACTACIO 3r TR 2022'!O22+'CONTRACTACIO 4t TR 2022'!O22</f>
        <v>0</v>
      </c>
      <c r="P22" s="21" t="str">
        <f t="shared" si="5"/>
        <v/>
      </c>
      <c r="Q22" s="9">
        <f>'CONTRACTACIO 1r TR 2022'!Q22+'CONTRACTACIO 2n TR 2022'!Q22+'CONTRACTACIO 3r TR 2022'!Q22+'CONTRACTACIO 4t TR 2022'!Q22</f>
        <v>0</v>
      </c>
      <c r="R22" s="20" t="str">
        <f t="shared" si="6"/>
        <v/>
      </c>
      <c r="S22" s="13">
        <f>'CONTRACTACIO 1r TR 2022'!S22+'CONTRACTACIO 2n TR 2022'!S22+'CONTRACTACIO 3r TR 2022'!S22+'CONTRACTACIO 4t TR 2022'!S22</f>
        <v>0</v>
      </c>
      <c r="T22" s="23">
        <f>'CONTRACTACIO 1r TR 2022'!T22+'CONTRACTACIO 2n TR 2022'!T22+'CONTRACTACIO 3r TR 2022'!T22+'CONTRACTACIO 4t TR 2022'!T22</f>
        <v>0</v>
      </c>
      <c r="U22" s="21" t="str">
        <f t="shared" si="7"/>
        <v/>
      </c>
      <c r="V22" s="9">
        <f>'CONTRACTACIO 1r TR 2022'!AA22+'CONTRACTACIO 2n TR 2022'!AA22+'CONTRACTACIO 3r TR 2022'!AA22+'CONTRACTACIO 4t TR 2022'!AA22</f>
        <v>0</v>
      </c>
      <c r="W22" s="20" t="str">
        <f t="shared" si="8"/>
        <v/>
      </c>
      <c r="X22" s="13">
        <f>'CONTRACTACIO 1r TR 2022'!AC22+'CONTRACTACIO 2n TR 2022'!AC22+'CONTRACTACIO 3r TR 2022'!AC22+'CONTRACTACIO 4t TR 2022'!AC22</f>
        <v>0</v>
      </c>
      <c r="Y22" s="23">
        <f>'CONTRACTACIO 1r TR 2022'!AD22+'CONTRACTACIO 2n TR 2022'!AD22+'CONTRACTACIO 3r TR 2022'!AD22+'CONTRACTACIO 4t TR 2022'!AD22</f>
        <v>0</v>
      </c>
      <c r="Z22" s="21" t="str">
        <f t="shared" si="9"/>
        <v/>
      </c>
      <c r="AA22" s="9">
        <f>'CONTRACTACIO 1r TR 2022'!V22+'CONTRACTACIO 2n TR 2022'!V22+'CONTRACTACIO 3r TR 2022'!V22+'CONTRACTACIO 4t TR 2022'!V22</f>
        <v>0</v>
      </c>
      <c r="AB22" s="20" t="str">
        <f t="shared" si="10"/>
        <v/>
      </c>
      <c r="AC22" s="13">
        <f>'CONTRACTACIO 1r TR 2022'!X22+'CONTRACTACIO 2n TR 2022'!X22+'CONTRACTACIO 3r TR 2022'!X22+'CONTRACTACIO 4t TR 2022'!X22</f>
        <v>0</v>
      </c>
      <c r="AD22" s="23">
        <f>'CONTRACTACIO 1r TR 2022'!Y22+'CONTRACTACIO 2n TR 2022'!Y22+'CONTRACTACIO 3r TR 2022'!Y22+'CONTRACTACIO 4t TR 2022'!Y22</f>
        <v>0</v>
      </c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81">
        <f>'CONTRACTACIO 1r TR 2022'!B23+'CONTRACTACIO 2n TR 2022'!B23+'CONTRACTACIO 3r TR 2022'!B23+'CONTRACTACIO 4t TR 2022'!B23</f>
        <v>0</v>
      </c>
      <c r="C23" s="66" t="str">
        <f t="shared" si="0"/>
        <v/>
      </c>
      <c r="D23" s="77">
        <f>'CONTRACTACIO 1r TR 2022'!D23+'CONTRACTACIO 2n TR 2022'!D23+'CONTRACTACIO 3r TR 2022'!D23+'CONTRACTACIO 4t TR 2022'!D23</f>
        <v>0</v>
      </c>
      <c r="E23" s="78">
        <f>'CONTRACTACIO 1r TR 2022'!E23+'CONTRACTACIO 2n TR 2022'!E23+'CONTRACTACIO 3r TR 2022'!E23+'CONTRACTACIO 4t TR 2022'!E23</f>
        <v>0</v>
      </c>
      <c r="F23" s="67" t="str">
        <f t="shared" si="1"/>
        <v/>
      </c>
      <c r="G23" s="81">
        <f>'CONTRACTACIO 1r TR 2022'!G23+'CONTRACTACIO 2n TR 2022'!G23+'CONTRACTACIO 3r TR 2022'!G23+'CONTRACTACIO 4t TR 2022'!G23</f>
        <v>0</v>
      </c>
      <c r="H23" s="66" t="str">
        <f t="shared" si="2"/>
        <v/>
      </c>
      <c r="I23" s="77">
        <f>'CONTRACTACIO 1r TR 2022'!I23+'CONTRACTACIO 2n TR 2022'!I23+'CONTRACTACIO 3r TR 2022'!I23+'CONTRACTACIO 4t TR 2022'!I23</f>
        <v>0</v>
      </c>
      <c r="J23" s="78">
        <f>'CONTRACTACIO 1r TR 2022'!J23+'CONTRACTACIO 2n TR 2022'!J23+'CONTRACTACIO 3r TR 2022'!J23+'CONTRACTACIO 4t TR 2022'!J23</f>
        <v>0</v>
      </c>
      <c r="K23" s="67" t="str">
        <f t="shared" si="3"/>
        <v/>
      </c>
      <c r="L23" s="81">
        <f>'CONTRACTACIO 1r TR 2022'!L23+'CONTRACTACIO 2n TR 2022'!L23+'CONTRACTACIO 3r TR 2022'!L23+'CONTRACTACIO 4t TR 2022'!L23</f>
        <v>0</v>
      </c>
      <c r="M23" s="66" t="str">
        <f t="shared" si="4"/>
        <v/>
      </c>
      <c r="N23" s="77">
        <f>'CONTRACTACIO 1r TR 2022'!N23+'CONTRACTACIO 2n TR 2022'!N23+'CONTRACTACIO 3r TR 2022'!N23+'CONTRACTACIO 4t TR 2022'!N23</f>
        <v>0</v>
      </c>
      <c r="O23" s="78">
        <f>'CONTRACTACIO 1r TR 2022'!O23+'CONTRACTACIO 2n TR 2022'!O23+'CONTRACTACIO 3r TR 2022'!O23+'CONTRACTACIO 4t TR 2022'!O23</f>
        <v>0</v>
      </c>
      <c r="P23" s="67" t="str">
        <f t="shared" si="5"/>
        <v/>
      </c>
      <c r="Q23" s="81">
        <f>'CONTRACTACIO 1r TR 2022'!Q23+'CONTRACTACIO 2n TR 2022'!Q23+'CONTRACTACIO 3r TR 2022'!Q23+'CONTRACTACIO 4t TR 2022'!Q23</f>
        <v>0</v>
      </c>
      <c r="R23" s="66" t="str">
        <f t="shared" si="6"/>
        <v/>
      </c>
      <c r="S23" s="77">
        <f>'CONTRACTACIO 1r TR 2022'!S23+'CONTRACTACIO 2n TR 2022'!S23+'CONTRACTACIO 3r TR 2022'!S23+'CONTRACTACIO 4t TR 2022'!S23</f>
        <v>0</v>
      </c>
      <c r="T23" s="78">
        <f>'CONTRACTACIO 1r TR 2022'!T23+'CONTRACTACIO 2n TR 2022'!T23+'CONTRACTACIO 3r TR 2022'!T23+'CONTRACTACIO 4t TR 2022'!T23</f>
        <v>0</v>
      </c>
      <c r="U23" s="67" t="str">
        <f t="shared" si="7"/>
        <v/>
      </c>
      <c r="V23" s="81">
        <f>'CONTRACTACIO 1r TR 2022'!AA23+'CONTRACTACIO 2n TR 2022'!AA23+'CONTRACTACIO 3r TR 2022'!AA23+'CONTRACTACIO 4t TR 2022'!AA23</f>
        <v>0</v>
      </c>
      <c r="W23" s="66" t="str">
        <f t="shared" si="8"/>
        <v/>
      </c>
      <c r="X23" s="77">
        <f>'CONTRACTACIO 1r TR 2022'!AC23+'CONTRACTACIO 2n TR 2022'!AC23+'CONTRACTACIO 3r TR 2022'!AC23+'CONTRACTACIO 4t TR 2022'!AC23</f>
        <v>0</v>
      </c>
      <c r="Y23" s="78">
        <f>'CONTRACTACIO 1r TR 2022'!AD23+'CONTRACTACIO 2n TR 2022'!AD23+'CONTRACTACIO 3r TR 2022'!AD23+'CONTRACTACIO 4t TR 2022'!AD23</f>
        <v>0</v>
      </c>
      <c r="Z23" s="67" t="str">
        <f t="shared" si="9"/>
        <v/>
      </c>
      <c r="AA23" s="81">
        <f>'CONTRACTACIO 1r TR 2022'!V23+'CONTRACTACIO 2n TR 2022'!V23+'CONTRACTACIO 3r TR 2022'!V23+'CONTRACTACIO 4t TR 2022'!V23</f>
        <v>0</v>
      </c>
      <c r="AB23" s="20" t="str">
        <f t="shared" si="10"/>
        <v/>
      </c>
      <c r="AC23" s="77">
        <f>'CONTRACTACIO 1r TR 2022'!X23+'CONTRACTACIO 2n TR 2022'!X23+'CONTRACTACIO 3r TR 2022'!X23+'CONTRACTACIO 4t TR 2022'!X23</f>
        <v>0</v>
      </c>
      <c r="AD23" s="78">
        <f>'CONTRACTACIO 1r TR 2022'!Y23+'CONTRACTACIO 2n TR 2022'!Y23+'CONTRACTACIO 3r TR 2022'!Y23+'CONTRACTACIO 4t TR 2022'!Y23</f>
        <v>0</v>
      </c>
      <c r="AE23" s="67" t="str">
        <f t="shared" si="11"/>
        <v/>
      </c>
    </row>
    <row r="24" spans="1:31" s="42" customFormat="1" ht="36" customHeight="1" x14ac:dyDescent="0.25">
      <c r="A24" s="97" t="s">
        <v>52</v>
      </c>
      <c r="B24" s="81">
        <f>'CONTRACTACIO 1r TR 2022'!B24+'CONTRACTACIO 2n TR 2022'!B24+'CONTRACTACIO 3r TR 2022'!B24+'CONTRACTACIO 4t TR 2022'!B24</f>
        <v>1</v>
      </c>
      <c r="C24" s="66">
        <f t="shared" si="0"/>
        <v>2.2222222222222223E-2</v>
      </c>
      <c r="D24" s="77">
        <f>'CONTRACTACIO 1r TR 2022'!D24+'CONTRACTACIO 2n TR 2022'!D24+'CONTRACTACIO 3r TR 2022'!D24+'CONTRACTACIO 4t TR 2022'!D24</f>
        <v>213040</v>
      </c>
      <c r="E24" s="78">
        <f>'CONTRACTACIO 1r TR 2022'!E24+'CONTRACTACIO 2n TR 2022'!E24+'CONTRACTACIO 3r TR 2022'!E24+'CONTRACTACIO 4t TR 2022'!E24</f>
        <v>257778.4</v>
      </c>
      <c r="F24" s="67">
        <f t="shared" si="1"/>
        <v>0.2246903702503292</v>
      </c>
      <c r="G24" s="81">
        <f>'CONTRACTACIO 1r TR 2022'!G24+'CONTRACTACIO 2n TR 2022'!G24+'CONTRACTACIO 3r TR 2022'!G24+'CONTRACTACIO 4t TR 2022'!G24</f>
        <v>0</v>
      </c>
      <c r="H24" s="66" t="str">
        <f t="shared" si="2"/>
        <v/>
      </c>
      <c r="I24" s="77">
        <f>'CONTRACTACIO 1r TR 2022'!I24+'CONTRACTACIO 2n TR 2022'!I24+'CONTRACTACIO 3r TR 2022'!I24+'CONTRACTACIO 4t TR 2022'!I24</f>
        <v>0</v>
      </c>
      <c r="J24" s="78">
        <f>'CONTRACTACIO 1r TR 2022'!J24+'CONTRACTACIO 2n TR 2022'!J24+'CONTRACTACIO 3r TR 2022'!J24+'CONTRACTACIO 4t TR 2022'!J24</f>
        <v>0</v>
      </c>
      <c r="K24" s="67" t="str">
        <f t="shared" si="3"/>
        <v/>
      </c>
      <c r="L24" s="81">
        <f>'CONTRACTACIO 1r TR 2022'!L24+'CONTRACTACIO 2n TR 2022'!L24+'CONTRACTACIO 3r TR 2022'!L24+'CONTRACTACIO 4t TR 2022'!L24</f>
        <v>0</v>
      </c>
      <c r="M24" s="66" t="str">
        <f t="shared" si="4"/>
        <v/>
      </c>
      <c r="N24" s="77">
        <f>'CONTRACTACIO 1r TR 2022'!N24+'CONTRACTACIO 2n TR 2022'!N24+'CONTRACTACIO 3r TR 2022'!N24+'CONTRACTACIO 4t TR 2022'!N24</f>
        <v>0</v>
      </c>
      <c r="O24" s="78">
        <f>'CONTRACTACIO 1r TR 2022'!O24+'CONTRACTACIO 2n TR 2022'!O24+'CONTRACTACIO 3r TR 2022'!O24+'CONTRACTACIO 4t TR 2022'!O24</f>
        <v>0</v>
      </c>
      <c r="P24" s="67" t="str">
        <f t="shared" si="5"/>
        <v/>
      </c>
      <c r="Q24" s="81">
        <f>'CONTRACTACIO 1r TR 2022'!Q24+'CONTRACTACIO 2n TR 2022'!Q24+'CONTRACTACIO 3r TR 2022'!Q24+'CONTRACTACIO 4t TR 2022'!Q24</f>
        <v>0</v>
      </c>
      <c r="R24" s="66" t="str">
        <f t="shared" si="6"/>
        <v/>
      </c>
      <c r="S24" s="77">
        <f>'CONTRACTACIO 1r TR 2022'!S24+'CONTRACTACIO 2n TR 2022'!S24+'CONTRACTACIO 3r TR 2022'!S24+'CONTRACTACIO 4t TR 2022'!S24</f>
        <v>0</v>
      </c>
      <c r="T24" s="78">
        <f>'CONTRACTACIO 1r TR 2022'!T24+'CONTRACTACIO 2n TR 2022'!T24+'CONTRACTACIO 3r TR 2022'!T24+'CONTRACTACIO 4t TR 2022'!T24</f>
        <v>0</v>
      </c>
      <c r="U24" s="67" t="str">
        <f t="shared" si="7"/>
        <v/>
      </c>
      <c r="V24" s="81">
        <f>'CONTRACTACIO 1r TR 2022'!AA24+'CONTRACTACIO 2n TR 2022'!AA24+'CONTRACTACIO 3r TR 2022'!AA24+'CONTRACTACIO 4t TR 2022'!AA24</f>
        <v>0</v>
      </c>
      <c r="W24" s="66" t="str">
        <f t="shared" si="8"/>
        <v/>
      </c>
      <c r="X24" s="77">
        <f>'CONTRACTACIO 1r TR 2022'!AC24+'CONTRACTACIO 2n TR 2022'!AC24+'CONTRACTACIO 3r TR 2022'!AC24+'CONTRACTACIO 4t TR 2022'!AC24</f>
        <v>0</v>
      </c>
      <c r="Y24" s="78">
        <f>'CONTRACTACIO 1r TR 2022'!AD24+'CONTRACTACIO 2n TR 2022'!AD24+'CONTRACTACIO 3r TR 2022'!AD24+'CONTRACTACIO 4t TR 2022'!AD24</f>
        <v>0</v>
      </c>
      <c r="Z24" s="67" t="str">
        <f t="shared" si="9"/>
        <v/>
      </c>
      <c r="AA24" s="81">
        <f>'CONTRACTACIO 1r TR 2022'!V24+'CONTRACTACIO 2n TR 2022'!V24+'CONTRACTACIO 3r TR 2022'!V24+'CONTRACTACIO 4t TR 2022'!V24</f>
        <v>0</v>
      </c>
      <c r="AB24" s="20" t="str">
        <f t="shared" si="10"/>
        <v/>
      </c>
      <c r="AC24" s="77">
        <f>'CONTRACTACIO 1r TR 2022'!X24+'CONTRACTACIO 2n TR 2022'!X24+'CONTRACTACIO 3r TR 2022'!X24+'CONTRACTACIO 4t TR 2022'!X24</f>
        <v>0</v>
      </c>
      <c r="AD24" s="78">
        <f>'CONTRACTACIO 1r TR 2022'!Y24+'CONTRACTACIO 2n TR 2022'!Y24+'CONTRACTACIO 3r TR 2022'!Y24+'CONTRACTACIO 4t TR 2022'!Y24</f>
        <v>0</v>
      </c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45</v>
      </c>
      <c r="C25" s="17">
        <f t="shared" si="12"/>
        <v>1</v>
      </c>
      <c r="D25" s="18">
        <f t="shared" si="12"/>
        <v>948149.22</v>
      </c>
      <c r="E25" s="18">
        <f t="shared" si="12"/>
        <v>1147260.5599999998</v>
      </c>
      <c r="F25" s="19">
        <f t="shared" si="12"/>
        <v>1</v>
      </c>
      <c r="G25" s="16">
        <f t="shared" si="12"/>
        <v>338</v>
      </c>
      <c r="H25" s="17">
        <f t="shared" si="12"/>
        <v>1</v>
      </c>
      <c r="I25" s="18">
        <f t="shared" si="12"/>
        <v>2990060.7399999998</v>
      </c>
      <c r="J25" s="18">
        <f t="shared" si="12"/>
        <v>3560205.4800000004</v>
      </c>
      <c r="K25" s="19">
        <f t="shared" si="12"/>
        <v>0.99999999999999989</v>
      </c>
      <c r="L25" s="16">
        <f t="shared" si="12"/>
        <v>81</v>
      </c>
      <c r="M25" s="17">
        <f t="shared" si="12"/>
        <v>1</v>
      </c>
      <c r="N25" s="18">
        <f t="shared" si="12"/>
        <v>2173376.71</v>
      </c>
      <c r="O25" s="18">
        <f t="shared" si="12"/>
        <v>2627326.2600000002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1</v>
      </c>
      <c r="AB25" s="17">
        <f t="shared" si="12"/>
        <v>1</v>
      </c>
      <c r="AC25" s="18">
        <f t="shared" si="12"/>
        <v>958677.69</v>
      </c>
      <c r="AD25" s="18">
        <f t="shared" si="12"/>
        <v>1160000</v>
      </c>
      <c r="AE25" s="19">
        <f t="shared" si="12"/>
        <v>1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35" customHeight="1" x14ac:dyDescent="0.3">
      <c r="A27" s="125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3">
      <c r="A28" s="126" t="str">
        <f>'CONTRACTACIO 1r TR 2022'!A28:Q28</f>
        <v>https://bcnroc.ajuntament.barcelona.cat/jspui/bitstream/11703/123722/5/GM_Pressupost_2022.pdf#page=265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25">
      <c r="A31" s="151" t="s">
        <v>10</v>
      </c>
      <c r="B31" s="154" t="s">
        <v>17</v>
      </c>
      <c r="C31" s="155"/>
      <c r="D31" s="155"/>
      <c r="E31" s="155"/>
      <c r="F31" s="156"/>
      <c r="G31" s="25"/>
      <c r="H31" s="54"/>
      <c r="I31" s="54"/>
      <c r="J31" s="160" t="s">
        <v>15</v>
      </c>
      <c r="K31" s="161"/>
      <c r="L31" s="154" t="s">
        <v>16</v>
      </c>
      <c r="M31" s="155"/>
      <c r="N31" s="155"/>
      <c r="O31" s="155"/>
      <c r="P31" s="156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">
      <c r="A32" s="152"/>
      <c r="B32" s="157"/>
      <c r="C32" s="158"/>
      <c r="D32" s="158"/>
      <c r="E32" s="158"/>
      <c r="F32" s="159"/>
      <c r="G32" s="25"/>
      <c r="J32" s="162"/>
      <c r="K32" s="163"/>
      <c r="L32" s="166"/>
      <c r="M32" s="167"/>
      <c r="N32" s="167"/>
      <c r="O32" s="167"/>
      <c r="P32" s="168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35" customHeight="1" thickBot="1" x14ac:dyDescent="0.3">
      <c r="A33" s="153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64"/>
      <c r="K33" s="165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5" customHeight="1" x14ac:dyDescent="0.3">
      <c r="A34" s="41" t="s">
        <v>25</v>
      </c>
      <c r="B34" s="9">
        <f t="shared" ref="B34:B43" si="13">B13+G13+L13+Q13+V13+AA13</f>
        <v>14</v>
      </c>
      <c r="C34" s="8">
        <f t="shared" ref="C34:C40" si="14">IF(B34,B34/$B$46,"")</f>
        <v>3.0107526881720432E-2</v>
      </c>
      <c r="D34" s="10">
        <f t="shared" ref="D34:D43" si="15">D13+I13+N13+S13+X13+AC13</f>
        <v>864382.52</v>
      </c>
      <c r="E34" s="11">
        <f t="shared" ref="E34:E43" si="16">E13+J13+O13+T13+Y13+AD13</f>
        <v>1045902.8500000001</v>
      </c>
      <c r="F34" s="21">
        <f t="shared" ref="F34:F40" si="17">IF(E34,E34/$E$46,"")</f>
        <v>0.12312282785301296</v>
      </c>
      <c r="J34" s="149" t="s">
        <v>3</v>
      </c>
      <c r="K34" s="150"/>
      <c r="L34" s="57">
        <f>B25</f>
        <v>45</v>
      </c>
      <c r="M34" s="8">
        <f t="shared" ref="M34:M39" si="18">IF(L34,L34/$L$40,"")</f>
        <v>9.6774193548387094E-2</v>
      </c>
      <c r="N34" s="58">
        <f>D25</f>
        <v>948149.22</v>
      </c>
      <c r="O34" s="58">
        <f>E25</f>
        <v>1147260.5599999998</v>
      </c>
      <c r="P34" s="59">
        <f t="shared" ref="P34:P39" si="19">IF(O34,O34/$O$40,"")</f>
        <v>0.13505457455387104</v>
      </c>
    </row>
    <row r="35" spans="1:33" s="25" customFormat="1" ht="30" customHeight="1" x14ac:dyDescent="0.3">
      <c r="A35" s="43" t="s">
        <v>18</v>
      </c>
      <c r="B35" s="12">
        <f t="shared" si="13"/>
        <v>4</v>
      </c>
      <c r="C35" s="8">
        <f t="shared" si="14"/>
        <v>8.6021505376344086E-3</v>
      </c>
      <c r="D35" s="13">
        <f t="shared" si="15"/>
        <v>160700.66</v>
      </c>
      <c r="E35" s="14">
        <f t="shared" si="16"/>
        <v>194447.80000000002</v>
      </c>
      <c r="F35" s="21">
        <f t="shared" si="17"/>
        <v>2.2890235939023489E-2</v>
      </c>
      <c r="J35" s="145" t="s">
        <v>1</v>
      </c>
      <c r="K35" s="146"/>
      <c r="L35" s="60">
        <f>G25</f>
        <v>338</v>
      </c>
      <c r="M35" s="8">
        <f t="shared" si="18"/>
        <v>0.72688172043010757</v>
      </c>
      <c r="N35" s="61">
        <f>I25</f>
        <v>2990060.7399999998</v>
      </c>
      <c r="O35" s="61">
        <f>J25</f>
        <v>3560205.4800000004</v>
      </c>
      <c r="P35" s="59">
        <f t="shared" si="19"/>
        <v>0.41910447651557065</v>
      </c>
    </row>
    <row r="36" spans="1:33" s="25" customFormat="1" ht="30" customHeight="1" x14ac:dyDescent="0.3">
      <c r="A36" s="43" t="s">
        <v>19</v>
      </c>
      <c r="B36" s="12">
        <f t="shared" si="13"/>
        <v>3</v>
      </c>
      <c r="C36" s="8">
        <f t="shared" si="14"/>
        <v>6.4516129032258064E-3</v>
      </c>
      <c r="D36" s="13">
        <f t="shared" si="15"/>
        <v>130414.05</v>
      </c>
      <c r="E36" s="14">
        <f t="shared" si="16"/>
        <v>157805.01</v>
      </c>
      <c r="F36" s="21">
        <f t="shared" si="17"/>
        <v>1.8576676677545135E-2</v>
      </c>
      <c r="J36" s="145" t="s">
        <v>2</v>
      </c>
      <c r="K36" s="146"/>
      <c r="L36" s="60">
        <f>L25</f>
        <v>81</v>
      </c>
      <c r="M36" s="8">
        <f t="shared" si="18"/>
        <v>0.17419354838709677</v>
      </c>
      <c r="N36" s="61">
        <f>N25</f>
        <v>2173376.71</v>
      </c>
      <c r="O36" s="61">
        <f>O25</f>
        <v>2627326.2600000002</v>
      </c>
      <c r="P36" s="59">
        <f t="shared" si="19"/>
        <v>0.30928669792197272</v>
      </c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45" t="s">
        <v>5</v>
      </c>
      <c r="K38" s="146"/>
      <c r="L38" s="60">
        <f>AA25</f>
        <v>1</v>
      </c>
      <c r="M38" s="8">
        <f t="shared" si="18"/>
        <v>2.1505376344086021E-3</v>
      </c>
      <c r="N38" s="61">
        <f>AC25</f>
        <v>958677.69</v>
      </c>
      <c r="O38" s="61">
        <f>AD25</f>
        <v>1160000</v>
      </c>
      <c r="P38" s="59">
        <f t="shared" si="19"/>
        <v>0.13655425100858556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2</v>
      </c>
      <c r="C39" s="8">
        <f t="shared" si="14"/>
        <v>4.3010752688172043E-3</v>
      </c>
      <c r="D39" s="13">
        <f t="shared" si="15"/>
        <v>1783677.69</v>
      </c>
      <c r="E39" s="22">
        <f t="shared" si="16"/>
        <v>2158250</v>
      </c>
      <c r="F39" s="21">
        <f t="shared" si="17"/>
        <v>0.2540674243442067</v>
      </c>
      <c r="G39" s="25"/>
      <c r="H39" s="25"/>
      <c r="I39" s="25"/>
      <c r="J39" s="145" t="s">
        <v>4</v>
      </c>
      <c r="K39" s="146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5</v>
      </c>
      <c r="C40" s="8">
        <f t="shared" si="14"/>
        <v>1.0752688172043012E-2</v>
      </c>
      <c r="D40" s="13">
        <f t="shared" si="15"/>
        <v>1810385.3199999998</v>
      </c>
      <c r="E40" s="23">
        <f t="shared" si="16"/>
        <v>2190566.23</v>
      </c>
      <c r="F40" s="21">
        <f t="shared" si="17"/>
        <v>0.2578716645020267</v>
      </c>
      <c r="G40" s="25"/>
      <c r="H40" s="25"/>
      <c r="I40" s="25"/>
      <c r="J40" s="147" t="s">
        <v>0</v>
      </c>
      <c r="K40" s="148"/>
      <c r="L40" s="83">
        <f>SUM(L34:L39)</f>
        <v>465</v>
      </c>
      <c r="M40" s="17">
        <f>SUM(M34:M39)</f>
        <v>1</v>
      </c>
      <c r="N40" s="84">
        <f>SUM(N34:N39)</f>
        <v>7070264.3599999994</v>
      </c>
      <c r="O40" s="85">
        <f>SUM(O34:O39)</f>
        <v>8494792.3000000007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231</v>
      </c>
      <c r="C41" s="8">
        <f>IF(B41,B41/$B$46,"")</f>
        <v>0.49677419354838709</v>
      </c>
      <c r="D41" s="13">
        <f t="shared" si="15"/>
        <v>1939846.8899999997</v>
      </c>
      <c r="E41" s="23">
        <f t="shared" si="16"/>
        <v>2294676.6900000004</v>
      </c>
      <c r="F41" s="21">
        <f>IF(E41,E41/$E$46,"")</f>
        <v>0.27012746268087101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customHeight="1" x14ac:dyDescent="0.25">
      <c r="A42" s="46" t="s">
        <v>32</v>
      </c>
      <c r="B42" s="12">
        <f t="shared" si="13"/>
        <v>205</v>
      </c>
      <c r="C42" s="8">
        <f>IF(B42,B42/$B$46,"")</f>
        <v>0.44086021505376344</v>
      </c>
      <c r="D42" s="13">
        <f t="shared" si="15"/>
        <v>167817.23000000004</v>
      </c>
      <c r="E42" s="14">
        <f t="shared" si="16"/>
        <v>195365.32</v>
      </c>
      <c r="F42" s="21">
        <f>IF(E42,E42/$E$46,"")</f>
        <v>2.2998245642804001E-2</v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3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25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25">
      <c r="A45" s="94" t="s">
        <v>52</v>
      </c>
      <c r="B45" s="12">
        <f t="shared" ref="B45" si="23">B24+G24+L24+Q24+V24+AA24</f>
        <v>1</v>
      </c>
      <c r="C45" s="8">
        <f>IF(B45,B45/$B$46,"")</f>
        <v>2.1505376344086021E-3</v>
      </c>
      <c r="D45" s="13">
        <f t="shared" ref="D45" si="24">D24+I24+N24+S24+X24+AC24</f>
        <v>213040</v>
      </c>
      <c r="E45" s="14">
        <f t="shared" ref="E45" si="25">E24+J24+O24+T24+Y24+AD24</f>
        <v>257778.4</v>
      </c>
      <c r="F45" s="21">
        <f>IF(E45,E45/$E$46,"")</f>
        <v>3.0345462360509976E-2</v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5">
      <c r="A46" s="64" t="s">
        <v>0</v>
      </c>
      <c r="B46" s="16">
        <f>SUM(B34:B45)</f>
        <v>465</v>
      </c>
      <c r="C46" s="17">
        <f>SUM(C34:C45)</f>
        <v>1</v>
      </c>
      <c r="D46" s="18">
        <f>SUM(D34:D45)</f>
        <v>7070264.3600000003</v>
      </c>
      <c r="E46" s="18">
        <f>SUM(E34:E45)</f>
        <v>8494792.3000000007</v>
      </c>
      <c r="F46" s="19">
        <f>SUM(F34:F45)</f>
        <v>0.99999999999999978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3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35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1:21" s="25" customFormat="1" x14ac:dyDescent="0.25">
      <c r="B97" s="26"/>
      <c r="H97" s="26"/>
      <c r="N97" s="26"/>
    </row>
    <row r="98" spans="1:21" s="25" customFormat="1" x14ac:dyDescent="0.25">
      <c r="B98" s="26"/>
      <c r="H98" s="26"/>
      <c r="N98" s="26"/>
    </row>
    <row r="99" spans="1:21" s="25" customFormat="1" x14ac:dyDescent="0.25">
      <c r="B99" s="26"/>
      <c r="H99" s="26"/>
      <c r="N99" s="26"/>
    </row>
    <row r="100" spans="1:21" s="25" customFormat="1" x14ac:dyDescent="0.25">
      <c r="B100" s="26"/>
      <c r="H100" s="26"/>
      <c r="N100" s="26"/>
    </row>
    <row r="101" spans="1:21" s="25" customFormat="1" x14ac:dyDescent="0.25">
      <c r="B101" s="26"/>
      <c r="H101" s="26"/>
      <c r="N101" s="26"/>
    </row>
    <row r="102" spans="1:21" s="25" customFormat="1" x14ac:dyDescent="0.25">
      <c r="B102" s="26"/>
      <c r="H102" s="26"/>
      <c r="N102" s="26"/>
    </row>
    <row r="103" spans="1:21" s="25" customFormat="1" x14ac:dyDescent="0.25">
      <c r="B103" s="26"/>
      <c r="H103" s="26"/>
      <c r="N103" s="26"/>
    </row>
    <row r="104" spans="1:21" s="25" customFormat="1" x14ac:dyDescent="0.25">
      <c r="B104" s="26"/>
      <c r="H104" s="26"/>
      <c r="N104" s="26"/>
    </row>
    <row r="105" spans="1:21" s="25" customFormat="1" x14ac:dyDescent="0.25">
      <c r="B105" s="26"/>
      <c r="H105" s="26"/>
      <c r="N105" s="26"/>
    </row>
    <row r="106" spans="1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25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2022</vt:lpstr>
      <vt:lpstr>CONTRACTACIO 2n TR 2022</vt:lpstr>
      <vt:lpstr>CONTRACTACIO 3r TR 2022</vt:lpstr>
      <vt:lpstr>CONTRACTACIO 4t TR 2022</vt:lpstr>
      <vt:lpstr>2022 - CONTRACTACIÓ ANUAL</vt:lpstr>
      <vt:lpstr>'2022 - CONTRACTACIÓ ANUAL'!Àrea_d'impressió</vt:lpstr>
      <vt:lpstr>'CONTRACTACIO 1r TR 2022'!Àrea_d'impressió</vt:lpstr>
      <vt:lpstr>'CONTRACTACIO 2n TR 2022'!Àrea_d'impressió</vt:lpstr>
      <vt:lpstr>'CONTRACTACIO 3r TR 2022'!Àrea_d'impressió</vt:lpstr>
      <vt:lpstr>'CONTRACTACIO 4t TR 2022'!Àrea_d'impressió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2023-03-07T11:57:13Z</dcterms:modified>
</cp:coreProperties>
</file>