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10900" tabRatio="700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C25" i="4" s="1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X25" i="7" s="1"/>
  <c r="N39" i="7" s="1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B34" i="7" s="1"/>
  <c r="L13" i="7"/>
  <c r="Q13" i="7"/>
  <c r="V13" i="7"/>
  <c r="W13" i="7"/>
  <c r="AA13" i="7"/>
  <c r="AB13" i="7"/>
  <c r="B20" i="7"/>
  <c r="G20" i="7"/>
  <c r="B41" i="7" s="1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B39" i="7" s="1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/>
  <c r="B25" i="6"/>
  <c r="L34" i="6" s="1"/>
  <c r="L25" i="6"/>
  <c r="L36" i="6"/>
  <c r="V25" i="6"/>
  <c r="L38" i="6"/>
  <c r="M38" i="6" s="1"/>
  <c r="Q25" i="6"/>
  <c r="L37" i="6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25" i="6" s="1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25" i="6" s="1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25" i="6" s="1"/>
  <c r="H17" i="6"/>
  <c r="H21" i="6"/>
  <c r="F15" i="6"/>
  <c r="F16" i="6"/>
  <c r="F25" i="6" s="1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N40" i="5" s="1"/>
  <c r="AA25" i="5"/>
  <c r="L39" i="5" s="1"/>
  <c r="M39" i="5" s="1"/>
  <c r="E25" i="5"/>
  <c r="O34" i="5" s="1"/>
  <c r="J25" i="5"/>
  <c r="O35" i="5" s="1"/>
  <c r="P35" i="5" s="1"/>
  <c r="O25" i="5"/>
  <c r="O36" i="5"/>
  <c r="T25" i="5"/>
  <c r="O37" i="5"/>
  <c r="P37" i="5" s="1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25" i="5" s="1"/>
  <c r="Z16" i="5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25" i="5" s="1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25" i="4" s="1"/>
  <c r="AE17" i="4"/>
  <c r="AE18" i="4"/>
  <c r="AE19" i="4"/>
  <c r="AE20" i="4"/>
  <c r="AE21" i="4"/>
  <c r="AE24" i="4"/>
  <c r="AD25" i="4"/>
  <c r="O39" i="4"/>
  <c r="P39" i="4" s="1"/>
  <c r="AC25" i="4"/>
  <c r="N39" i="4"/>
  <c r="AB13" i="4"/>
  <c r="AB25" i="4" s="1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25" i="4" s="1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N40" i="4" s="1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Y25" i="1"/>
  <c r="O38" i="1" s="1"/>
  <c r="P38" i="1" s="1"/>
  <c r="I25" i="1"/>
  <c r="N35" i="1"/>
  <c r="N25" i="1"/>
  <c r="N36" i="1" s="1"/>
  <c r="N40" i="1" s="1"/>
  <c r="D25" i="1"/>
  <c r="N34" i="1"/>
  <c r="X25" i="1"/>
  <c r="N38" i="1" s="1"/>
  <c r="G25" i="1"/>
  <c r="L35" i="1" s="1"/>
  <c r="H22" i="1"/>
  <c r="L25" i="1"/>
  <c r="L36" i="1" s="1"/>
  <c r="M20" i="1"/>
  <c r="V25" i="1"/>
  <c r="L38" i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25" i="1" s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5" i="1" s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25" i="1" s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R25" i="1" s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O34" i="6"/>
  <c r="O40" i="6" s="1"/>
  <c r="F22" i="6"/>
  <c r="C22" i="6"/>
  <c r="W25" i="1"/>
  <c r="F45" i="1"/>
  <c r="H20" i="6"/>
  <c r="H19" i="6"/>
  <c r="M18" i="6"/>
  <c r="M13" i="6"/>
  <c r="M25" i="6"/>
  <c r="P19" i="6"/>
  <c r="P14" i="6"/>
  <c r="Z21" i="6"/>
  <c r="L35" i="6"/>
  <c r="M35" i="6" s="1"/>
  <c r="M36" i="6"/>
  <c r="H22" i="6"/>
  <c r="O35" i="6"/>
  <c r="P35" i="6" s="1"/>
  <c r="K22" i="6"/>
  <c r="AB25" i="6"/>
  <c r="M13" i="5"/>
  <c r="M25" i="5" s="1"/>
  <c r="AB25" i="5"/>
  <c r="L35" i="5"/>
  <c r="H22" i="5"/>
  <c r="O38" i="5"/>
  <c r="K22" i="5"/>
  <c r="U25" i="5"/>
  <c r="M14" i="4"/>
  <c r="P21" i="4"/>
  <c r="H19" i="4"/>
  <c r="H22" i="4"/>
  <c r="K13" i="4"/>
  <c r="K22" i="4"/>
  <c r="Z21" i="4"/>
  <c r="U25" i="4"/>
  <c r="L34" i="1"/>
  <c r="F20" i="1"/>
  <c r="O34" i="1"/>
  <c r="F13" i="1"/>
  <c r="F25" i="1" s="1"/>
  <c r="C13" i="1"/>
  <c r="K21" i="1"/>
  <c r="H16" i="1"/>
  <c r="H13" i="1"/>
  <c r="H14" i="1"/>
  <c r="H24" i="1"/>
  <c r="Z25" i="1"/>
  <c r="C42" i="1"/>
  <c r="Z18" i="6"/>
  <c r="C20" i="6"/>
  <c r="C13" i="6"/>
  <c r="C25" i="6" s="1"/>
  <c r="F14" i="6"/>
  <c r="K15" i="6"/>
  <c r="R16" i="6"/>
  <c r="R25" i="6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25" i="5" s="1"/>
  <c r="P19" i="5"/>
  <c r="P14" i="5"/>
  <c r="H15" i="5"/>
  <c r="K13" i="5"/>
  <c r="W18" i="5"/>
  <c r="R16" i="5"/>
  <c r="H13" i="5"/>
  <c r="H25" i="5" s="1"/>
  <c r="H20" i="5"/>
  <c r="K19" i="5"/>
  <c r="K20" i="5"/>
  <c r="C14" i="5"/>
  <c r="C25" i="5" s="1"/>
  <c r="C13" i="5"/>
  <c r="E25" i="7"/>
  <c r="O34" i="7" s="1"/>
  <c r="P34" i="7" s="1"/>
  <c r="F23" i="7"/>
  <c r="B46" i="5"/>
  <c r="D46" i="5"/>
  <c r="E46" i="5"/>
  <c r="F43" i="5"/>
  <c r="AE21" i="5"/>
  <c r="AE20" i="5"/>
  <c r="C20" i="5"/>
  <c r="F21" i="5"/>
  <c r="F20" i="5"/>
  <c r="P21" i="5"/>
  <c r="C43" i="6"/>
  <c r="B36" i="7"/>
  <c r="S25" i="7"/>
  <c r="N37" i="7" s="1"/>
  <c r="D39" i="7"/>
  <c r="Z20" i="7"/>
  <c r="P15" i="4"/>
  <c r="H15" i="4"/>
  <c r="H25" i="4" s="1"/>
  <c r="H18" i="4"/>
  <c r="H14" i="4"/>
  <c r="K15" i="4"/>
  <c r="K14" i="4"/>
  <c r="K25" i="4" s="1"/>
  <c r="K18" i="4"/>
  <c r="C15" i="4"/>
  <c r="F15" i="4"/>
  <c r="P14" i="4"/>
  <c r="P25" i="4" s="1"/>
  <c r="P13" i="4"/>
  <c r="P18" i="4"/>
  <c r="H24" i="4"/>
  <c r="K19" i="4"/>
  <c r="K20" i="4"/>
  <c r="K24" i="4"/>
  <c r="C14" i="4"/>
  <c r="F14" i="4"/>
  <c r="F25" i="4" s="1"/>
  <c r="F20" i="4"/>
  <c r="K21" i="4"/>
  <c r="AD25" i="7"/>
  <c r="O38" i="7" s="1"/>
  <c r="P38" i="7" s="1"/>
  <c r="H20" i="4"/>
  <c r="W17" i="4"/>
  <c r="O38" i="4"/>
  <c r="E38" i="7"/>
  <c r="Z17" i="4"/>
  <c r="C18" i="4"/>
  <c r="C20" i="4"/>
  <c r="O34" i="4"/>
  <c r="O40" i="4" s="1"/>
  <c r="H13" i="4"/>
  <c r="O35" i="4"/>
  <c r="M13" i="4"/>
  <c r="W20" i="4"/>
  <c r="M20" i="4"/>
  <c r="B46" i="4"/>
  <c r="P20" i="4"/>
  <c r="D46" i="4"/>
  <c r="L36" i="4"/>
  <c r="P18" i="7"/>
  <c r="L35" i="4"/>
  <c r="E46" i="4"/>
  <c r="F43" i="4"/>
  <c r="K22" i="7"/>
  <c r="Z14" i="7"/>
  <c r="Q25" i="7"/>
  <c r="L37" i="7" s="1"/>
  <c r="M37" i="7" s="1"/>
  <c r="B25" i="7"/>
  <c r="L34" i="7" s="1"/>
  <c r="C24" i="7"/>
  <c r="B35" i="7"/>
  <c r="B37" i="7"/>
  <c r="AC25" i="7"/>
  <c r="N38" i="7" s="1"/>
  <c r="D34" i="7"/>
  <c r="E37" i="7"/>
  <c r="E34" i="7"/>
  <c r="M15" i="7"/>
  <c r="D38" i="7"/>
  <c r="E39" i="7"/>
  <c r="E35" i="7"/>
  <c r="E41" i="7"/>
  <c r="D41" i="7"/>
  <c r="D45" i="7"/>
  <c r="E40" i="7"/>
  <c r="E45" i="7"/>
  <c r="AA25" i="7"/>
  <c r="L38" i="7" s="1"/>
  <c r="M38" i="7" s="1"/>
  <c r="B45" i="7"/>
  <c r="D36" i="7"/>
  <c r="E36" i="7"/>
  <c r="D37" i="7"/>
  <c r="C36" i="1"/>
  <c r="C35" i="1"/>
  <c r="B38" i="7"/>
  <c r="R17" i="7"/>
  <c r="D25" i="7"/>
  <c r="N34" i="7" s="1"/>
  <c r="H22" i="7"/>
  <c r="F38" i="1"/>
  <c r="P17" i="7"/>
  <c r="P16" i="7"/>
  <c r="F37" i="4"/>
  <c r="Z16" i="7"/>
  <c r="P39" i="1"/>
  <c r="F37" i="1"/>
  <c r="M16" i="7"/>
  <c r="P36" i="5"/>
  <c r="F43" i="1"/>
  <c r="F44" i="1"/>
  <c r="F24" i="7"/>
  <c r="C22" i="7"/>
  <c r="C23" i="7"/>
  <c r="C44" i="1"/>
  <c r="Z25" i="6"/>
  <c r="Z25" i="4"/>
  <c r="F15" i="7"/>
  <c r="F22" i="7"/>
  <c r="F42" i="1"/>
  <c r="F36" i="1"/>
  <c r="F35" i="1"/>
  <c r="C36" i="6"/>
  <c r="C41" i="6"/>
  <c r="C39" i="5"/>
  <c r="C43" i="5"/>
  <c r="AE25" i="5"/>
  <c r="C36" i="4"/>
  <c r="C43" i="4"/>
  <c r="W25" i="4"/>
  <c r="C45" i="1"/>
  <c r="C37" i="1"/>
  <c r="C15" i="7"/>
  <c r="K24" i="7"/>
  <c r="F37" i="6"/>
  <c r="F41" i="6"/>
  <c r="C39" i="6"/>
  <c r="C37" i="6"/>
  <c r="F40" i="6"/>
  <c r="F36" i="6"/>
  <c r="C35" i="6"/>
  <c r="F35" i="6"/>
  <c r="K25" i="6"/>
  <c r="M37" i="6"/>
  <c r="P37" i="6"/>
  <c r="U13" i="7"/>
  <c r="U16" i="7"/>
  <c r="F45" i="6"/>
  <c r="C34" i="6"/>
  <c r="F34" i="6"/>
  <c r="P38" i="6"/>
  <c r="F39" i="6"/>
  <c r="AB18" i="7"/>
  <c r="AB19" i="7"/>
  <c r="P36" i="6"/>
  <c r="C40" i="6"/>
  <c r="C45" i="6"/>
  <c r="C45" i="5"/>
  <c r="F39" i="5"/>
  <c r="F45" i="5"/>
  <c r="K2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M34" i="5"/>
  <c r="M35" i="5"/>
  <c r="W20" i="7"/>
  <c r="AE18" i="7"/>
  <c r="AE21" i="7"/>
  <c r="AE17" i="7"/>
  <c r="F35" i="4"/>
  <c r="F36" i="4"/>
  <c r="M25" i="4"/>
  <c r="C38" i="4"/>
  <c r="C35" i="4"/>
  <c r="F38" i="4"/>
  <c r="F42" i="4"/>
  <c r="F45" i="4"/>
  <c r="C45" i="4"/>
  <c r="K15" i="7"/>
  <c r="K14" i="7"/>
  <c r="K16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C41" i="4"/>
  <c r="M13" i="7"/>
  <c r="F40" i="4"/>
  <c r="F41" i="4"/>
  <c r="P13" i="7"/>
  <c r="P15" i="7"/>
  <c r="P14" i="7"/>
  <c r="P19" i="7"/>
  <c r="M14" i="7"/>
  <c r="H15" i="7"/>
  <c r="H16" i="7"/>
  <c r="H14" i="7"/>
  <c r="H24" i="7"/>
  <c r="P34" i="1"/>
  <c r="M38" i="1"/>
  <c r="M34" i="1"/>
  <c r="F43" i="7"/>
  <c r="C38" i="7"/>
  <c r="C43" i="7"/>
  <c r="P35" i="4"/>
  <c r="P37" i="4"/>
  <c r="P38" i="4"/>
  <c r="F38" i="7"/>
  <c r="M35" i="4"/>
  <c r="M37" i="4"/>
  <c r="M36" i="4"/>
  <c r="M34" i="4"/>
  <c r="F35" i="7"/>
  <c r="F45" i="7"/>
  <c r="F37" i="7"/>
  <c r="F36" i="7"/>
  <c r="C37" i="7"/>
  <c r="C36" i="7"/>
  <c r="C35" i="7"/>
  <c r="C45" i="7"/>
  <c r="C39" i="1" l="1"/>
  <c r="H18" i="1"/>
  <c r="K13" i="1"/>
  <c r="B46" i="1"/>
  <c r="C40" i="1" s="1"/>
  <c r="K20" i="1"/>
  <c r="O35" i="1"/>
  <c r="H20" i="1"/>
  <c r="J25" i="7"/>
  <c r="D46" i="1"/>
  <c r="B40" i="7"/>
  <c r="H19" i="1"/>
  <c r="E46" i="1"/>
  <c r="N25" i="7"/>
  <c r="N36" i="7" s="1"/>
  <c r="M25" i="1"/>
  <c r="C41" i="1"/>
  <c r="F46" i="6"/>
  <c r="N40" i="6"/>
  <c r="L40" i="6"/>
  <c r="M34" i="6"/>
  <c r="M40" i="6" s="1"/>
  <c r="E46" i="6"/>
  <c r="C46" i="6"/>
  <c r="P34" i="6"/>
  <c r="P40" i="6" s="1"/>
  <c r="B46" i="6"/>
  <c r="M36" i="5"/>
  <c r="L40" i="5"/>
  <c r="P34" i="5"/>
  <c r="P40" i="5" s="1"/>
  <c r="O40" i="5"/>
  <c r="M40" i="5"/>
  <c r="L25" i="7"/>
  <c r="C46" i="5"/>
  <c r="F46" i="5"/>
  <c r="M40" i="4"/>
  <c r="P40" i="4"/>
  <c r="M38" i="4"/>
  <c r="L40" i="4"/>
  <c r="R25" i="7"/>
  <c r="G25" i="7"/>
  <c r="L35" i="7" s="1"/>
  <c r="AB25" i="7"/>
  <c r="D42" i="7"/>
  <c r="D46" i="7" s="1"/>
  <c r="AE25" i="7"/>
  <c r="C46" i="4"/>
  <c r="C25" i="7"/>
  <c r="F25" i="7"/>
  <c r="U25" i="7"/>
  <c r="F46" i="4"/>
  <c r="O40" i="1"/>
  <c r="P36" i="1" s="1"/>
  <c r="M34" i="7"/>
  <c r="L40" i="1"/>
  <c r="M35" i="1" s="1"/>
  <c r="W25" i="7"/>
  <c r="Z25" i="7"/>
  <c r="B42" i="7"/>
  <c r="Y25" i="7"/>
  <c r="O39" i="7" s="1"/>
  <c r="P39" i="7" s="1"/>
  <c r="O25" i="7"/>
  <c r="O36" i="7" s="1"/>
  <c r="I25" i="7"/>
  <c r="N35" i="7" s="1"/>
  <c r="N40" i="7" s="1"/>
  <c r="E42" i="7"/>
  <c r="V25" i="7"/>
  <c r="L39" i="7" s="1"/>
  <c r="M39" i="7" s="1"/>
  <c r="K13" i="7" l="1"/>
  <c r="K18" i="7"/>
  <c r="F34" i="1"/>
  <c r="F39" i="1"/>
  <c r="C34" i="1"/>
  <c r="C46" i="1" s="1"/>
  <c r="H18" i="7"/>
  <c r="K25" i="1"/>
  <c r="H25" i="1"/>
  <c r="H13" i="7"/>
  <c r="P35" i="1"/>
  <c r="P40" i="1" s="1"/>
  <c r="O35" i="7"/>
  <c r="O40" i="7" s="1"/>
  <c r="K19" i="7"/>
  <c r="K20" i="7"/>
  <c r="F41" i="1"/>
  <c r="F40" i="1"/>
  <c r="H19" i="7"/>
  <c r="P20" i="7"/>
  <c r="P25" i="7" s="1"/>
  <c r="M36" i="1"/>
  <c r="M40" i="1" s="1"/>
  <c r="L36" i="7"/>
  <c r="M20" i="7"/>
  <c r="M25" i="7" s="1"/>
  <c r="H20" i="7"/>
  <c r="L40" i="7"/>
  <c r="M35" i="7" s="1"/>
  <c r="F42" i="7"/>
  <c r="E46" i="7"/>
  <c r="C42" i="7"/>
  <c r="B46" i="7"/>
  <c r="C39" i="7" s="1"/>
  <c r="F34" i="7" l="1"/>
  <c r="F39" i="7"/>
  <c r="C40" i="7"/>
  <c r="C41" i="7"/>
  <c r="C46" i="7" s="1"/>
  <c r="C34" i="7"/>
  <c r="K25" i="7"/>
  <c r="P35" i="7"/>
  <c r="P36" i="7"/>
  <c r="F41" i="7"/>
  <c r="F40" i="7"/>
  <c r="F46" i="1"/>
  <c r="H25" i="7"/>
  <c r="M36" i="7"/>
  <c r="M40" i="7" s="1"/>
  <c r="F46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<sst xmlns="http://schemas.openxmlformats.org/spreadsheetml/2006/main" count="457" uniqueCount="62">
  <si>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</si>
  <si>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</si>
  <si>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</si>
  <si>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</si>
  <si>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</si>
  <si>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</si>
  <si>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</si>
  <si>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</si>
  <si>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</si>
  <si>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</si>
  <si>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</si>
  <si>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</si>
  <si>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</si>
  <si>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</si>
  <si>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</si>
  <si>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</si>
  <si>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</si>
  <si>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</si>
  <si>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</si>
  <si>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</si>
  <si>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</si>
  <si>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</si>
  <si>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</si>
  <si>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</si>
  <si>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</si>
  <si>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</si>
  <si>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</si>
  <si>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</si>
  <si>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</si>
  <si>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</si>
  <si>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</si>
  <si>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</si>
  <si>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</si>
  <si>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</si>
  <si>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</si>
  <si>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</si>
  <si>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</si>
  <si>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</si>
  <si>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</si>
  <si>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</si>
  <si>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</si>
  <si>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</si>
  <si>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</si>
  <si>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</si>
  <si>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</si>
  <si>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</si>
  <si>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</si>
  <si>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</si>
  <si>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</si>
  <si>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</si>
  <si>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</si>
  <si>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</si>
  <si>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</si>
  <si>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</si>
  <si>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</si>
  <si>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</si>
  <si>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</si>
  <si>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</si>
  <si>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</si>
  <si>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</si>
  <si>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</si>
  <si>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Fundació Barcelona Institute of technology for the habitat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</si>
</sst>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200332.44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15610.996499999999</c:v>
                </c:pt>
                <c:pt idx="6">
                  <c:v>9317</c:v>
                </c:pt>
                <c:pt idx="7">
                  <c:v>35532.3488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259582.78530000002</c:v>
                </c:pt>
                <c:pt idx="2">
                  <c:v>1210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8" zoomScale="70" zoomScaleNormal="70" workbookViewId="0">
      <selection activeCell="J18" sqref="J18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5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6.25E-2</v>
      </c>
      <c r="I13" s="4">
        <v>165564</v>
      </c>
      <c r="J13" s="5">
        <v>200332.44</v>
      </c>
      <c r="K13" s="21">
        <f t="shared" ref="K13:K24" si="3">IF(J13,J13/$J$25,"")</f>
        <v>0.77174778662027088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6.25E-2</v>
      </c>
      <c r="I18" s="69">
        <v>12901.65</v>
      </c>
      <c r="J18" s="70">
        <v>15610.996499999999</v>
      </c>
      <c r="K18" s="67">
        <f t="shared" si="3"/>
        <v>6.013879727023639E-2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0.1875</v>
      </c>
      <c r="I19" s="6">
        <v>7700</v>
      </c>
      <c r="J19" s="7">
        <v>9317</v>
      </c>
      <c r="K19" s="21">
        <f t="shared" si="3"/>
        <v>3.5892210607233972E-2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</v>
      </c>
      <c r="H20" s="66">
        <f t="shared" si="2"/>
        <v>0.6875</v>
      </c>
      <c r="I20" s="69">
        <v>28750</v>
      </c>
      <c r="J20" s="70">
        <v>34322.3488</v>
      </c>
      <c r="K20" s="67">
        <f t="shared" si="3"/>
        <v>0.13222120550225869</v>
      </c>
      <c r="L20" s="68">
        <v>1</v>
      </c>
      <c r="M20" s="66">
        <f t="shared" si="4"/>
        <v>1</v>
      </c>
      <c r="N20" s="69">
        <v>1000</v>
      </c>
      <c r="O20" s="70">
        <v>1210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16</v>
      </c>
      <c r="H25" s="17">
        <f t="shared" si="12"/>
        <v>1</v>
      </c>
      <c r="I25" s="18">
        <f t="shared" si="12"/>
        <v>214915.65</v>
      </c>
      <c r="J25" s="18">
        <f t="shared" si="12"/>
        <v>259582.78530000002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1000</v>
      </c>
      <c r="O25" s="18">
        <f t="shared" si="12"/>
        <v>1210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25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hidden="1" customHeight="1" x14ac:dyDescent="0.3">
      <c r="A28" s="150" t="s">
        <v>56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5.8823529411764705E-2</v>
      </c>
      <c r="D34" s="10">
        <f t="shared" ref="D34:D45" si="15">D13+I13+N13+S13+AC13+X13</f>
        <v>165564</v>
      </c>
      <c r="E34" s="11">
        <f t="shared" ref="E34:E45" si="16">E13+J13+O13+T13+AD13+Y13</f>
        <v>200332.44</v>
      </c>
      <c r="F34" s="21">
        <f t="shared" ref="F34:F43" si="17">IF(E34,E34/$E$46,"")</f>
        <v>0.7681671092609017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16</v>
      </c>
      <c r="M35" s="8">
        <f t="shared" si="18"/>
        <v>0.94117647058823528</v>
      </c>
      <c r="N35" s="61">
        <f>I25</f>
        <v>214915.65</v>
      </c>
      <c r="O35" s="61">
        <f>J25</f>
        <v>259582.78530000002</v>
      </c>
      <c r="P35" s="59">
        <f t="shared" si="19"/>
        <v>0.99536030109648899</v>
      </c>
    </row>
    <row r="36" spans="1:33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</v>
      </c>
      <c r="M36" s="8">
        <f t="shared" si="18"/>
        <v>5.8823529411764705E-2</v>
      </c>
      <c r="N36" s="61">
        <f>N25</f>
        <v>1000</v>
      </c>
      <c r="O36" s="61">
        <f>O25</f>
        <v>1210</v>
      </c>
      <c r="P36" s="59">
        <f t="shared" si="19"/>
        <v>4.6396989035110397E-3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1</v>
      </c>
      <c r="C39" s="8">
        <f t="shared" si="14"/>
        <v>5.8823529411764705E-2</v>
      </c>
      <c r="D39" s="13">
        <f t="shared" si="15"/>
        <v>12901.65</v>
      </c>
      <c r="E39" s="22">
        <f t="shared" si="16"/>
        <v>15610.996499999999</v>
      </c>
      <c r="F39" s="21">
        <f t="shared" si="17"/>
        <v>5.9859771358483201E-2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3</v>
      </c>
      <c r="C40" s="8">
        <f t="shared" si="14"/>
        <v>0.17647058823529413</v>
      </c>
      <c r="D40" s="13">
        <f t="shared" si="15"/>
        <v>7700</v>
      </c>
      <c r="E40" s="23">
        <f t="shared" si="16"/>
        <v>9317</v>
      </c>
      <c r="F40" s="21">
        <f t="shared" si="17"/>
        <v>3.5725681557035004E-2</v>
      </c>
      <c r="G40" s="25"/>
      <c r="J40" s="104" t="s">
        <v>0</v>
      </c>
      <c r="K40" s="105"/>
      <c r="L40" s="83">
        <f>SUM(L34:L39)</f>
        <v>17</v>
      </c>
      <c r="M40" s="17">
        <f>SUM(M34:M39)</f>
        <v>1</v>
      </c>
      <c r="N40" s="84">
        <f>SUM(N34:N39)</f>
        <v>215915.65</v>
      </c>
      <c r="O40" s="85">
        <f>SUM(O34:O39)</f>
        <v>260792.78530000002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12</v>
      </c>
      <c r="C41" s="8">
        <f t="shared" si="14"/>
        <v>0.70588235294117652</v>
      </c>
      <c r="D41" s="13">
        <f t="shared" si="15"/>
        <v>29750</v>
      </c>
      <c r="E41" s="23">
        <f t="shared" si="16"/>
        <v>35532.3488</v>
      </c>
      <c r="F41" s="21">
        <f t="shared" si="17"/>
        <v>0.13624743782358001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17</v>
      </c>
      <c r="C46" s="17">
        <f>SUM(C34:C45)</f>
        <v>1</v>
      </c>
      <c r="D46" s="18">
        <f>SUM(D34:D45)</f>
        <v>215915.65</v>
      </c>
      <c r="E46" s="18">
        <f>SUM(E34:E45)</f>
        <v>260792.78530000002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Barcelona Institute of technology for the habitat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25" hidden="1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hidden="1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Barcelona Institute of technology for the habitat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25" hidden="1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hidden="1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21" sqref="A21:XFD21"/>
    </sheetView>
  </sheetViews>
  <sheetFormatPr defaultColWidth="9.08984375" defaultRowHeight="14.5" x14ac:dyDescent="0.35"/>
  <cols>
    <col min="1" max="1" width="26.08984375" style="27" customWidth="1"/>
    <col min="2" max="2" width="11.54296875" style="62" customWidth="1"/>
    <col min="3" max="3" width="10.6328125" style="27" customWidth="1"/>
    <col min="4" max="4" width="19.08984375" style="27" customWidth="1"/>
    <col min="5" max="5" width="18.0898437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2" width="11.453125" style="27" customWidth="1"/>
    <col min="13" max="13" width="10.6328125" style="27" customWidth="1"/>
    <col min="14" max="14" width="18.9062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7.36328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75" customHeight="1" x14ac:dyDescent="0.3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Barcelona Institute of technology for the habitat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4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4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5">
      <c r="B26" s="26"/>
      <c r="H26" s="26"/>
      <c r="N26" s="26"/>
    </row>
    <row r="27" spans="1:31" s="49" customFormat="1" ht="34.25" hidden="1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hidden="1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4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4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4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5" customHeight="1" x14ac:dyDescent="0.35">
      <c r="B48" s="26"/>
      <c r="H48" s="26"/>
      <c r="N48" s="26"/>
    </row>
    <row r="49" spans="2:14" s="25" customForma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2:21" s="25" customFormat="1" x14ac:dyDescent="0.35">
      <c r="B97" s="26"/>
      <c r="H97" s="26"/>
      <c r="N97" s="26"/>
    </row>
    <row r="98" spans="2:21" s="25" customFormat="1" x14ac:dyDescent="0.35">
      <c r="B98" s="26"/>
      <c r="H98" s="26"/>
      <c r="N98" s="26"/>
    </row>
    <row r="99" spans="2:21" s="25" customFormat="1" x14ac:dyDescent="0.35">
      <c r="B99" s="26"/>
      <c r="H99" s="26"/>
      <c r="N99" s="26"/>
    </row>
    <row r="100" spans="2:21" s="25" customFormat="1" x14ac:dyDescent="0.35">
      <c r="B100" s="26"/>
      <c r="H100" s="26"/>
      <c r="N100" s="26"/>
    </row>
    <row r="101" spans="2:21" s="25" customFormat="1" x14ac:dyDescent="0.35">
      <c r="B101" s="26"/>
      <c r="H101" s="26"/>
      <c r="N101" s="26"/>
    </row>
    <row r="102" spans="2:21" s="25" customFormat="1" x14ac:dyDescent="0.35">
      <c r="B102" s="26"/>
      <c r="H102" s="26"/>
      <c r="N102" s="26"/>
    </row>
    <row r="103" spans="2:21" s="25" customFormat="1" x14ac:dyDescent="0.35">
      <c r="B103" s="26"/>
      <c r="H103" s="26"/>
      <c r="N103" s="26"/>
    </row>
    <row r="104" spans="2:21" s="25" customFormat="1" x14ac:dyDescent="0.35">
      <c r="B104" s="26"/>
      <c r="H104" s="26"/>
      <c r="N104" s="26"/>
    </row>
    <row r="105" spans="2:21" s="25" customFormat="1" x14ac:dyDescent="0.35">
      <c r="B105" s="26"/>
      <c r="H105" s="26"/>
      <c r="N105" s="26"/>
    </row>
    <row r="106" spans="2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21" sqref="A21:XFD21"/>
    </sheetView>
  </sheetViews>
  <sheetFormatPr defaultColWidth="9.08984375" defaultRowHeight="14.5" x14ac:dyDescent="0.35"/>
  <cols>
    <col min="1" max="1" width="30.453125" style="27" customWidth="1"/>
    <col min="2" max="2" width="11.08984375" style="62" customWidth="1"/>
    <col min="3" max="3" width="10.6328125" style="27" customWidth="1"/>
    <col min="4" max="4" width="19.08984375" style="27" customWidth="1"/>
    <col min="5" max="5" width="19.6328125" style="27" customWidth="1"/>
    <col min="6" max="6" width="11.453125" style="27" customWidth="1"/>
    <col min="7" max="7" width="9.36328125" style="27" customWidth="1"/>
    <col min="8" max="8" width="10.90625" style="62" customWidth="1"/>
    <col min="9" max="9" width="17.36328125" style="27" customWidth="1"/>
    <col min="10" max="10" width="20" style="27" customWidth="1"/>
    <col min="11" max="11" width="11.453125" style="27" customWidth="1"/>
    <col min="12" max="12" width="11.6328125" style="27" customWidth="1"/>
    <col min="13" max="13" width="10.6328125" style="27" customWidth="1"/>
    <col min="14" max="14" width="20.08984375" style="62" customWidth="1"/>
    <col min="15" max="15" width="19.6328125" style="27" customWidth="1"/>
    <col min="16" max="16" width="11.453125" style="27" customWidth="1"/>
    <col min="17" max="17" width="9.08984375" style="27" customWidth="1"/>
    <col min="18" max="18" width="11" style="27" customWidth="1"/>
    <col min="19" max="19" width="18.90625" style="27" customWidth="1"/>
    <col min="20" max="20" width="19.54296875" style="27" customWidth="1"/>
    <col min="21" max="21" width="11.08984375" style="27" customWidth="1"/>
    <col min="22" max="22" width="9" style="27" customWidth="1"/>
    <col min="23" max="23" width="10" style="27" customWidth="1"/>
    <col min="24" max="24" width="19" style="27" customWidth="1"/>
    <col min="25" max="25" width="15.453125" style="27" customWidth="1"/>
    <col min="26" max="26" width="9.6328125" style="27" customWidth="1"/>
    <col min="27" max="27" width="9.08984375" style="27" customWidth="1"/>
    <col min="28" max="28" width="10.90625" style="27" customWidth="1"/>
    <col min="29" max="29" width="18.08984375" style="27" customWidth="1"/>
    <col min="30" max="30" width="18.90625" style="27" customWidth="1"/>
    <col min="31" max="31" width="10.90625" style="27" customWidth="1"/>
    <col min="32" max="16384" width="9.08984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" x14ac:dyDescent="0.3">
      <c r="B4" s="26"/>
      <c r="H4" s="26"/>
      <c r="N4" s="26"/>
    </row>
    <row r="5" spans="1:31" s="25" customFormat="1" ht="30.75" customHeight="1" x14ac:dyDescent="0.3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Fundació Barcelona Institute of technology for the habitat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4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4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1</v>
      </c>
      <c r="H13" s="20">
        <f t="shared" ref="H13:H24" si="2">IF(G13,G13/$G$25,"")</f>
        <v>6.25E-2</v>
      </c>
      <c r="I13" s="10">
        <f>'CONTRACTACIO 1r TR 2023'!I13+'CONTRACTACIO 2n TR 2023'!I13+'CONTRACTACIO 3r TR 2023'!I13+'CONTRACTACIO 4t TR 2023'!I13</f>
        <v>165564</v>
      </c>
      <c r="J13" s="10">
        <f>'CONTRACTACIO 1r TR 2023'!J13+'CONTRACTACIO 2n TR 2023'!J13+'CONTRACTACIO 3r TR 2023'!J13+'CONTRACTACIO 4t TR 2023'!J13</f>
        <v>200332.44</v>
      </c>
      <c r="K13" s="21">
        <f t="shared" ref="K13:K24" si="3">IF(J13,J13/$J$25,"")</f>
        <v>0.77174778662027088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5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1</v>
      </c>
      <c r="H18" s="20">
        <f t="shared" si="2"/>
        <v>6.25E-2</v>
      </c>
      <c r="I18" s="13">
        <f>'CONTRACTACIO 1r TR 2023'!I18+'CONTRACTACIO 2n TR 2023'!I18+'CONTRACTACIO 3r TR 2023'!I18+'CONTRACTACIO 4t TR 2023'!I18</f>
        <v>12901.65</v>
      </c>
      <c r="J18" s="13">
        <f>'CONTRACTACIO 1r TR 2023'!J18+'CONTRACTACIO 2n TR 2023'!J18+'CONTRACTACIO 3r TR 2023'!J18+'CONTRACTACIO 4t TR 2023'!J18</f>
        <v>15610.996499999999</v>
      </c>
      <c r="K18" s="21">
        <f t="shared" si="3"/>
        <v>6.013879727023639E-2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3</v>
      </c>
      <c r="H19" s="20">
        <f t="shared" si="2"/>
        <v>0.1875</v>
      </c>
      <c r="I19" s="13">
        <f>'CONTRACTACIO 1r TR 2023'!I19+'CONTRACTACIO 2n TR 2023'!I19+'CONTRACTACIO 3r TR 2023'!I19+'CONTRACTACIO 4t TR 2023'!I19</f>
        <v>7700</v>
      </c>
      <c r="J19" s="13">
        <f>'CONTRACTACIO 1r TR 2023'!J19+'CONTRACTACIO 2n TR 2023'!J19+'CONTRACTACIO 3r TR 2023'!J19+'CONTRACTACIO 4t TR 2023'!J19</f>
        <v>9317</v>
      </c>
      <c r="K19" s="21">
        <f t="shared" si="3"/>
        <v>3.5892210607233972E-2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11</v>
      </c>
      <c r="H20" s="20">
        <f t="shared" si="2"/>
        <v>0.6875</v>
      </c>
      <c r="I20" s="13">
        <f>'CONTRACTACIO 1r TR 2023'!I20+'CONTRACTACIO 2n TR 2023'!I20+'CONTRACTACIO 3r TR 2023'!I20+'CONTRACTACIO 4t TR 2023'!I20</f>
        <v>28750</v>
      </c>
      <c r="J20" s="13">
        <f>'CONTRACTACIO 1r TR 2023'!J20+'CONTRACTACIO 2n TR 2023'!J20+'CONTRACTACIO 3r TR 2023'!J20+'CONTRACTACIO 4t TR 2023'!J20</f>
        <v>34322.3488</v>
      </c>
      <c r="K20" s="21">
        <f t="shared" si="3"/>
        <v>0.13222120550225869</v>
      </c>
      <c r="L20" s="9">
        <f>'CONTRACTACIO 1r TR 2023'!L20+'CONTRACTACIO 2n TR 2023'!L20+'CONTRACTACIO 3r TR 2023'!L20+'CONTRACTACIO 4t TR 2023'!L20</f>
        <v>1</v>
      </c>
      <c r="M20" s="20">
        <f t="shared" si="4"/>
        <v>1</v>
      </c>
      <c r="N20" s="13">
        <f>'CONTRACTACIO 1r TR 2023'!N20+'CONTRACTACIO 2n TR 2023'!N20+'CONTRACTACIO 3r TR 2023'!N20+'CONTRACTACIO 4t TR 2023'!N20</f>
        <v>1000</v>
      </c>
      <c r="O20" s="13">
        <f>'CONTRACTACIO 1r TR 2023'!O20+'CONTRACTACIO 2n TR 2023'!O20+'CONTRACTACIO 3r TR 2023'!O20+'CONTRACTACIO 4t TR 2023'!O20</f>
        <v>1210</v>
      </c>
      <c r="P20" s="21">
        <f t="shared" si="5"/>
        <v>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" customHeight="1" x14ac:dyDescent="0.35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5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0</v>
      </c>
      <c r="H23" s="66" t="str">
        <f t="shared" si="2"/>
        <v/>
      </c>
      <c r="I23" s="77">
        <f>'CONTRACTACIO 1r TR 2023'!I23+'CONTRACTACIO 2n TR 2023'!I23+'CONTRACTACIO 3r TR 2023'!I23+'CONTRACTACIO 4t TR 2023'!I23</f>
        <v>0</v>
      </c>
      <c r="J23" s="78">
        <f>'CONTRACTACIO 1r TR 2023'!J23+'CONTRACTACIO 2n TR 2023'!J23+'CONTRACTACIO 3r TR 2023'!J23+'CONTRACTACIO 4t TR 2023'!J23</f>
        <v>0</v>
      </c>
      <c r="K23" s="67" t="str">
        <f t="shared" si="3"/>
        <v/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5">
      <c r="A24" s="97" t="s">
        <v>52</v>
      </c>
      <c r="B24" s="81">
        <f>'CONTRACTACIO 1r TR 2023'!B24+'CONTRACTACIO 2n TR 2023'!B24+'CONTRACTACIO 3r TR 2023'!B24+'CONTRACTACIO 4t TR 2023'!B24</f>
        <v>0</v>
      </c>
      <c r="C24" s="66" t="str">
        <f t="shared" si="0"/>
        <v/>
      </c>
      <c r="D24" s="77">
        <f>'CONTRACTACIO 1r TR 2023'!D24+'CONTRACTACIO 2n TR 2023'!D24+'CONTRACTACIO 3r TR 2023'!D24+'CONTRACTACIO 4t TR 2023'!D24</f>
        <v>0</v>
      </c>
      <c r="E24" s="78">
        <f>'CONTRACTACIO 1r TR 2023'!E24+'CONTRACTACIO 2n TR 2023'!E24+'CONTRACTACIO 3r TR 2023'!E24+'CONTRACTACIO 4t TR 2023'!E24</f>
        <v>0</v>
      </c>
      <c r="F24" s="67" t="str">
        <f t="shared" si="1"/>
        <v/>
      </c>
      <c r="G24" s="81">
        <f>'CONTRACTACIO 1r TR 2023'!G24+'CONTRACTACIO 2n TR 2023'!G24+'CONTRACTACIO 3r TR 2023'!G24+'CONTRACTACIO 4t TR 2023'!G24</f>
        <v>0</v>
      </c>
      <c r="H24" s="66" t="str">
        <f t="shared" si="2"/>
        <v/>
      </c>
      <c r="I24" s="77">
        <f>'CONTRACTACIO 1r TR 2023'!I24+'CONTRACTACIO 2n TR 2023'!I24+'CONTRACTACIO 3r TR 2023'!I24+'CONTRACTACIO 4t TR 2023'!I24</f>
        <v>0</v>
      </c>
      <c r="J24" s="78">
        <f>'CONTRACTACIO 1r TR 2023'!J24+'CONTRACTACIO 2n TR 2023'!J24+'CONTRACTACIO 3r TR 2023'!J24+'CONTRACTACIO 4t TR 2023'!J24</f>
        <v>0</v>
      </c>
      <c r="K24" s="67" t="str">
        <f t="shared" si="3"/>
        <v/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4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16</v>
      </c>
      <c r="H25" s="17">
        <f t="shared" si="12"/>
        <v>1</v>
      </c>
      <c r="I25" s="18">
        <f t="shared" si="12"/>
        <v>214915.65</v>
      </c>
      <c r="J25" s="18">
        <f t="shared" si="12"/>
        <v>259582.78530000002</v>
      </c>
      <c r="K25" s="19">
        <f t="shared" si="12"/>
        <v>1</v>
      </c>
      <c r="L25" s="16">
        <f t="shared" si="12"/>
        <v>1</v>
      </c>
      <c r="M25" s="17">
        <f t="shared" si="12"/>
        <v>1</v>
      </c>
      <c r="N25" s="18">
        <f t="shared" si="12"/>
        <v>1000</v>
      </c>
      <c r="O25" s="18">
        <f t="shared" si="12"/>
        <v>1210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49999999999999" customHeight="1" x14ac:dyDescent="0.35">
      <c r="B26" s="26"/>
      <c r="H26" s="26"/>
      <c r="N26" s="26"/>
    </row>
    <row r="27" spans="1:31" s="49" customFormat="1" ht="34.25" hidden="1" customHeight="1" x14ac:dyDescent="0.3">
      <c r="A27" s="149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5" hidden="1" customHeight="1" x14ac:dyDescent="0.3">
      <c r="A28" s="151" t="str">
        <f>'CONTRACTACIO 1r TR 2023'!A28:Q28</f>
        <v>https://bcnroc.ajuntament.barcelona.cat/jspui/bitstream/11703/128073/5/GM_pressupost-general_2023.pdf#page=269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" customHeight="1" x14ac:dyDescent="0.3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5" customHeight="1" thickBot="1" x14ac:dyDescent="0.4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5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4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5" customHeight="1" thickBot="1" x14ac:dyDescent="0.4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5">
      <c r="A34" s="41" t="s">
        <v>25</v>
      </c>
      <c r="B34" s="9">
        <f t="shared" ref="B34:B43" si="13">B13+G13+L13+Q13+V13+AA13</f>
        <v>1</v>
      </c>
      <c r="C34" s="8">
        <f t="shared" ref="C34:C40" si="14">IF(B34,B34/$B$46,"")</f>
        <v>5.8823529411764705E-2</v>
      </c>
      <c r="D34" s="10">
        <f t="shared" ref="D34:D43" si="15">D13+I13+N13+S13+X13+AC13</f>
        <v>165564</v>
      </c>
      <c r="E34" s="11">
        <f t="shared" ref="E34:E43" si="16">E13+J13+O13+T13+Y13+AD13</f>
        <v>200332.44</v>
      </c>
      <c r="F34" s="21">
        <f t="shared" ref="F34:F40" si="17">IF(E34,E34/$E$46,"")</f>
        <v>0.7681671092609017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16</v>
      </c>
      <c r="M35" s="8">
        <f t="shared" si="18"/>
        <v>0.94117647058823528</v>
      </c>
      <c r="N35" s="61">
        <f>I25</f>
        <v>214915.65</v>
      </c>
      <c r="O35" s="61">
        <f>J25</f>
        <v>259582.78530000002</v>
      </c>
      <c r="P35" s="59">
        <f t="shared" si="19"/>
        <v>0.99536030109648899</v>
      </c>
    </row>
    <row r="36" spans="1:33" s="25" customFormat="1" ht="30" customHeight="1" x14ac:dyDescent="0.3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</v>
      </c>
      <c r="M36" s="8">
        <f t="shared" si="18"/>
        <v>5.8823529411764705E-2</v>
      </c>
      <c r="N36" s="61">
        <f>N25</f>
        <v>1000</v>
      </c>
      <c r="O36" s="61">
        <f>O25</f>
        <v>1210</v>
      </c>
      <c r="P36" s="59">
        <f t="shared" si="19"/>
        <v>4.6396989035110397E-3</v>
      </c>
    </row>
    <row r="37" spans="1:33" ht="30" customHeight="1" x14ac:dyDescent="0.3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4" t="s">
        <v>33</v>
      </c>
      <c r="B39" s="15">
        <f t="shared" si="13"/>
        <v>1</v>
      </c>
      <c r="C39" s="8">
        <f t="shared" si="14"/>
        <v>5.8823529411764705E-2</v>
      </c>
      <c r="D39" s="13">
        <f t="shared" si="15"/>
        <v>12901.65</v>
      </c>
      <c r="E39" s="22">
        <f t="shared" si="16"/>
        <v>15610.996499999999</v>
      </c>
      <c r="F39" s="21">
        <f t="shared" si="17"/>
        <v>5.9859771358483201E-2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4">
      <c r="A40" s="44" t="s">
        <v>28</v>
      </c>
      <c r="B40" s="12">
        <f t="shared" si="13"/>
        <v>3</v>
      </c>
      <c r="C40" s="8">
        <f t="shared" si="14"/>
        <v>0.17647058823529413</v>
      </c>
      <c r="D40" s="13">
        <f t="shared" si="15"/>
        <v>7700</v>
      </c>
      <c r="E40" s="23">
        <f t="shared" si="16"/>
        <v>9317</v>
      </c>
      <c r="F40" s="21">
        <f t="shared" si="17"/>
        <v>3.5725681557035004E-2</v>
      </c>
      <c r="G40" s="25"/>
      <c r="H40" s="25"/>
      <c r="I40" s="25"/>
      <c r="J40" s="104" t="s">
        <v>0</v>
      </c>
      <c r="K40" s="105"/>
      <c r="L40" s="83">
        <f>SUM(L34:L39)</f>
        <v>17</v>
      </c>
      <c r="M40" s="17">
        <f>SUM(M34:M39)</f>
        <v>1</v>
      </c>
      <c r="N40" s="84">
        <f>SUM(N34:N39)</f>
        <v>215915.65</v>
      </c>
      <c r="O40" s="85">
        <f>SUM(O34:O39)</f>
        <v>260792.78530000002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5">
      <c r="A41" s="45" t="s">
        <v>29</v>
      </c>
      <c r="B41" s="12">
        <f t="shared" si="13"/>
        <v>12</v>
      </c>
      <c r="C41" s="8">
        <f>IF(B41,B41/$B$46,"")</f>
        <v>0.70588235294117652</v>
      </c>
      <c r="D41" s="13">
        <f t="shared" si="15"/>
        <v>29750</v>
      </c>
      <c r="E41" s="23">
        <f t="shared" si="16"/>
        <v>35532.3488</v>
      </c>
      <c r="F41" s="21">
        <f>IF(E41,E41/$E$46,"")</f>
        <v>0.13624743782358001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4">
      <c r="A46" s="64" t="s">
        <v>0</v>
      </c>
      <c r="B46" s="16">
        <f>SUM(B34:B45)</f>
        <v>17</v>
      </c>
      <c r="C46" s="17">
        <f>SUM(C34:C45)</f>
        <v>1</v>
      </c>
      <c r="D46" s="18">
        <f>SUM(D34:D45)</f>
        <v>215915.65</v>
      </c>
      <c r="E46" s="18">
        <f>SUM(E34:E45)</f>
        <v>260792.78530000002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5" customHeight="1" x14ac:dyDescent="0.35">
      <c r="B49" s="26"/>
      <c r="H49" s="26"/>
      <c r="N49" s="26"/>
    </row>
    <row r="50" spans="2:14" s="25" customFormat="1" x14ac:dyDescent="0.35">
      <c r="B50" s="26"/>
      <c r="H50" s="26"/>
      <c r="N50" s="26"/>
    </row>
    <row r="51" spans="2:14" s="25" customFormat="1" x14ac:dyDescent="0.35">
      <c r="B51" s="26"/>
      <c r="H51" s="26"/>
      <c r="N51" s="26"/>
    </row>
    <row r="52" spans="2:14" s="25" customFormat="1" x14ac:dyDescent="0.35">
      <c r="B52" s="26"/>
      <c r="H52" s="26"/>
      <c r="N52" s="26"/>
    </row>
    <row r="53" spans="2:14" s="25" customFormat="1" x14ac:dyDescent="0.35">
      <c r="B53" s="26"/>
      <c r="H53" s="26"/>
      <c r="N53" s="26"/>
    </row>
    <row r="54" spans="2:14" s="25" customFormat="1" x14ac:dyDescent="0.35">
      <c r="B54" s="26"/>
      <c r="H54" s="26"/>
      <c r="N54" s="26"/>
    </row>
    <row r="55" spans="2:14" s="25" customFormat="1" x14ac:dyDescent="0.35">
      <c r="B55" s="26"/>
      <c r="H55" s="26"/>
      <c r="N55" s="26"/>
    </row>
    <row r="56" spans="2:14" s="25" customFormat="1" x14ac:dyDescent="0.35">
      <c r="B56" s="26"/>
      <c r="H56" s="26"/>
      <c r="N56" s="26"/>
    </row>
    <row r="57" spans="2:14" s="25" customFormat="1" x14ac:dyDescent="0.35">
      <c r="B57" s="26"/>
      <c r="H57" s="26"/>
      <c r="N57" s="26"/>
    </row>
    <row r="58" spans="2:14" s="25" customFormat="1" x14ac:dyDescent="0.35">
      <c r="B58" s="26"/>
      <c r="H58" s="26"/>
      <c r="N58" s="26"/>
    </row>
    <row r="59" spans="2:14" s="25" customFormat="1" x14ac:dyDescent="0.35">
      <c r="B59" s="26"/>
      <c r="H59" s="26"/>
      <c r="N59" s="26"/>
    </row>
    <row r="60" spans="2:14" s="25" customFormat="1" x14ac:dyDescent="0.35">
      <c r="B60" s="26"/>
      <c r="H60" s="26"/>
      <c r="N60" s="26"/>
    </row>
    <row r="61" spans="2:14" s="25" customFormat="1" x14ac:dyDescent="0.35">
      <c r="B61" s="26"/>
      <c r="H61" s="26"/>
      <c r="N61" s="26"/>
    </row>
    <row r="62" spans="2:14" s="25" customFormat="1" x14ac:dyDescent="0.35">
      <c r="B62" s="26"/>
      <c r="H62" s="26"/>
      <c r="N62" s="26"/>
    </row>
    <row r="63" spans="2:14" s="25" customFormat="1" x14ac:dyDescent="0.35">
      <c r="B63" s="26"/>
      <c r="H63" s="26"/>
      <c r="N63" s="26"/>
    </row>
    <row r="64" spans="2:14" s="25" customFormat="1" x14ac:dyDescent="0.35">
      <c r="B64" s="26"/>
      <c r="H64" s="26"/>
      <c r="N64" s="26"/>
    </row>
    <row r="65" spans="2:14" s="25" customFormat="1" x14ac:dyDescent="0.35">
      <c r="B65" s="26"/>
      <c r="H65" s="26"/>
      <c r="N65" s="26"/>
    </row>
    <row r="66" spans="2:14" s="25" customFormat="1" x14ac:dyDescent="0.35">
      <c r="B66" s="26"/>
      <c r="H66" s="26"/>
      <c r="N66" s="26"/>
    </row>
    <row r="67" spans="2:14" s="25" customFormat="1" x14ac:dyDescent="0.35">
      <c r="B67" s="26"/>
      <c r="H67" s="26"/>
      <c r="N67" s="26"/>
    </row>
    <row r="68" spans="2:14" s="25" customFormat="1" x14ac:dyDescent="0.35">
      <c r="B68" s="26"/>
      <c r="H68" s="26"/>
      <c r="N68" s="26"/>
    </row>
    <row r="69" spans="2:14" s="25" customFormat="1" x14ac:dyDescent="0.35">
      <c r="B69" s="26"/>
      <c r="H69" s="26"/>
      <c r="N69" s="26"/>
    </row>
    <row r="70" spans="2:14" s="25" customFormat="1" x14ac:dyDescent="0.35">
      <c r="B70" s="26"/>
      <c r="H70" s="26"/>
      <c r="N70" s="26"/>
    </row>
    <row r="71" spans="2:14" s="25" customFormat="1" x14ac:dyDescent="0.35">
      <c r="B71" s="26"/>
      <c r="H71" s="26"/>
      <c r="N71" s="26"/>
    </row>
    <row r="72" spans="2:14" s="25" customFormat="1" x14ac:dyDescent="0.35">
      <c r="B72" s="26"/>
      <c r="H72" s="26"/>
      <c r="N72" s="26"/>
    </row>
    <row r="73" spans="2:14" s="25" customFormat="1" x14ac:dyDescent="0.35">
      <c r="B73" s="26"/>
      <c r="H73" s="26"/>
      <c r="N73" s="26"/>
    </row>
    <row r="74" spans="2:14" s="25" customFormat="1" x14ac:dyDescent="0.35">
      <c r="B74" s="26"/>
      <c r="H74" s="26"/>
      <c r="N74" s="26"/>
    </row>
    <row r="75" spans="2:14" s="25" customFormat="1" x14ac:dyDescent="0.35">
      <c r="B75" s="26"/>
      <c r="H75" s="26"/>
      <c r="N75" s="26"/>
    </row>
    <row r="76" spans="2:14" s="25" customFormat="1" x14ac:dyDescent="0.35">
      <c r="B76" s="26"/>
      <c r="H76" s="26"/>
      <c r="N76" s="26"/>
    </row>
    <row r="77" spans="2:14" s="25" customFormat="1" x14ac:dyDescent="0.35">
      <c r="B77" s="26"/>
      <c r="H77" s="26"/>
      <c r="N77" s="26"/>
    </row>
    <row r="78" spans="2:14" s="25" customFormat="1" x14ac:dyDescent="0.35">
      <c r="B78" s="26"/>
      <c r="H78" s="26"/>
      <c r="N78" s="26"/>
    </row>
    <row r="79" spans="2:14" s="25" customFormat="1" x14ac:dyDescent="0.35">
      <c r="B79" s="26"/>
      <c r="H79" s="26"/>
      <c r="N79" s="26"/>
    </row>
    <row r="80" spans="2:14" s="25" customFormat="1" x14ac:dyDescent="0.35">
      <c r="B80" s="26"/>
      <c r="H80" s="26"/>
      <c r="N80" s="26"/>
    </row>
    <row r="81" spans="2:14" s="25" customFormat="1" x14ac:dyDescent="0.35">
      <c r="B81" s="26"/>
      <c r="H81" s="26"/>
      <c r="N81" s="26"/>
    </row>
    <row r="82" spans="2:14" s="25" customFormat="1" x14ac:dyDescent="0.35">
      <c r="B82" s="26"/>
      <c r="H82" s="26"/>
      <c r="N82" s="26"/>
    </row>
    <row r="83" spans="2:14" s="25" customFormat="1" x14ac:dyDescent="0.35">
      <c r="B83" s="26"/>
      <c r="H83" s="26"/>
      <c r="N83" s="26"/>
    </row>
    <row r="84" spans="2:14" s="25" customFormat="1" x14ac:dyDescent="0.35">
      <c r="B84" s="26"/>
      <c r="H84" s="26"/>
      <c r="N84" s="26"/>
    </row>
    <row r="85" spans="2:14" s="25" customFormat="1" x14ac:dyDescent="0.35">
      <c r="B85" s="26"/>
      <c r="H85" s="26"/>
      <c r="N85" s="26"/>
    </row>
    <row r="86" spans="2:14" s="25" customFormat="1" x14ac:dyDescent="0.35">
      <c r="B86" s="26"/>
      <c r="H86" s="26"/>
      <c r="N86" s="26"/>
    </row>
    <row r="87" spans="2:14" s="25" customFormat="1" x14ac:dyDescent="0.35">
      <c r="B87" s="26"/>
      <c r="H87" s="26"/>
      <c r="N87" s="26"/>
    </row>
    <row r="88" spans="2:14" s="25" customFormat="1" x14ac:dyDescent="0.35">
      <c r="B88" s="26"/>
      <c r="H88" s="26"/>
      <c r="N88" s="26"/>
    </row>
    <row r="89" spans="2:14" s="25" customFormat="1" x14ac:dyDescent="0.35">
      <c r="B89" s="26"/>
      <c r="H89" s="26"/>
      <c r="N89" s="26"/>
    </row>
    <row r="90" spans="2:14" s="25" customFormat="1" x14ac:dyDescent="0.35">
      <c r="B90" s="26"/>
      <c r="H90" s="26"/>
      <c r="N90" s="26"/>
    </row>
    <row r="91" spans="2:14" s="25" customFormat="1" x14ac:dyDescent="0.35">
      <c r="B91" s="26"/>
      <c r="H91" s="26"/>
      <c r="N91" s="26"/>
    </row>
    <row r="92" spans="2:14" s="25" customFormat="1" x14ac:dyDescent="0.35">
      <c r="B92" s="26"/>
      <c r="H92" s="26"/>
      <c r="N92" s="26"/>
    </row>
    <row r="93" spans="2:14" s="25" customFormat="1" x14ac:dyDescent="0.35">
      <c r="B93" s="26"/>
      <c r="H93" s="26"/>
      <c r="N93" s="26"/>
    </row>
    <row r="94" spans="2:14" s="25" customFormat="1" x14ac:dyDescent="0.35">
      <c r="B94" s="26"/>
      <c r="H94" s="26"/>
      <c r="N94" s="26"/>
    </row>
    <row r="95" spans="2:14" s="25" customFormat="1" x14ac:dyDescent="0.35">
      <c r="B95" s="26"/>
      <c r="H95" s="26"/>
      <c r="N95" s="26"/>
    </row>
    <row r="96" spans="2:14" s="25" customFormat="1" x14ac:dyDescent="0.35">
      <c r="B96" s="26"/>
      <c r="H96" s="26"/>
      <c r="N96" s="26"/>
    </row>
    <row r="97" spans="1:21" s="25" customFormat="1" x14ac:dyDescent="0.35">
      <c r="B97" s="26"/>
      <c r="H97" s="26"/>
      <c r="N97" s="26"/>
    </row>
    <row r="98" spans="1:21" s="25" customFormat="1" x14ac:dyDescent="0.35">
      <c r="B98" s="26"/>
      <c r="H98" s="26"/>
      <c r="N98" s="26"/>
    </row>
    <row r="99" spans="1:21" s="25" customFormat="1" x14ac:dyDescent="0.35">
      <c r="B99" s="26"/>
      <c r="H99" s="26"/>
      <c r="N99" s="26"/>
    </row>
    <row r="100" spans="1:21" s="25" customFormat="1" x14ac:dyDescent="0.35">
      <c r="B100" s="26"/>
      <c r="H100" s="26"/>
      <c r="N100" s="26"/>
    </row>
    <row r="101" spans="1:21" s="25" customFormat="1" x14ac:dyDescent="0.35">
      <c r="B101" s="26"/>
      <c r="H101" s="26"/>
      <c r="N101" s="26"/>
    </row>
    <row r="102" spans="1:21" s="25" customFormat="1" x14ac:dyDescent="0.35">
      <c r="B102" s="26"/>
      <c r="H102" s="26"/>
      <c r="N102" s="26"/>
    </row>
    <row r="103" spans="1:21" s="25" customFormat="1" x14ac:dyDescent="0.35">
      <c r="B103" s="26"/>
      <c r="H103" s="26"/>
      <c r="N103" s="26"/>
    </row>
    <row r="104" spans="1:21" s="25" customFormat="1" x14ac:dyDescent="0.35">
      <c r="B104" s="26"/>
      <c r="H104" s="26"/>
      <c r="N104" s="26"/>
    </row>
    <row r="105" spans="1:21" s="25" customFormat="1" x14ac:dyDescent="0.35">
      <c r="B105" s="26"/>
      <c r="H105" s="26"/>
      <c r="N105" s="26"/>
    </row>
    <row r="106" spans="1:21" s="25" customFormat="1" x14ac:dyDescent="0.3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2023-06-21T11:50:47Z</dcterms:modified>
</cp:coreProperties>
</file>