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1090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J20" i="4" l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N25" i="7" s="1"/>
  <c r="N36" i="7" s="1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/>
  <c r="V25" i="6"/>
  <c r="L38" i="6"/>
  <c r="M38" i="6" s="1"/>
  <c r="Q25" i="6"/>
  <c r="L37" i="6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25" i="6" s="1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25" i="6" s="1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/>
  <c r="T25" i="5"/>
  <c r="O37" i="5"/>
  <c r="P37" i="5" s="1"/>
  <c r="Y25" i="5"/>
  <c r="Z18" i="5"/>
  <c r="D25" i="5"/>
  <c r="N34" i="5"/>
  <c r="I25" i="5"/>
  <c r="N35" i="5" s="1"/>
  <c r="N25" i="5"/>
  <c r="N36" i="5"/>
  <c r="S25" i="5"/>
  <c r="N37" i="5"/>
  <c r="X25" i="5"/>
  <c r="N38" i="5"/>
  <c r="B25" i="5"/>
  <c r="L34" i="5"/>
  <c r="G25" i="5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6" i="5" s="1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25" i="5" s="1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K25" i="5" s="1"/>
  <c r="H16" i="5"/>
  <c r="H17" i="5"/>
  <c r="H19" i="5"/>
  <c r="H21" i="5"/>
  <c r="F13" i="5"/>
  <c r="F14" i="5"/>
  <c r="F25" i="5" s="1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B46" i="4" s="1"/>
  <c r="C41" i="4" s="1"/>
  <c r="AE13" i="4"/>
  <c r="AE14" i="4"/>
  <c r="AE15" i="4"/>
  <c r="AE16" i="4"/>
  <c r="AE25" i="4" s="1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25" i="4" s="1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25" i="4" s="1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L35" i="1" s="1"/>
  <c r="H22" i="1"/>
  <c r="L25" i="1"/>
  <c r="L36" i="1" s="1"/>
  <c r="M20" i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M25" i="1" s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AE25" i="1"/>
  <c r="O34" i="6"/>
  <c r="O40" i="6" s="1"/>
  <c r="F22" i="6"/>
  <c r="C22" i="6"/>
  <c r="W25" i="1"/>
  <c r="E46" i="1"/>
  <c r="F45" i="1"/>
  <c r="H20" i="6"/>
  <c r="H19" i="6"/>
  <c r="M18" i="6"/>
  <c r="M13" i="6"/>
  <c r="M25" i="6"/>
  <c r="P19" i="6"/>
  <c r="P14" i="6"/>
  <c r="Z21" i="6"/>
  <c r="L35" i="6"/>
  <c r="M36" i="6"/>
  <c r="H22" i="6"/>
  <c r="O35" i="6"/>
  <c r="K22" i="6"/>
  <c r="AB25" i="6"/>
  <c r="M13" i="5"/>
  <c r="M25" i="5" s="1"/>
  <c r="AB25" i="5"/>
  <c r="L35" i="5"/>
  <c r="H22" i="5"/>
  <c r="O38" i="5"/>
  <c r="K22" i="5"/>
  <c r="U25" i="5"/>
  <c r="M14" i="4"/>
  <c r="P21" i="4"/>
  <c r="H19" i="4"/>
  <c r="H22" i="4"/>
  <c r="K13" i="4"/>
  <c r="K22" i="4"/>
  <c r="Z21" i="4"/>
  <c r="U25" i="4"/>
  <c r="L34" i="1"/>
  <c r="F20" i="1"/>
  <c r="O34" i="1"/>
  <c r="F13" i="1"/>
  <c r="F25" i="1" s="1"/>
  <c r="C13" i="1"/>
  <c r="K21" i="1"/>
  <c r="H16" i="1"/>
  <c r="H20" i="1"/>
  <c r="H13" i="1"/>
  <c r="H14" i="1"/>
  <c r="H18" i="1"/>
  <c r="H24" i="1"/>
  <c r="Z25" i="1"/>
  <c r="F41" i="1"/>
  <c r="B46" i="1"/>
  <c r="C42" i="1"/>
  <c r="Z18" i="6"/>
  <c r="C20" i="6"/>
  <c r="C13" i="6"/>
  <c r="F14" i="6"/>
  <c r="K15" i="6"/>
  <c r="R16" i="6"/>
  <c r="R25" i="6"/>
  <c r="U16" i="6"/>
  <c r="U13" i="6"/>
  <c r="U25" i="6" s="1"/>
  <c r="H18" i="6"/>
  <c r="H13" i="6"/>
  <c r="H24" i="6"/>
  <c r="H14" i="6"/>
  <c r="D35" i="7"/>
  <c r="K19" i="6"/>
  <c r="K14" i="6"/>
  <c r="K25" i="6" s="1"/>
  <c r="K18" i="6"/>
  <c r="K21" i="6"/>
  <c r="K13" i="6"/>
  <c r="T25" i="7"/>
  <c r="O37" i="7" s="1"/>
  <c r="P37" i="7" s="1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25" i="5" s="1"/>
  <c r="P19" i="5"/>
  <c r="P14" i="5"/>
  <c r="H15" i="5"/>
  <c r="K13" i="5"/>
  <c r="W18" i="5"/>
  <c r="R16" i="5"/>
  <c r="H13" i="5"/>
  <c r="H25" i="5" s="1"/>
  <c r="H20" i="5"/>
  <c r="K19" i="5"/>
  <c r="K20" i="5"/>
  <c r="C14" i="5"/>
  <c r="C25" i="5" s="1"/>
  <c r="C13" i="5"/>
  <c r="E25" i="7"/>
  <c r="O34" i="7" s="1"/>
  <c r="F23" i="7"/>
  <c r="B46" i="5"/>
  <c r="C41" i="5" s="1"/>
  <c r="E46" i="5"/>
  <c r="F43" i="5"/>
  <c r="AE21" i="5"/>
  <c r="AE20" i="5"/>
  <c r="C20" i="5"/>
  <c r="F21" i="5"/>
  <c r="F20" i="5"/>
  <c r="P21" i="5"/>
  <c r="C43" i="6"/>
  <c r="B36" i="7"/>
  <c r="S25" i="7"/>
  <c r="N37" i="7" s="1"/>
  <c r="D39" i="7"/>
  <c r="Z20" i="7"/>
  <c r="B34" i="7"/>
  <c r="P15" i="4"/>
  <c r="H15" i="4"/>
  <c r="H18" i="4"/>
  <c r="H14" i="4"/>
  <c r="K15" i="4"/>
  <c r="K14" i="4"/>
  <c r="K18" i="4"/>
  <c r="C15" i="4"/>
  <c r="F15" i="4"/>
  <c r="P14" i="4"/>
  <c r="P25" i="4" s="1"/>
  <c r="P13" i="4"/>
  <c r="P18" i="4"/>
  <c r="H24" i="4"/>
  <c r="K19" i="4"/>
  <c r="K20" i="4"/>
  <c r="K24" i="4"/>
  <c r="C14" i="4"/>
  <c r="F14" i="4"/>
  <c r="F25" i="4" s="1"/>
  <c r="F20" i="4"/>
  <c r="K21" i="4"/>
  <c r="AD25" i="7"/>
  <c r="O38" i="7" s="1"/>
  <c r="P38" i="7" s="1"/>
  <c r="H20" i="4"/>
  <c r="W17" i="4"/>
  <c r="O38" i="4"/>
  <c r="E38" i="7"/>
  <c r="Z17" i="4"/>
  <c r="C18" i="4"/>
  <c r="C20" i="4"/>
  <c r="O34" i="4"/>
  <c r="H13" i="4"/>
  <c r="O35" i="4"/>
  <c r="M13" i="4"/>
  <c r="W20" i="4"/>
  <c r="M20" i="4"/>
  <c r="P20" i="4"/>
  <c r="D46" i="4"/>
  <c r="L36" i="4"/>
  <c r="P18" i="7"/>
  <c r="L35" i="4"/>
  <c r="E46" i="4"/>
  <c r="F43" i="4"/>
  <c r="J25" i="7"/>
  <c r="O35" i="7" s="1"/>
  <c r="K22" i="7"/>
  <c r="Z14" i="7"/>
  <c r="B40" i="7"/>
  <c r="Q25" i="7"/>
  <c r="L37" i="7" s="1"/>
  <c r="M37" i="7" s="1"/>
  <c r="C24" i="7"/>
  <c r="B35" i="7"/>
  <c r="B37" i="7"/>
  <c r="AC25" i="7"/>
  <c r="N38" i="7" s="1"/>
  <c r="D34" i="7"/>
  <c r="E37" i="7"/>
  <c r="E34" i="7"/>
  <c r="B39" i="7"/>
  <c r="M15" i="7"/>
  <c r="D40" i="7"/>
  <c r="D38" i="7"/>
  <c r="E39" i="7"/>
  <c r="E35" i="7"/>
  <c r="D45" i="7"/>
  <c r="E40" i="7"/>
  <c r="E45" i="7"/>
  <c r="AA25" i="7"/>
  <c r="L38" i="7" s="1"/>
  <c r="M38" i="7" s="1"/>
  <c r="B45" i="7"/>
  <c r="D36" i="7"/>
  <c r="E36" i="7"/>
  <c r="D37" i="7"/>
  <c r="C36" i="1"/>
  <c r="C35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P36" i="5"/>
  <c r="F43" i="1"/>
  <c r="F44" i="1"/>
  <c r="F24" i="7"/>
  <c r="C22" i="7"/>
  <c r="C23" i="7"/>
  <c r="C40" i="1"/>
  <c r="C44" i="1"/>
  <c r="Z25" i="6"/>
  <c r="Z25" i="4"/>
  <c r="F15" i="7"/>
  <c r="F22" i="7"/>
  <c r="F34" i="1"/>
  <c r="F42" i="1"/>
  <c r="F36" i="1"/>
  <c r="F35" i="1"/>
  <c r="F39" i="1"/>
  <c r="F40" i="1"/>
  <c r="C34" i="1"/>
  <c r="C36" i="6"/>
  <c r="C39" i="5"/>
  <c r="C43" i="5"/>
  <c r="AE25" i="5"/>
  <c r="C36" i="4"/>
  <c r="C43" i="4"/>
  <c r="W25" i="4"/>
  <c r="C45" i="1"/>
  <c r="C37" i="1"/>
  <c r="C39" i="1"/>
  <c r="C15" i="7"/>
  <c r="K24" i="7"/>
  <c r="F37" i="6"/>
  <c r="C39" i="6"/>
  <c r="C37" i="6"/>
  <c r="F40" i="6"/>
  <c r="F36" i="6"/>
  <c r="C35" i="6"/>
  <c r="F35" i="6"/>
  <c r="M37" i="6"/>
  <c r="P37" i="6"/>
  <c r="U13" i="7"/>
  <c r="U16" i="7"/>
  <c r="F45" i="6"/>
  <c r="C34" i="6"/>
  <c r="F34" i="6"/>
  <c r="P38" i="6"/>
  <c r="F39" i="6"/>
  <c r="AB18" i="7"/>
  <c r="AB19" i="7"/>
  <c r="P36" i="6"/>
  <c r="C40" i="6"/>
  <c r="C45" i="6"/>
  <c r="C45" i="5"/>
  <c r="F39" i="5"/>
  <c r="F4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42" i="5"/>
  <c r="F41" i="5"/>
  <c r="M34" i="5"/>
  <c r="W20" i="7"/>
  <c r="AE18" i="7"/>
  <c r="AE21" i="7"/>
  <c r="AE17" i="7"/>
  <c r="F35" i="4"/>
  <c r="F36" i="4"/>
  <c r="M25" i="4"/>
  <c r="K18" i="7"/>
  <c r="C38" i="4"/>
  <c r="C35" i="4"/>
  <c r="F38" i="4"/>
  <c r="F42" i="4"/>
  <c r="F45" i="4"/>
  <c r="C45" i="4"/>
  <c r="K15" i="7"/>
  <c r="K14" i="7"/>
  <c r="K16" i="7"/>
  <c r="K19" i="7"/>
  <c r="K13" i="7"/>
  <c r="AB20" i="7"/>
  <c r="AB17" i="7"/>
  <c r="P34" i="4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M13" i="7"/>
  <c r="F40" i="4"/>
  <c r="F41" i="4"/>
  <c r="P13" i="7"/>
  <c r="P15" i="7"/>
  <c r="P14" i="7"/>
  <c r="P20" i="7"/>
  <c r="P19" i="7"/>
  <c r="M14" i="7"/>
  <c r="H15" i="7"/>
  <c r="H19" i="7"/>
  <c r="H16" i="7"/>
  <c r="H13" i="7"/>
  <c r="H14" i="7"/>
  <c r="H18" i="7"/>
  <c r="H24" i="7"/>
  <c r="P34" i="1"/>
  <c r="M38" i="1"/>
  <c r="M34" i="1"/>
  <c r="F40" i="7"/>
  <c r="F43" i="7"/>
  <c r="C38" i="7"/>
  <c r="C43" i="7"/>
  <c r="P37" i="4"/>
  <c r="P38" i="4"/>
  <c r="F38" i="7"/>
  <c r="M37" i="4"/>
  <c r="M36" i="4"/>
  <c r="M34" i="4"/>
  <c r="F39" i="7"/>
  <c r="F35" i="7"/>
  <c r="F45" i="7"/>
  <c r="F37" i="7"/>
  <c r="F36" i="7"/>
  <c r="F34" i="7"/>
  <c r="C37" i="7"/>
  <c r="C40" i="7"/>
  <c r="C39" i="7"/>
  <c r="C34" i="7"/>
  <c r="C36" i="7"/>
  <c r="C35" i="7"/>
  <c r="C45" i="7"/>
  <c r="P35" i="6" l="1"/>
  <c r="M35" i="6"/>
  <c r="H25" i="6"/>
  <c r="E41" i="7"/>
  <c r="F25" i="6"/>
  <c r="D41" i="7"/>
  <c r="C20" i="7"/>
  <c r="B25" i="7"/>
  <c r="L34" i="7" s="1"/>
  <c r="C25" i="6"/>
  <c r="B41" i="7"/>
  <c r="N40" i="5"/>
  <c r="P35" i="5"/>
  <c r="H25" i="4"/>
  <c r="N40" i="4"/>
  <c r="K25" i="4"/>
  <c r="O40" i="4"/>
  <c r="P35" i="4" s="1"/>
  <c r="P40" i="4" s="1"/>
  <c r="O35" i="1"/>
  <c r="C41" i="1"/>
  <c r="C46" i="1" s="1"/>
  <c r="K20" i="7"/>
  <c r="K25" i="7" s="1"/>
  <c r="K25" i="1"/>
  <c r="D46" i="1"/>
  <c r="N40" i="1"/>
  <c r="H25" i="1"/>
  <c r="N40" i="6"/>
  <c r="L40" i="6"/>
  <c r="M34" i="6"/>
  <c r="M40" i="6" s="1"/>
  <c r="E46" i="6"/>
  <c r="F41" i="6" s="1"/>
  <c r="F46" i="6" s="1"/>
  <c r="P34" i="6"/>
  <c r="B46" i="6"/>
  <c r="C41" i="6" s="1"/>
  <c r="C46" i="6" s="1"/>
  <c r="M36" i="5"/>
  <c r="L40" i="5"/>
  <c r="M35" i="5" s="1"/>
  <c r="P34" i="5"/>
  <c r="P40" i="5" s="1"/>
  <c r="O40" i="5"/>
  <c r="M40" i="5"/>
  <c r="M25" i="7"/>
  <c r="L25" i="7"/>
  <c r="L36" i="7" s="1"/>
  <c r="M36" i="7" s="1"/>
  <c r="C46" i="5"/>
  <c r="F46" i="5"/>
  <c r="M38" i="4"/>
  <c r="L40" i="4"/>
  <c r="M35" i="4" s="1"/>
  <c r="M40" i="4" s="1"/>
  <c r="R25" i="7"/>
  <c r="G25" i="7"/>
  <c r="AB25" i="7"/>
  <c r="D42" i="7"/>
  <c r="D46" i="7" s="1"/>
  <c r="AE25" i="7"/>
  <c r="C46" i="4"/>
  <c r="C25" i="7"/>
  <c r="F25" i="7"/>
  <c r="U25" i="7"/>
  <c r="P25" i="7"/>
  <c r="F46" i="4"/>
  <c r="P36" i="1"/>
  <c r="O40" i="1"/>
  <c r="P35" i="1" s="1"/>
  <c r="L40" i="1"/>
  <c r="M35" i="1" s="1"/>
  <c r="M36" i="1"/>
  <c r="W25" i="7"/>
  <c r="Z25" i="7"/>
  <c r="F46" i="1"/>
  <c r="B42" i="7"/>
  <c r="Y25" i="7"/>
  <c r="O39" i="7" s="1"/>
  <c r="P39" i="7" s="1"/>
  <c r="O25" i="7"/>
  <c r="O36" i="7" s="1"/>
  <c r="I25" i="7"/>
  <c r="N35" i="7" s="1"/>
  <c r="N40" i="7" s="1"/>
  <c r="E42" i="7"/>
  <c r="V25" i="7"/>
  <c r="L39" i="7" s="1"/>
  <c r="M39" i="7" s="1"/>
  <c r="P40" i="6" l="1"/>
  <c r="P40" i="1"/>
  <c r="L35" i="7"/>
  <c r="L40" i="7" s="1"/>
  <c r="M34" i="7" s="1"/>
  <c r="H20" i="7"/>
  <c r="H25" i="7" s="1"/>
  <c r="M40" i="1"/>
  <c r="F42" i="7"/>
  <c r="E46" i="7"/>
  <c r="F41" i="7" s="1"/>
  <c r="C42" i="7"/>
  <c r="B46" i="7"/>
  <c r="C41" i="7" s="1"/>
  <c r="O40" i="7"/>
  <c r="P36" i="7"/>
  <c r="P35" i="7" l="1"/>
  <c r="P40" i="7" s="1"/>
  <c r="P34" i="7"/>
  <c r="F46" i="7"/>
  <c r="M35" i="7"/>
  <c r="M40" i="7" s="1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<sst xmlns="http://schemas.openxmlformats.org/spreadsheetml/2006/main" count="457" uniqueCount="62">
  <si>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</si>
  <si>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</si>
  <si>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</si>
  <si>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</si>
  <si>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</si>
  <si>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</si>
  <si>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</si>
  <si>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</si>
  <si>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</si>
  <si>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</si>
  <si>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</si>
  <si>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</si>
  <si>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</si>
  <si>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</si>
  <si>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</si>
  <si>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</si>
  <si>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</si>
  <si>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</si>
  <si>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</si>
  <si>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</si>
  <si>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</si>
  <si>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</si>
  <si>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</si>
  <si>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</si>
  <si>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</si>
  <si>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</si>
  <si>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</si>
  <si>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</si>
  <si>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</si>
  <si>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</si>
  <si>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</si>
  <si>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</si>
  <si>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</si>
  <si>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</si>
  <si>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</si>
  <si>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</si>
  <si>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</si>
  <si>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</si>
  <si>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</si>
  <si>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</si>
  <si>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</si>
  <si>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</si>
  <si>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</si>
  <si>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</si>
  <si>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</si>
  <si>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</si>
  <si>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</si>
  <si>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</si>
  <si>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</si>
  <si>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</si>
  <si>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</si>
  <si>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</si>
  <si>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</si>
  <si>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</si>
  <si>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</si>
  <si>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</si>
  <si>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</si>
  <si>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</si>
  <si>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</si>
  <si>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</si>
  <si>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</si>
  <si>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Consorci Campus Diagonal Besòs (CCDB)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</si>
</sst>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90182.71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5857.81</c:v>
                </c:pt>
                <c:pt idx="1">
                  <c:v>84324.900000000009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20" sqref="I20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45096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1</v>
      </c>
      <c r="I20" s="69">
        <v>29340</v>
      </c>
      <c r="J20" s="70">
        <v>35501.4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</v>
      </c>
      <c r="H25" s="17">
        <f t="shared" si="12"/>
        <v>1</v>
      </c>
      <c r="I25" s="18">
        <f t="shared" si="12"/>
        <v>29340</v>
      </c>
      <c r="J25" s="18">
        <f t="shared" si="12"/>
        <v>35501.4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hidden="1" customHeight="1" x14ac:dyDescent="0.3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hidden="1" customHeight="1" x14ac:dyDescent="0.3">
      <c r="A28" s="151" t="s">
        <v>56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2</v>
      </c>
      <c r="M35" s="8">
        <f t="shared" si="18"/>
        <v>1</v>
      </c>
      <c r="N35" s="61">
        <f>I25</f>
        <v>29340</v>
      </c>
      <c r="O35" s="61">
        <f>J25</f>
        <v>35501.4</v>
      </c>
      <c r="P35" s="59">
        <f t="shared" si="19"/>
        <v>1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5" t="s">
        <v>0</v>
      </c>
      <c r="K40" s="106"/>
      <c r="L40" s="83">
        <f>SUM(L34:L39)</f>
        <v>2</v>
      </c>
      <c r="M40" s="17">
        <f>SUM(M34:M39)</f>
        <v>1</v>
      </c>
      <c r="N40" s="84">
        <f>SUM(N34:N39)</f>
        <v>29340</v>
      </c>
      <c r="O40" s="85">
        <f>SUM(O34:O39)</f>
        <v>35501.4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2</v>
      </c>
      <c r="C41" s="8">
        <f t="shared" si="14"/>
        <v>1</v>
      </c>
      <c r="D41" s="13">
        <f t="shared" si="15"/>
        <v>29340</v>
      </c>
      <c r="E41" s="23">
        <f t="shared" si="16"/>
        <v>35501.4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29340</v>
      </c>
      <c r="E46" s="18">
        <f>SUM(E34:E45)</f>
        <v>35501.4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45224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Consorci Campus Diagonal Besòs (CCDB)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1</v>
      </c>
      <c r="I20" s="69">
        <v>12920</v>
      </c>
      <c r="J20" s="70">
        <f>4138.2+11495</f>
        <v>15633.2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</v>
      </c>
      <c r="H25" s="17">
        <f t="shared" si="32"/>
        <v>1</v>
      </c>
      <c r="I25" s="18">
        <f t="shared" si="32"/>
        <v>12920</v>
      </c>
      <c r="J25" s="18">
        <f t="shared" si="32"/>
        <v>15633.2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4" hidden="1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hidden="1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2</v>
      </c>
      <c r="M35" s="8">
        <f t="shared" si="38"/>
        <v>1</v>
      </c>
      <c r="N35" s="61">
        <f>I25</f>
        <v>12920</v>
      </c>
      <c r="O35" s="61">
        <f>J25</f>
        <v>15633.2</v>
      </c>
      <c r="P35" s="59">
        <f t="shared" si="39"/>
        <v>1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3">
        <f>SUM(L34:L39)</f>
        <v>2</v>
      </c>
      <c r="M40" s="17">
        <f>SUM(M34:M39)</f>
        <v>1</v>
      </c>
      <c r="N40" s="84">
        <f>SUM(N34:N39)</f>
        <v>12920</v>
      </c>
      <c r="O40" s="85">
        <f>SUM(O34:O39)</f>
        <v>15633.2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2</v>
      </c>
      <c r="C41" s="8">
        <f t="shared" si="34"/>
        <v>1</v>
      </c>
      <c r="D41" s="13">
        <f t="shared" si="35"/>
        <v>12920</v>
      </c>
      <c r="E41" s="23">
        <f t="shared" si="36"/>
        <v>15633.2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12920</v>
      </c>
      <c r="E46" s="18">
        <f>SUM(E34:E45)</f>
        <v>15633.2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22" sqref="I22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45266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Consorci Campus Diagonal Besòs (CCDB)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69">
        <v>10830</v>
      </c>
      <c r="J20" s="70">
        <v>13104.3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</v>
      </c>
      <c r="H25" s="17">
        <f t="shared" si="22"/>
        <v>1</v>
      </c>
      <c r="I25" s="18">
        <f t="shared" si="22"/>
        <v>10830</v>
      </c>
      <c r="J25" s="18">
        <f t="shared" si="22"/>
        <v>13104.3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hidden="1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hidden="1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7" t="s">
        <v>3</v>
      </c>
      <c r="K34" s="108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3</v>
      </c>
      <c r="M35" s="8">
        <f>IF(L35,L35/$L$40,"")</f>
        <v>1</v>
      </c>
      <c r="N35" s="61">
        <f>I25</f>
        <v>10830</v>
      </c>
      <c r="O35" s="61">
        <f>J25</f>
        <v>13104.3</v>
      </c>
      <c r="P35" s="59">
        <f>IF(O35,O35/$O$40,"")</f>
        <v>1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3">
        <f>SUM(L34:L39)</f>
        <v>3</v>
      </c>
      <c r="M40" s="17">
        <f>SUM(M34:M39)</f>
        <v>1</v>
      </c>
      <c r="N40" s="84">
        <f>SUM(N34:N39)</f>
        <v>10830</v>
      </c>
      <c r="O40" s="85">
        <f>SUM(O34:O39)</f>
        <v>13104.3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3</v>
      </c>
      <c r="C41" s="8">
        <f t="shared" si="24"/>
        <v>1</v>
      </c>
      <c r="D41" s="13">
        <f t="shared" si="25"/>
        <v>10830</v>
      </c>
      <c r="E41" s="23">
        <f t="shared" si="26"/>
        <v>13104.3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3</v>
      </c>
      <c r="C46" s="17">
        <f>SUM(C34:C45)</f>
        <v>1</v>
      </c>
      <c r="D46" s="18">
        <f>SUM(D34:D45)</f>
        <v>10830</v>
      </c>
      <c r="E46" s="18">
        <f>SUM(E34:E45)</f>
        <v>13104.3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22" sqref="J22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45338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Consorci Campus Diagonal Besòs (CCDB)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102">
        <v>4841.16</v>
      </c>
      <c r="E20" s="102">
        <v>5857.81</v>
      </c>
      <c r="F20" s="21">
        <f t="shared" si="1"/>
        <v>1</v>
      </c>
      <c r="G20" s="68">
        <v>3</v>
      </c>
      <c r="H20" s="66">
        <f t="shared" si="2"/>
        <v>1</v>
      </c>
      <c r="I20" s="69">
        <v>16600</v>
      </c>
      <c r="J20" s="70">
        <v>20086</v>
      </c>
      <c r="K20" s="67">
        <f t="shared" si="3"/>
        <v>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4841.16</v>
      </c>
      <c r="E25" s="18">
        <f t="shared" si="30"/>
        <v>5857.81</v>
      </c>
      <c r="F25" s="19">
        <f t="shared" si="30"/>
        <v>1</v>
      </c>
      <c r="G25" s="16">
        <f t="shared" si="30"/>
        <v>3</v>
      </c>
      <c r="H25" s="17">
        <f t="shared" si="30"/>
        <v>1</v>
      </c>
      <c r="I25" s="18">
        <f t="shared" si="30"/>
        <v>16600</v>
      </c>
      <c r="J25" s="18">
        <f t="shared" si="30"/>
        <v>20086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hidden="1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hidden="1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7">
        <f>B25</f>
        <v>1</v>
      </c>
      <c r="M34" s="8">
        <f t="shared" ref="M34:M39" si="36">IF(L34,L34/$L$40,"")</f>
        <v>0.25</v>
      </c>
      <c r="N34" s="58">
        <f>D25</f>
        <v>4841.16</v>
      </c>
      <c r="O34" s="58">
        <f>E25</f>
        <v>5857.81</v>
      </c>
      <c r="P34" s="59">
        <f t="shared" ref="P34:P39" si="37">IF(O34,O34/$O$40,"")</f>
        <v>0.22578834797202108</v>
      </c>
    </row>
    <row r="35" spans="1:33" s="25" customFormat="1" ht="30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3</v>
      </c>
      <c r="M35" s="8">
        <f t="shared" si="36"/>
        <v>0.75</v>
      </c>
      <c r="N35" s="61">
        <f>I25</f>
        <v>16600</v>
      </c>
      <c r="O35" s="61">
        <f>J25</f>
        <v>20086</v>
      </c>
      <c r="P35" s="59">
        <f t="shared" si="37"/>
        <v>0.77421165202797892</v>
      </c>
    </row>
    <row r="36" spans="1:33" ht="30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3">
        <f>SUM(L34:L39)</f>
        <v>4</v>
      </c>
      <c r="M40" s="17">
        <f>SUM(M34:M39)</f>
        <v>1</v>
      </c>
      <c r="N40" s="84">
        <f>SUM(N34:N39)</f>
        <v>21441.16</v>
      </c>
      <c r="O40" s="85">
        <f>SUM(O34:O39)</f>
        <v>25943.81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4</v>
      </c>
      <c r="C41" s="8">
        <f t="shared" si="32"/>
        <v>1</v>
      </c>
      <c r="D41" s="13">
        <f t="shared" si="33"/>
        <v>21441.16</v>
      </c>
      <c r="E41" s="23">
        <f t="shared" si="34"/>
        <v>25943.81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4</v>
      </c>
      <c r="C46" s="17">
        <f>SUM(C34:C45)</f>
        <v>1</v>
      </c>
      <c r="D46" s="18">
        <f>SUM(D34:D45)</f>
        <v>21441.16</v>
      </c>
      <c r="E46" s="18">
        <f>SUM(E34:E45)</f>
        <v>25943.81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1796875" defaultRowHeight="14.5" x14ac:dyDescent="0.35"/>
  <cols>
    <col min="1" max="1" width="30.453125" style="27" customWidth="1"/>
    <col min="2" max="2" width="11.1796875" style="62" customWidth="1"/>
    <col min="3" max="3" width="10.54296875" style="27" customWidth="1"/>
    <col min="4" max="4" width="19.1796875" style="27" customWidth="1"/>
    <col min="5" max="5" width="19.542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1" width="11.453125" style="27" customWidth="1"/>
    <col min="12" max="12" width="11.54296875" style="27" customWidth="1"/>
    <col min="13" max="13" width="10.54296875" style="27" customWidth="1"/>
    <col min="14" max="14" width="20.179687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Consorci Campus Diagonal Besòs (CCDB)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4">
      <c r="A11" s="156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4">
      <c r="A12" s="15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0</v>
      </c>
      <c r="H13" s="20" t="str">
        <f t="shared" ref="H13:H24" si="2">IF(G13,G13/$G$25,"")</f>
        <v/>
      </c>
      <c r="I13" s="10">
        <f>'CONTRACTACIO 1r TR 2023'!I13+'CONTRACTACIO 2n TR 2023'!I13+'CONTRACTACIO 3r TR 2023'!I13+'CONTRACTACIO 4t TR 2023'!I13</f>
        <v>0</v>
      </c>
      <c r="J13" s="10">
        <f>'CONTRACTACIO 1r TR 2023'!J13+'CONTRACTACIO 2n TR 2023'!J13+'CONTRACTACIO 3r TR 2023'!J13+'CONTRACTACIO 4t TR 2023'!J13</f>
        <v>0</v>
      </c>
      <c r="K13" s="21" t="str">
        <f t="shared" ref="K13:K24" si="3">IF(J13,J13/$J$25,"")</f>
        <v/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0</v>
      </c>
      <c r="H19" s="20" t="str">
        <f t="shared" si="2"/>
        <v/>
      </c>
      <c r="I19" s="13">
        <f>'CONTRACTACIO 1r TR 2023'!I19+'CONTRACTACIO 2n TR 2023'!I19+'CONTRACTACIO 3r TR 2023'!I19+'CONTRACTACIO 4t TR 2023'!I19</f>
        <v>0</v>
      </c>
      <c r="J19" s="13">
        <f>'CONTRACTACIO 1r TR 2023'!J19+'CONTRACTACIO 2n TR 2023'!J19+'CONTRACTACIO 3r TR 2023'!J19+'CONTRACTACIO 4t TR 2023'!J19</f>
        <v>0</v>
      </c>
      <c r="K19" s="21" t="str">
        <f t="shared" si="3"/>
        <v/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2023'!B20+'CONTRACTACIO 2n TR 2023'!B20+'CONTRACTACIO 3r TR 2023'!B20+'CONTRACTACIO 4t TR 2023'!B20</f>
        <v>1</v>
      </c>
      <c r="C20" s="20">
        <f t="shared" si="0"/>
        <v>1</v>
      </c>
      <c r="D20" s="13">
        <f>'CONTRACTACIO 1r TR 2023'!D20+'CONTRACTACIO 2n TR 2023'!D20+'CONTRACTACIO 3r TR 2023'!D20+'CONTRACTACIO 4t TR 2023'!D20</f>
        <v>4841.16</v>
      </c>
      <c r="E20" s="13">
        <f>'CONTRACTACIO 1r TR 2023'!E20+'CONTRACTACIO 2n TR 2023'!E20+'CONTRACTACIO 3r TR 2023'!E20+'CONTRACTACIO 4t TR 2023'!E20</f>
        <v>5857.81</v>
      </c>
      <c r="F20" s="21">
        <f t="shared" si="1"/>
        <v>1</v>
      </c>
      <c r="G20" s="9">
        <f>'CONTRACTACIO 1r TR 2023'!G20+'CONTRACTACIO 2n TR 2023'!G20+'CONTRACTACIO 3r TR 2023'!G20+'CONTRACTACIO 4t TR 2023'!G20</f>
        <v>10</v>
      </c>
      <c r="H20" s="20">
        <f t="shared" si="2"/>
        <v>1</v>
      </c>
      <c r="I20" s="13">
        <f>'CONTRACTACIO 1r TR 2023'!I20+'CONTRACTACIO 2n TR 2023'!I20+'CONTRACTACIO 3r TR 2023'!I20+'CONTRACTACIO 4t TR 2023'!I20</f>
        <v>69690</v>
      </c>
      <c r="J20" s="13">
        <f>'CONTRACTACIO 1r TR 2023'!J20+'CONTRACTACIO 2n TR 2023'!J20+'CONTRACTACIO 3r TR 2023'!J20+'CONTRACTACIO 4t TR 2023'!J20</f>
        <v>84324.900000000009</v>
      </c>
      <c r="K20" s="21">
        <f t="shared" si="3"/>
        <v>1</v>
      </c>
      <c r="L20" s="9">
        <f>'CONTRACTACIO 1r TR 2023'!L20+'CONTRACTACIO 2n TR 2023'!L20+'CONTRACTACIO 3r TR 2023'!L20+'CONTRACTACIO 4t TR 2023'!L20</f>
        <v>0</v>
      </c>
      <c r="M20" s="20" t="str">
        <f t="shared" si="4"/>
        <v/>
      </c>
      <c r="N20" s="13">
        <f>'CONTRACTACIO 1r TR 2023'!N20+'CONTRACTACIO 2n TR 2023'!N20+'CONTRACTACIO 3r TR 2023'!N20+'CONTRACTACIO 4t TR 2023'!N20</f>
        <v>0</v>
      </c>
      <c r="O20" s="13">
        <f>'CONTRACTACIO 1r TR 2023'!O20+'CONTRACTACIO 2n TR 2023'!O20+'CONTRACTACIO 3r TR 2023'!O20+'CONTRACTACIO 4t TR 2023'!O20</f>
        <v>0</v>
      </c>
      <c r="P20" s="21" t="str">
        <f t="shared" si="5"/>
        <v/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40" hidden="1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40" customHeight="1" x14ac:dyDescent="0.3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4841.16</v>
      </c>
      <c r="E25" s="18">
        <f t="shared" si="12"/>
        <v>5857.81</v>
      </c>
      <c r="F25" s="19">
        <f t="shared" si="12"/>
        <v>1</v>
      </c>
      <c r="G25" s="16">
        <f t="shared" si="12"/>
        <v>10</v>
      </c>
      <c r="H25" s="17">
        <f t="shared" si="12"/>
        <v>1</v>
      </c>
      <c r="I25" s="18">
        <f t="shared" si="12"/>
        <v>69690</v>
      </c>
      <c r="J25" s="18">
        <f t="shared" si="12"/>
        <v>84324.900000000009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hidden="1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hidden="1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4"/>
      <c r="I31" s="54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60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1"/>
      <c r="K33" s="172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3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7" t="s">
        <v>3</v>
      </c>
      <c r="K34" s="108"/>
      <c r="L34" s="57">
        <f>B25</f>
        <v>1</v>
      </c>
      <c r="M34" s="8">
        <f t="shared" ref="M34:M39" si="18">IF(L34,L34/$L$40,"")</f>
        <v>9.0909090909090912E-2</v>
      </c>
      <c r="N34" s="58">
        <f>D25</f>
        <v>4841.16</v>
      </c>
      <c r="O34" s="58">
        <f>E25</f>
        <v>5857.81</v>
      </c>
      <c r="P34" s="59">
        <f t="shared" ref="P34:P39" si="19">IF(O34,O34/$O$40,"")</f>
        <v>6.4954912089024597E-2</v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10</v>
      </c>
      <c r="M35" s="8">
        <f t="shared" si="18"/>
        <v>0.90909090909090906</v>
      </c>
      <c r="N35" s="61">
        <f>I25</f>
        <v>69690</v>
      </c>
      <c r="O35" s="61">
        <f>J25</f>
        <v>84324.900000000009</v>
      </c>
      <c r="P35" s="59">
        <f t="shared" si="19"/>
        <v>0.9350450879109754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5" t="s">
        <v>0</v>
      </c>
      <c r="K40" s="106"/>
      <c r="L40" s="83">
        <f>SUM(L34:L39)</f>
        <v>11</v>
      </c>
      <c r="M40" s="17">
        <f>SUM(M34:M39)</f>
        <v>1</v>
      </c>
      <c r="N40" s="84">
        <f>SUM(N34:N39)</f>
        <v>74531.16</v>
      </c>
      <c r="O40" s="85">
        <f>SUM(O34:O39)</f>
        <v>90182.71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11</v>
      </c>
      <c r="C41" s="8">
        <f>IF(B41,B41/$B$46,"")</f>
        <v>1</v>
      </c>
      <c r="D41" s="13">
        <f t="shared" si="15"/>
        <v>74531.16</v>
      </c>
      <c r="E41" s="23">
        <f t="shared" si="16"/>
        <v>90182.71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11</v>
      </c>
      <c r="C46" s="17">
        <f>SUM(C34:C45)</f>
        <v>1</v>
      </c>
      <c r="D46" s="18">
        <f>SUM(D34:D45)</f>
        <v>74531.16</v>
      </c>
      <c r="E46" s="18">
        <f>SUM(E34:E45)</f>
        <v>90182.71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2024-02-16T12:41:22Z</dcterms:modified>
</cp:coreProperties>
</file>