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_A MIA__\CM 2023\2023 MENORS Memoria\"/>
    </mc:Choice>
  </mc:AlternateContent>
  <xr:revisionPtr revIDLastSave="0" documentId="13_ncr:1_{D06B3C04-E9A1-40D9-A2EC-45E112E86225}" xr6:coauthVersionLast="47" xr6:coauthVersionMax="47" xr10:uidLastSave="{00000000-0000-0000-0000-000000000000}"/>
  <bookViews>
    <workbookView xWindow="-120" yWindow="-120" windowWidth="19440" windowHeight="11640" tabRatio="700" firstSheet="2" activeTab="4" xr2:uid="{00000000-000D-0000-FFFF-FFFF00000000}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/>
  <c r="F44" i="6"/>
  <c r="D44" i="6"/>
  <c r="B44" i="6"/>
  <c r="C44" i="6"/>
  <c r="E44" i="5"/>
  <c r="F44" i="5"/>
  <c r="D44" i="5"/>
  <c r="B44" i="5"/>
  <c r="C44" i="5"/>
  <c r="E44" i="4"/>
  <c r="F44" i="4"/>
  <c r="D44" i="4"/>
  <c r="B44" i="4"/>
  <c r="C44" i="4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K23" i="7"/>
  <c r="I23" i="7"/>
  <c r="G23" i="7"/>
  <c r="H23" i="7"/>
  <c r="E23" i="7"/>
  <c r="D23" i="7"/>
  <c r="B23" i="7"/>
  <c r="E44" i="7"/>
  <c r="F44" i="7"/>
  <c r="D44" i="7"/>
  <c r="B44" i="7"/>
  <c r="C44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U20" i="7"/>
  <c r="Y20" i="7"/>
  <c r="E21" i="7"/>
  <c r="J21" i="7"/>
  <c r="O21" i="7"/>
  <c r="P21" i="7"/>
  <c r="AD21" i="7"/>
  <c r="T21" i="7"/>
  <c r="U21" i="7"/>
  <c r="Y21" i="7"/>
  <c r="Z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Y18" i="7"/>
  <c r="Z18" i="7"/>
  <c r="J19" i="7"/>
  <c r="O19" i="7"/>
  <c r="AD19" i="7"/>
  <c r="AE19" i="7"/>
  <c r="E19" i="7"/>
  <c r="F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V16" i="7"/>
  <c r="W16" i="7"/>
  <c r="AA16" i="7"/>
  <c r="AB16" i="7"/>
  <c r="B13" i="7"/>
  <c r="G13" i="7"/>
  <c r="L13" i="7"/>
  <c r="Q13" i="7"/>
  <c r="V13" i="7"/>
  <c r="W13" i="7"/>
  <c r="AA13" i="7"/>
  <c r="AB13" i="7"/>
  <c r="B20" i="7"/>
  <c r="G20" i="7"/>
  <c r="L20" i="7"/>
  <c r="AA20" i="7"/>
  <c r="Q20" i="7"/>
  <c r="V20" i="7"/>
  <c r="B21" i="7"/>
  <c r="C21" i="7"/>
  <c r="G21" i="7"/>
  <c r="H21" i="7"/>
  <c r="L21" i="7"/>
  <c r="M21" i="7"/>
  <c r="AA21" i="7"/>
  <c r="AB21" i="7"/>
  <c r="Q21" i="7"/>
  <c r="R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C19" i="7"/>
  <c r="Q19" i="7"/>
  <c r="R19" i="7"/>
  <c r="V19" i="7"/>
  <c r="W19" i="7"/>
  <c r="U18" i="7"/>
  <c r="R15" i="7"/>
  <c r="J25" i="6"/>
  <c r="K20" i="6"/>
  <c r="E25" i="6"/>
  <c r="O25" i="6"/>
  <c r="O36" i="6"/>
  <c r="Y25" i="6"/>
  <c r="O38" i="6"/>
  <c r="T25" i="6"/>
  <c r="O37" i="6"/>
  <c r="AD25" i="6"/>
  <c r="O39" i="6"/>
  <c r="P39" i="6"/>
  <c r="I25" i="6"/>
  <c r="N35" i="6"/>
  <c r="D25" i="6"/>
  <c r="N34" i="6"/>
  <c r="N25" i="6"/>
  <c r="N36" i="6"/>
  <c r="X25" i="6"/>
  <c r="N38" i="6"/>
  <c r="S25" i="6"/>
  <c r="N37" i="6"/>
  <c r="AC25" i="6"/>
  <c r="N39" i="6"/>
  <c r="G25" i="6"/>
  <c r="H15" i="6"/>
  <c r="B25" i="6"/>
  <c r="L34" i="6"/>
  <c r="L25" i="6"/>
  <c r="L36" i="6"/>
  <c r="V25" i="6"/>
  <c r="L38" i="6"/>
  <c r="M38" i="6"/>
  <c r="Q25" i="6"/>
  <c r="L37" i="6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F42" i="6"/>
  <c r="D45" i="6"/>
  <c r="D34" i="6"/>
  <c r="D35" i="6"/>
  <c r="D36" i="6"/>
  <c r="D37" i="6"/>
  <c r="D38" i="6"/>
  <c r="D39" i="6"/>
  <c r="D40" i="6"/>
  <c r="D41" i="6"/>
  <c r="D42" i="6"/>
  <c r="B45" i="6"/>
  <c r="B42" i="6"/>
  <c r="C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/>
  <c r="P39" i="5"/>
  <c r="AC25" i="5"/>
  <c r="N39" i="5"/>
  <c r="AA25" i="5"/>
  <c r="L39" i="5"/>
  <c r="M39" i="5"/>
  <c r="E25" i="5"/>
  <c r="O34" i="5"/>
  <c r="J25" i="5"/>
  <c r="O35" i="5"/>
  <c r="O25" i="5"/>
  <c r="O36" i="5"/>
  <c r="T25" i="5"/>
  <c r="O37" i="5"/>
  <c r="P37" i="5"/>
  <c r="Y25" i="5"/>
  <c r="Z18" i="5"/>
  <c r="D25" i="5"/>
  <c r="N34" i="5"/>
  <c r="I25" i="5"/>
  <c r="N35" i="5"/>
  <c r="N25" i="5"/>
  <c r="N36" i="5"/>
  <c r="S25" i="5"/>
  <c r="N37" i="5"/>
  <c r="X25" i="5"/>
  <c r="N38" i="5"/>
  <c r="B25" i="5"/>
  <c r="L34" i="5"/>
  <c r="G25" i="5"/>
  <c r="L25" i="5"/>
  <c r="L36" i="5"/>
  <c r="Q25" i="5"/>
  <c r="L37" i="5"/>
  <c r="M37" i="5"/>
  <c r="V25" i="5"/>
  <c r="L38" i="5"/>
  <c r="M38" i="5"/>
  <c r="E34" i="5"/>
  <c r="E35" i="5"/>
  <c r="E36" i="5"/>
  <c r="E41" i="5"/>
  <c r="E42" i="5"/>
  <c r="E39" i="5"/>
  <c r="E40" i="5"/>
  <c r="E45" i="5"/>
  <c r="E37" i="5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C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8" i="4"/>
  <c r="Z19" i="4"/>
  <c r="Y25" i="4"/>
  <c r="Z20" i="4"/>
  <c r="Z24" i="4"/>
  <c r="X25" i="4"/>
  <c r="N38" i="4"/>
  <c r="W13" i="4"/>
  <c r="W14" i="4"/>
  <c r="W15" i="4"/>
  <c r="W16" i="4"/>
  <c r="W18" i="4"/>
  <c r="W19" i="4"/>
  <c r="V25" i="4"/>
  <c r="L38" i="4"/>
  <c r="W21" i="4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/>
  <c r="Q25" i="4"/>
  <c r="R13" i="4"/>
  <c r="R14" i="4"/>
  <c r="R15" i="4"/>
  <c r="R16" i="4"/>
  <c r="R17" i="4"/>
  <c r="R18" i="4"/>
  <c r="R19" i="4"/>
  <c r="R20" i="4"/>
  <c r="R21" i="4"/>
  <c r="R24" i="4"/>
  <c r="O25" i="4"/>
  <c r="O36" i="4"/>
  <c r="P19" i="4"/>
  <c r="P17" i="4"/>
  <c r="P24" i="4"/>
  <c r="N25" i="4"/>
  <c r="N36" i="4"/>
  <c r="L25" i="4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F18" i="4"/>
  <c r="F13" i="4"/>
  <c r="F16" i="4"/>
  <c r="F17" i="4"/>
  <c r="F19" i="4"/>
  <c r="F21" i="4"/>
  <c r="F24" i="4"/>
  <c r="D25" i="4"/>
  <c r="N34" i="4"/>
  <c r="N40" i="4"/>
  <c r="B25" i="4"/>
  <c r="L34" i="4"/>
  <c r="C16" i="4"/>
  <c r="C17" i="4"/>
  <c r="C19" i="4"/>
  <c r="C21" i="4"/>
  <c r="C24" i="4"/>
  <c r="O37" i="4"/>
  <c r="L39" i="4"/>
  <c r="M39" i="4"/>
  <c r="D34" i="4"/>
  <c r="D35" i="4"/>
  <c r="D36" i="4"/>
  <c r="D37" i="4"/>
  <c r="D38" i="4"/>
  <c r="D39" i="4"/>
  <c r="D40" i="4"/>
  <c r="D41" i="4"/>
  <c r="D42" i="4"/>
  <c r="J25" i="1"/>
  <c r="K22" i="1"/>
  <c r="O25" i="1"/>
  <c r="O36" i="1"/>
  <c r="E25" i="1"/>
  <c r="Y25" i="1"/>
  <c r="O38" i="1"/>
  <c r="P38" i="1"/>
  <c r="I25" i="1"/>
  <c r="N35" i="1"/>
  <c r="N25" i="1"/>
  <c r="N36" i="1"/>
  <c r="D25" i="1"/>
  <c r="N34" i="1"/>
  <c r="X25" i="1"/>
  <c r="N38" i="1"/>
  <c r="G25" i="1"/>
  <c r="H22" i="1"/>
  <c r="L25" i="1"/>
  <c r="L36" i="1"/>
  <c r="M20" i="1"/>
  <c r="V25" i="1"/>
  <c r="L38" i="1"/>
  <c r="Q25" i="1"/>
  <c r="L37" i="1"/>
  <c r="M37" i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20" i="1"/>
  <c r="K19" i="1"/>
  <c r="K18" i="1"/>
  <c r="K17" i="1"/>
  <c r="K16" i="1"/>
  <c r="K15" i="1"/>
  <c r="K14" i="1"/>
  <c r="H21" i="1"/>
  <c r="H19" i="1"/>
  <c r="H17" i="1"/>
  <c r="H15" i="1"/>
  <c r="C24" i="1"/>
  <c r="C21" i="1"/>
  <c r="C20" i="1"/>
  <c r="C19" i="1"/>
  <c r="C18" i="1"/>
  <c r="C17" i="1"/>
  <c r="C16" i="1"/>
  <c r="C15" i="1"/>
  <c r="C14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/>
  <c r="S25" i="1"/>
  <c r="N37" i="1"/>
  <c r="R13" i="1"/>
  <c r="R25" i="1"/>
  <c r="P13" i="1"/>
  <c r="M13" i="1"/>
  <c r="K13" i="1"/>
  <c r="F14" i="1"/>
  <c r="F15" i="1"/>
  <c r="F16" i="1"/>
  <c r="F17" i="1"/>
  <c r="F18" i="1"/>
  <c r="F19" i="1"/>
  <c r="F21" i="1"/>
  <c r="P16" i="1"/>
  <c r="P25" i="1"/>
  <c r="P16" i="5"/>
  <c r="P16" i="4"/>
  <c r="O39" i="1"/>
  <c r="AE16" i="7"/>
  <c r="L37" i="4"/>
  <c r="F22" i="1"/>
  <c r="F23" i="1"/>
  <c r="F24" i="1"/>
  <c r="C22" i="1"/>
  <c r="C23" i="1"/>
  <c r="AE25" i="1"/>
  <c r="O34" i="6"/>
  <c r="F22" i="6"/>
  <c r="C22" i="6"/>
  <c r="W25" i="1"/>
  <c r="O35" i="1"/>
  <c r="E46" i="1"/>
  <c r="F45" i="1"/>
  <c r="H20" i="6"/>
  <c r="H19" i="6"/>
  <c r="M18" i="6"/>
  <c r="M13" i="6"/>
  <c r="M25" i="6"/>
  <c r="P19" i="6"/>
  <c r="P14" i="6"/>
  <c r="Z21" i="6"/>
  <c r="L35" i="6"/>
  <c r="H22" i="6"/>
  <c r="O35" i="6"/>
  <c r="K22" i="6"/>
  <c r="AB25" i="6"/>
  <c r="M13" i="5"/>
  <c r="M25" i="5"/>
  <c r="AB25" i="5"/>
  <c r="L35" i="5"/>
  <c r="H22" i="5"/>
  <c r="O38" i="5"/>
  <c r="K22" i="5"/>
  <c r="U25" i="5"/>
  <c r="M14" i="4"/>
  <c r="P21" i="4"/>
  <c r="H19" i="4"/>
  <c r="H22" i="4"/>
  <c r="K13" i="4"/>
  <c r="K22" i="4"/>
  <c r="Z21" i="4"/>
  <c r="U25" i="4"/>
  <c r="L34" i="1"/>
  <c r="F20" i="1"/>
  <c r="O34" i="1"/>
  <c r="F13" i="1"/>
  <c r="F25" i="1"/>
  <c r="C13" i="1"/>
  <c r="K21" i="1"/>
  <c r="H16" i="1"/>
  <c r="H20" i="1"/>
  <c r="H13" i="1"/>
  <c r="H14" i="1"/>
  <c r="H18" i="1"/>
  <c r="H24" i="1"/>
  <c r="L35" i="1"/>
  <c r="Z25" i="1"/>
  <c r="F41" i="1"/>
  <c r="B46" i="1"/>
  <c r="C42" i="1"/>
  <c r="Z18" i="6"/>
  <c r="C20" i="6"/>
  <c r="C13" i="6"/>
  <c r="C25" i="6"/>
  <c r="F14" i="6"/>
  <c r="K15" i="6"/>
  <c r="R16" i="6"/>
  <c r="R25" i="6"/>
  <c r="U16" i="6"/>
  <c r="U13" i="6"/>
  <c r="U25" i="6"/>
  <c r="H18" i="6"/>
  <c r="H13" i="6"/>
  <c r="H24" i="6"/>
  <c r="H14" i="6"/>
  <c r="D35" i="7"/>
  <c r="K19" i="6"/>
  <c r="K14" i="6"/>
  <c r="K18" i="6"/>
  <c r="K21" i="6"/>
  <c r="K13" i="6"/>
  <c r="T25" i="7"/>
  <c r="O37" i="7"/>
  <c r="P37" i="7"/>
  <c r="F13" i="6"/>
  <c r="W19" i="6"/>
  <c r="W18" i="6"/>
  <c r="K24" i="6"/>
  <c r="F43" i="6"/>
  <c r="D46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K20" i="5"/>
  <c r="C14" i="5"/>
  <c r="C13" i="5"/>
  <c r="E25" i="7"/>
  <c r="O34" i="7"/>
  <c r="P34" i="7"/>
  <c r="F23" i="7"/>
  <c r="B46" i="5"/>
  <c r="D46" i="5"/>
  <c r="E46" i="5"/>
  <c r="F43" i="5"/>
  <c r="AE21" i="5"/>
  <c r="AE20" i="5"/>
  <c r="C20" i="5"/>
  <c r="F21" i="5"/>
  <c r="F20" i="5"/>
  <c r="P21" i="5"/>
  <c r="C43" i="6"/>
  <c r="B36" i="7"/>
  <c r="S25" i="7"/>
  <c r="N37" i="7"/>
  <c r="D39" i="7"/>
  <c r="Z20" i="7"/>
  <c r="B34" i="7"/>
  <c r="P15" i="4"/>
  <c r="H15" i="4"/>
  <c r="H18" i="4"/>
  <c r="H14" i="4"/>
  <c r="K15" i="4"/>
  <c r="K14" i="4"/>
  <c r="K18" i="4"/>
  <c r="C15" i="4"/>
  <c r="F15" i="4"/>
  <c r="P14" i="4"/>
  <c r="P13" i="4"/>
  <c r="P18" i="4"/>
  <c r="H24" i="4"/>
  <c r="K19" i="4"/>
  <c r="K20" i="4"/>
  <c r="K24" i="4"/>
  <c r="C14" i="4"/>
  <c r="F14" i="4"/>
  <c r="F20" i="4"/>
  <c r="K21" i="4"/>
  <c r="AD25" i="7"/>
  <c r="O38" i="7"/>
  <c r="P38" i="7"/>
  <c r="H20" i="4"/>
  <c r="W17" i="4"/>
  <c r="O38" i="4"/>
  <c r="E38" i="7"/>
  <c r="Z17" i="4"/>
  <c r="C18" i="4"/>
  <c r="C20" i="4"/>
  <c r="O34" i="4"/>
  <c r="H13" i="4"/>
  <c r="O35" i="4"/>
  <c r="M13" i="4"/>
  <c r="W20" i="4"/>
  <c r="M20" i="4"/>
  <c r="B46" i="4"/>
  <c r="P20" i="4"/>
  <c r="D46" i="4"/>
  <c r="L36" i="4"/>
  <c r="P18" i="7"/>
  <c r="L35" i="4"/>
  <c r="E46" i="4"/>
  <c r="F43" i="4"/>
  <c r="J25" i="7"/>
  <c r="O35" i="7"/>
  <c r="K22" i="7"/>
  <c r="Z14" i="7"/>
  <c r="B40" i="7"/>
  <c r="Q25" i="7"/>
  <c r="B25" i="7"/>
  <c r="L34" i="7"/>
  <c r="C24" i="7"/>
  <c r="B35" i="7"/>
  <c r="B37" i="7"/>
  <c r="AC25" i="7"/>
  <c r="N38" i="7"/>
  <c r="D34" i="7"/>
  <c r="E37" i="7"/>
  <c r="E34" i="7"/>
  <c r="B39" i="7"/>
  <c r="M15" i="7"/>
  <c r="D40" i="7"/>
  <c r="D38" i="7"/>
  <c r="E39" i="7"/>
  <c r="E35" i="7"/>
  <c r="E41" i="7"/>
  <c r="D41" i="7"/>
  <c r="D45" i="7"/>
  <c r="E40" i="7"/>
  <c r="E45" i="7"/>
  <c r="AA25" i="7"/>
  <c r="L38" i="7"/>
  <c r="M38" i="7"/>
  <c r="B41" i="7"/>
  <c r="B45" i="7"/>
  <c r="D36" i="7"/>
  <c r="E36" i="7"/>
  <c r="D37" i="7"/>
  <c r="C36" i="1"/>
  <c r="C35" i="1"/>
  <c r="B38" i="7"/>
  <c r="R17" i="7"/>
  <c r="D25" i="7"/>
  <c r="N34" i="7"/>
  <c r="H22" i="7"/>
  <c r="F38" i="1"/>
  <c r="P17" i="7"/>
  <c r="P16" i="7"/>
  <c r="F37" i="4"/>
  <c r="Z16" i="7"/>
  <c r="P39" i="1"/>
  <c r="F37" i="1"/>
  <c r="M16" i="7"/>
  <c r="F43" i="1"/>
  <c r="F44" i="1"/>
  <c r="F24" i="7"/>
  <c r="C22" i="7"/>
  <c r="C23" i="7"/>
  <c r="C40" i="1"/>
  <c r="C44" i="1"/>
  <c r="Z25" i="6"/>
  <c r="Z25" i="4"/>
  <c r="F15" i="7"/>
  <c r="F22" i="7"/>
  <c r="F34" i="1"/>
  <c r="F42" i="1"/>
  <c r="F36" i="1"/>
  <c r="F35" i="1"/>
  <c r="F39" i="1"/>
  <c r="F40" i="1"/>
  <c r="C34" i="1"/>
  <c r="C36" i="6"/>
  <c r="C39" i="5"/>
  <c r="C43" i="5"/>
  <c r="AE25" i="5"/>
  <c r="C36" i="4"/>
  <c r="C43" i="4"/>
  <c r="W25" i="4"/>
  <c r="C41" i="1"/>
  <c r="C45" i="1"/>
  <c r="C37" i="1"/>
  <c r="C39" i="1"/>
  <c r="C15" i="7"/>
  <c r="K24" i="7"/>
  <c r="F37" i="6"/>
  <c r="C39" i="6"/>
  <c r="C37" i="6"/>
  <c r="F40" i="6"/>
  <c r="F36" i="6"/>
  <c r="C35" i="6"/>
  <c r="F35" i="6"/>
  <c r="K25" i="6"/>
  <c r="M37" i="6"/>
  <c r="P37" i="6"/>
  <c r="U13" i="7"/>
  <c r="U16" i="7"/>
  <c r="F45" i="6"/>
  <c r="C34" i="6"/>
  <c r="F34" i="6"/>
  <c r="P38" i="6"/>
  <c r="F39" i="6"/>
  <c r="AB18" i="7"/>
  <c r="AB19" i="7"/>
  <c r="C40" i="6"/>
  <c r="C45" i="6"/>
  <c r="C45" i="5"/>
  <c r="F39" i="5"/>
  <c r="F45" i="5"/>
  <c r="K25" i="5"/>
  <c r="P38" i="5"/>
  <c r="AE20" i="7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F20" i="7"/>
  <c r="C41" i="5"/>
  <c r="F42" i="5"/>
  <c r="F41" i="5"/>
  <c r="M34" i="5"/>
  <c r="W20" i="7"/>
  <c r="AE18" i="7"/>
  <c r="AE21" i="7"/>
  <c r="AE17" i="7"/>
  <c r="F35" i="4"/>
  <c r="F36" i="4"/>
  <c r="M25" i="4"/>
  <c r="K18" i="7"/>
  <c r="C38" i="4"/>
  <c r="C35" i="4"/>
  <c r="F38" i="4"/>
  <c r="F42" i="4"/>
  <c r="F45" i="4"/>
  <c r="C45" i="4"/>
  <c r="K15" i="7"/>
  <c r="K14" i="7"/>
  <c r="K16" i="7"/>
  <c r="K19" i="7"/>
  <c r="K20" i="7"/>
  <c r="K13" i="7"/>
  <c r="AB20" i="7"/>
  <c r="AB17" i="7"/>
  <c r="P34" i="4"/>
  <c r="C20" i="7"/>
  <c r="C18" i="7"/>
  <c r="C14" i="7"/>
  <c r="C40" i="4"/>
  <c r="C39" i="4"/>
  <c r="C13" i="7"/>
  <c r="F34" i="4"/>
  <c r="F39" i="4"/>
  <c r="R13" i="7"/>
  <c r="M19" i="7"/>
  <c r="C34" i="4"/>
  <c r="K21" i="7"/>
  <c r="M18" i="7"/>
  <c r="C41" i="4"/>
  <c r="M13" i="7"/>
  <c r="F40" i="4"/>
  <c r="F41" i="4"/>
  <c r="P13" i="7"/>
  <c r="P15" i="7"/>
  <c r="P14" i="7"/>
  <c r="P19" i="7"/>
  <c r="M14" i="7"/>
  <c r="H15" i="7"/>
  <c r="H16" i="7"/>
  <c r="H13" i="7"/>
  <c r="H14" i="7"/>
  <c r="H18" i="7"/>
  <c r="H24" i="7"/>
  <c r="P34" i="1"/>
  <c r="M38" i="1"/>
  <c r="M34" i="1"/>
  <c r="F43" i="7"/>
  <c r="C38" i="7"/>
  <c r="C43" i="7"/>
  <c r="P37" i="4"/>
  <c r="P38" i="4"/>
  <c r="F38" i="7"/>
  <c r="M34" i="4"/>
  <c r="F39" i="7"/>
  <c r="F35" i="7"/>
  <c r="F45" i="7"/>
  <c r="F37" i="7"/>
  <c r="F36" i="7"/>
  <c r="F34" i="7"/>
  <c r="C37" i="7"/>
  <c r="C39" i="7"/>
  <c r="C34" i="7"/>
  <c r="C36" i="7"/>
  <c r="C35" i="7"/>
  <c r="C45" i="7"/>
  <c r="L37" i="7"/>
  <c r="R20" i="7"/>
  <c r="O40" i="4"/>
  <c r="F25" i="4"/>
  <c r="P25" i="4"/>
  <c r="K25" i="4"/>
  <c r="H25" i="4"/>
  <c r="C25" i="5"/>
  <c r="H25" i="5"/>
  <c r="P25" i="5"/>
  <c r="H25" i="1"/>
  <c r="O40" i="6"/>
  <c r="K25" i="1"/>
  <c r="U25" i="1"/>
  <c r="D46" i="1"/>
  <c r="C25" i="1"/>
  <c r="M25" i="1"/>
  <c r="AB25" i="1"/>
  <c r="N40" i="1"/>
  <c r="R25" i="4"/>
  <c r="AB25" i="4"/>
  <c r="AE25" i="4"/>
  <c r="F25" i="5"/>
  <c r="R25" i="5"/>
  <c r="W25" i="5"/>
  <c r="Z25" i="5"/>
  <c r="N40" i="5"/>
  <c r="F25" i="6"/>
  <c r="H25" i="6"/>
  <c r="P25" i="6"/>
  <c r="W25" i="6"/>
  <c r="AE25" i="6"/>
  <c r="X25" i="7"/>
  <c r="N39" i="7"/>
  <c r="N25" i="7"/>
  <c r="N36" i="7"/>
  <c r="C25" i="4"/>
  <c r="N40" i="6"/>
  <c r="L40" i="6"/>
  <c r="M34" i="6"/>
  <c r="E46" i="6"/>
  <c r="F41" i="6" s="1"/>
  <c r="F46" i="6" s="1"/>
  <c r="P34" i="6"/>
  <c r="B46" i="6"/>
  <c r="C41" i="6" s="1"/>
  <c r="C46" i="6" s="1"/>
  <c r="L40" i="5"/>
  <c r="P34" i="5"/>
  <c r="O40" i="5"/>
  <c r="L25" i="7"/>
  <c r="C46" i="5"/>
  <c r="F46" i="5"/>
  <c r="M38" i="4"/>
  <c r="L40" i="4"/>
  <c r="M37" i="4"/>
  <c r="R25" i="7"/>
  <c r="G25" i="7"/>
  <c r="H19" i="7"/>
  <c r="AB25" i="7"/>
  <c r="D42" i="7"/>
  <c r="D46" i="7"/>
  <c r="AE25" i="7"/>
  <c r="C46" i="4"/>
  <c r="C25" i="7"/>
  <c r="K25" i="7"/>
  <c r="F25" i="7"/>
  <c r="U25" i="7"/>
  <c r="F46" i="4"/>
  <c r="O40" i="1"/>
  <c r="M34" i="7"/>
  <c r="L40" i="1"/>
  <c r="M35" i="1"/>
  <c r="M36" i="1"/>
  <c r="M40" i="1"/>
  <c r="W25" i="7"/>
  <c r="Z25" i="7"/>
  <c r="F46" i="1"/>
  <c r="C46" i="1"/>
  <c r="B42" i="7"/>
  <c r="Y25" i="7"/>
  <c r="O39" i="7"/>
  <c r="P39" i="7"/>
  <c r="O25" i="7"/>
  <c r="I25" i="7"/>
  <c r="N35" i="7"/>
  <c r="N40" i="7"/>
  <c r="E42" i="7"/>
  <c r="V25" i="7"/>
  <c r="L39" i="7"/>
  <c r="M39" i="7"/>
  <c r="P36" i="4"/>
  <c r="P35" i="4"/>
  <c r="P40" i="4"/>
  <c r="M35" i="4"/>
  <c r="M36" i="4"/>
  <c r="M40" i="4"/>
  <c r="O36" i="7"/>
  <c r="P20" i="7"/>
  <c r="P25" i="7"/>
  <c r="P35" i="1"/>
  <c r="P36" i="1"/>
  <c r="P40" i="1"/>
  <c r="L35" i="7"/>
  <c r="H20" i="7"/>
  <c r="H25" i="7"/>
  <c r="L36" i="7"/>
  <c r="M20" i="7"/>
  <c r="M25" i="7"/>
  <c r="L40" i="7"/>
  <c r="M37" i="7"/>
  <c r="F42" i="7"/>
  <c r="E46" i="7"/>
  <c r="C42" i="7"/>
  <c r="B46" i="7"/>
  <c r="O40" i="7"/>
  <c r="P35" i="7"/>
  <c r="P36" i="7"/>
  <c r="P40" i="7"/>
  <c r="F41" i="7"/>
  <c r="F40" i="7"/>
  <c r="C41" i="7"/>
  <c r="C40" i="7"/>
  <c r="F46" i="7"/>
  <c r="M35" i="7"/>
  <c r="C46" i="7"/>
  <c r="M36" i="7"/>
  <c r="M40" i="7"/>
  <c r="P35" i="6" l="1"/>
  <c r="P36" i="6"/>
  <c r="M35" i="6"/>
  <c r="M36" i="6"/>
  <c r="P35" i="5"/>
  <c r="P36" i="5"/>
  <c r="M35" i="5"/>
  <c r="M36" i="5"/>
  <c r="P40" i="6" l="1"/>
  <c r="M40" i="6"/>
  <c r="P40" i="5"/>
  <c r="M40" i="5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<sst xmlns="http://schemas.openxmlformats.org/spreadsheetml/2006/main" count="457" uniqueCount="62">
  <si>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</si>
  <si>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</si>
  <si>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</si>
  <si>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</si>
  <si>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</si>
  <si>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</si>
  <si>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</si>
  <si>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</si>
  <si>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</si>
  <si>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</si>
  <si>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</si>
  <si>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</si>
  <si>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</si>
  <si>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</si>
  <si>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</si>
  <si>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</si>
  <si>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</si>
  <si>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</si>
  <si>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</si>
  <si>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</si>
  <si>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</si>
  <si>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</si>
  <si>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</si>
  <si>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</si>
  <si>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</si>
  <si>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</si>
  <si>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</si>
  <si>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</si>
  <si>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</si>
  <si>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</si>
  <si>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</si>
  <si>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</si>
  <si>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</si>
  <si>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</si>
  <si>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</si>
  <si>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</si>
  <si>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</si>
  <si>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</si>
  <si>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</si>
  <si>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</si>
  <si>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</si>
  <si>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</si>
  <si>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</si>
  <si>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</si>
  <si>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</si>
  <si>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</si>
  <si>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</si>
  <si>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</si>
  <si>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</si>
  <si>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</si>
  <si>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</si>
  <si>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</si>
  <si>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</si>
  <si>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</si>
  <si>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</si>
  <si>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</si>
  <si>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</si>
  <si>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</si>
  <si>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</si>
  <si>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</si>
  <si>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</si>
  <si>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Fundació Casa Amèrica Catalunya (FCAC)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</si>
</sst>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</cellXfs>
  <cellStyles count="60">
    <cellStyle name="20% - Èmfasi1 2" xfId="47" xr:uid="{00000000-0005-0000-0000-000001000000}"/>
    <cellStyle name="20% - Èmfasi2 2" xfId="49" xr:uid="{00000000-0005-0000-0000-000003000000}"/>
    <cellStyle name="20% - Èmfasi3 2" xfId="51" xr:uid="{00000000-0005-0000-0000-000005000000}"/>
    <cellStyle name="20% - Èmfasi4 2" xfId="53" xr:uid="{00000000-0005-0000-0000-000007000000}"/>
    <cellStyle name="20% - Èmfasi5 2" xfId="55" xr:uid="{00000000-0005-0000-0000-000009000000}"/>
    <cellStyle name="20% - Èmfasi6 2" xfId="57" xr:uid="{00000000-0005-0000-0000-00000B000000}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Èmfasi1 2" xfId="48" xr:uid="{00000000-0005-0000-0000-00000D000000}"/>
    <cellStyle name="40% - Èmfasi2 2" xfId="50" xr:uid="{00000000-0005-0000-0000-00000F000000}"/>
    <cellStyle name="40% - Èmfasi3 2" xfId="52" xr:uid="{00000000-0005-0000-0000-000011000000}"/>
    <cellStyle name="40% - Èmfasi4 2" xfId="54" xr:uid="{00000000-0005-0000-0000-000013000000}"/>
    <cellStyle name="40% - Èmfasi5 2" xfId="56" xr:uid="{00000000-0005-0000-0000-000015000000}"/>
    <cellStyle name="40% - Èmfasi6 2" xfId="58" xr:uid="{00000000-0005-0000-0000-000017000000}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59" builtinId="8"/>
    <cellStyle name="Incorrecto" xfId="9" builtinId="27" customBuiltin="1"/>
    <cellStyle name="Moneda" xfId="2" builtinId="4"/>
    <cellStyle name="Neutral" xfId="10" builtinId="28" customBuiltin="1"/>
    <cellStyle name="Normal" xfId="0" builtinId="0"/>
    <cellStyle name="Normal 2" xfId="44" xr:uid="{00000000-0005-0000-0000-00002E000000}"/>
    <cellStyle name="Normal 3" xfId="45" xr:uid="{00000000-0005-0000-0000-00002F000000}"/>
    <cellStyle name="Nota 2" xfId="46" xr:uid="{00000000-0005-0000-0000-000031000000}"/>
    <cellStyle name="Notas" xfId="17" builtinId="10" customBuiltin="1"/>
    <cellStyle name="Porcentaje" xfId="1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02-49CA-87A9-FD26096B1D11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2-49CA-87A9-FD26096B1D11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02-49CA-87A9-FD26096B1D11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2-49CA-87A9-FD26096B1D11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02-49CA-87A9-FD26096B1D11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2-49CA-87A9-FD26096B1D11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02-49CA-87A9-FD26096B1D11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2-49CA-87A9-FD26096B1D11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02-49CA-87A9-FD26096B1D11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2-49CA-87A9-FD26096B1D1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207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02-49CA-87A9-FD26096B1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EC-488A-A7AD-EAF215EF79D1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EC-488A-A7AD-EAF215EF79D1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EC-488A-A7AD-EAF215EF79D1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EC-488A-A7AD-EAF215EF79D1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EC-488A-A7AD-EAF215EF79D1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C-488A-A7AD-EAF215EF79D1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EC-488A-A7AD-EAF215EF79D1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EC-488A-A7AD-EAF215EF79D1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EC-488A-A7AD-EAF215EF79D1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1EC-488A-A7AD-EAF215EF79D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30282.37</c:v>
                </c:pt>
                <c:pt idx="7">
                  <c:v>262376.14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1EC-488A-A7AD-EAF215EF79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2B-4F03-9FA3-B317774E22B0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2B-4F03-9FA3-B317774E22B0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B-4F03-9FA3-B317774E22B0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2B-4F03-9FA3-B317774E22B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0</c:v>
                </c:pt>
                <c:pt idx="1">
                  <c:v>184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2B-4F03-9FA3-B317774E22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14-469A-BC5C-A0A21548E918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4-469A-BC5C-A0A21548E918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14-469A-BC5C-A0A21548E918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14-469A-BC5C-A0A21548E918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14-469A-BC5C-A0A21548E918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14-469A-BC5C-A0A21548E91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0</c:v>
                </c:pt>
                <c:pt idx="1">
                  <c:v>263577.51</c:v>
                </c:pt>
                <c:pt idx="2">
                  <c:v>29081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14-469A-BC5C-A0A21548E9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A1:AG108"/>
  <sheetViews>
    <sheetView showGridLines="0" showZeros="0" topLeftCell="C14" zoomScale="74" zoomScaleNormal="74" workbookViewId="0">
      <selection activeCell="J8" sqref="J8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45100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4" si="2">IF(G13,G13/$G$25,"")</f>
        <v/>
      </c>
      <c r="I13" s="4"/>
      <c r="J13" s="5"/>
      <c r="K13" s="21" t="str">
        <f t="shared" ref="K13:K24" si="3">IF(J13,J13/$J$25,"")</f>
        <v/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63</v>
      </c>
      <c r="H20" s="62">
        <f t="shared" si="2"/>
        <v>1</v>
      </c>
      <c r="I20" s="65">
        <v>108093.37</v>
      </c>
      <c r="J20" s="66">
        <v>126100.92</v>
      </c>
      <c r="K20" s="63">
        <f t="shared" si="3"/>
        <v>1</v>
      </c>
      <c r="L20" s="64">
        <v>16</v>
      </c>
      <c r="M20" s="62">
        <f t="shared" si="4"/>
        <v>1</v>
      </c>
      <c r="N20" s="65">
        <v>22571.35</v>
      </c>
      <c r="O20" s="66">
        <v>26823.200000000001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63</v>
      </c>
      <c r="H25" s="17">
        <f t="shared" si="12"/>
        <v>1</v>
      </c>
      <c r="I25" s="18">
        <f t="shared" si="12"/>
        <v>108093.37</v>
      </c>
      <c r="J25" s="18">
        <f t="shared" si="12"/>
        <v>126100.92</v>
      </c>
      <c r="K25" s="19">
        <f t="shared" si="12"/>
        <v>1</v>
      </c>
      <c r="L25" s="16">
        <f t="shared" si="12"/>
        <v>16</v>
      </c>
      <c r="M25" s="17">
        <f t="shared" si="12"/>
        <v>1</v>
      </c>
      <c r="N25" s="18">
        <f t="shared" si="12"/>
        <v>22571.35</v>
      </c>
      <c r="O25" s="18">
        <f t="shared" si="12"/>
        <v>26823.200000000001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hidden="1" customHeight="1" x14ac:dyDescent="0.25">
      <c r="A27" s="118" t="s">
        <v>55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19" t="s">
        <v>56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13">B13+G13+L13+Q13+AA13+V13</f>
        <v>0</v>
      </c>
      <c r="C34" s="8" t="str">
        <f t="shared" ref="C34:C43" si="14">IF(B34,B34/$B$46,"")</f>
        <v/>
      </c>
      <c r="D34" s="10">
        <f t="shared" ref="D34:D45" si="15">D13+I13+N13+S13+AC13+X13</f>
        <v>0</v>
      </c>
      <c r="E34" s="11">
        <f t="shared" ref="E34:E45" si="16">E13+J13+O13+T13+AD13+Y13</f>
        <v>0</v>
      </c>
      <c r="F34" s="21" t="str">
        <f t="shared" ref="F34:F43" si="17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63</v>
      </c>
      <c r="M35" s="8">
        <f t="shared" si="18"/>
        <v>0.79746835443037978</v>
      </c>
      <c r="N35" s="58">
        <f>I25</f>
        <v>108093.37</v>
      </c>
      <c r="O35" s="58">
        <f>J25</f>
        <v>126100.92</v>
      </c>
      <c r="P35" s="56">
        <f t="shared" si="19"/>
        <v>0.82459797708824478</v>
      </c>
    </row>
    <row r="36" spans="1:33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G36" s="24"/>
      <c r="J36" s="139" t="s">
        <v>2</v>
      </c>
      <c r="K36" s="140"/>
      <c r="L36" s="57">
        <f>L25</f>
        <v>16</v>
      </c>
      <c r="M36" s="8">
        <f t="shared" si="18"/>
        <v>0.20253164556962025</v>
      </c>
      <c r="N36" s="58">
        <f>N25</f>
        <v>22571.35</v>
      </c>
      <c r="O36" s="58">
        <f>O25</f>
        <v>26823.200000000001</v>
      </c>
      <c r="P36" s="56">
        <f t="shared" si="19"/>
        <v>0.17540202291175519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139" t="s">
        <v>5</v>
      </c>
      <c r="K38" s="140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J39" s="139" t="s">
        <v>4</v>
      </c>
      <c r="K39" s="140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0</v>
      </c>
      <c r="C40" s="8" t="str">
        <f t="shared" si="14"/>
        <v/>
      </c>
      <c r="D40" s="13">
        <f t="shared" si="15"/>
        <v>0</v>
      </c>
      <c r="E40" s="14">
        <f t="shared" si="16"/>
        <v>0</v>
      </c>
      <c r="F40" s="21" t="str">
        <f t="shared" si="17"/>
        <v/>
      </c>
      <c r="G40" s="24"/>
      <c r="J40" s="141" t="s">
        <v>0</v>
      </c>
      <c r="K40" s="142"/>
      <c r="L40" s="79">
        <f>SUM(L34:L39)</f>
        <v>79</v>
      </c>
      <c r="M40" s="17">
        <f>SUM(M34:M39)</f>
        <v>1</v>
      </c>
      <c r="N40" s="80">
        <f>SUM(N34:N39)</f>
        <v>130664.72</v>
      </c>
      <c r="O40" s="81">
        <f>SUM(O34:O39)</f>
        <v>152924.12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79</v>
      </c>
      <c r="C41" s="8">
        <f t="shared" si="14"/>
        <v>1</v>
      </c>
      <c r="D41" s="13">
        <f t="shared" si="15"/>
        <v>130664.72</v>
      </c>
      <c r="E41" s="14">
        <f t="shared" si="16"/>
        <v>152924.12</v>
      </c>
      <c r="F41" s="21">
        <f t="shared" si="17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79</v>
      </c>
      <c r="C46" s="17">
        <f>SUM(C34:C45)</f>
        <v>1</v>
      </c>
      <c r="D46" s="18">
        <f>SUM(D34:D45)</f>
        <v>130664.72</v>
      </c>
      <c r="E46" s="18">
        <f>SUM(E34:E45)</f>
        <v>152924.12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38:K38"/>
    <mergeCell ref="J40:K40"/>
    <mergeCell ref="J34:K34"/>
    <mergeCell ref="J35:K35"/>
    <mergeCell ref="J36:K36"/>
    <mergeCell ref="J37:K37"/>
    <mergeCell ref="J39:K39"/>
    <mergeCell ref="B10:AE10"/>
    <mergeCell ref="B11:F11"/>
    <mergeCell ref="G11:K11"/>
    <mergeCell ref="Q11:U11"/>
    <mergeCell ref="AA11:AE11"/>
    <mergeCell ref="V11:Z11"/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</mergeCells>
  <hyperlinks>
    <hyperlink ref="A28" r:id="rId1" location="page=269" xr:uid="{00000000-0004-0000-00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AG108"/>
  <sheetViews>
    <sheetView showGridLines="0" showZeros="0" zoomScale="80" zoomScaleNormal="80" workbookViewId="0">
      <selection activeCell="J9" sqref="J9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38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>
        <v>45199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Fundació Casa Amèrica Catalunya (FCAC)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">
      <c r="A12" s="113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</v>
      </c>
      <c r="H19" s="20">
        <f t="shared" si="2"/>
        <v>1.5151515151515152E-2</v>
      </c>
      <c r="I19" s="6">
        <v>25026.75</v>
      </c>
      <c r="J19" s="7">
        <v>30282.37</v>
      </c>
      <c r="K19" s="21">
        <f t="shared" si="3"/>
        <v>0.36697576016690514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65</v>
      </c>
      <c r="H20" s="62">
        <f t="shared" si="2"/>
        <v>0.98484848484848486</v>
      </c>
      <c r="I20" s="65">
        <v>48089.26</v>
      </c>
      <c r="J20" s="66">
        <v>52236.35</v>
      </c>
      <c r="K20" s="21">
        <f>IF(J20,J20/$J$25,"")</f>
        <v>0.63302423983309486</v>
      </c>
      <c r="L20" s="64">
        <v>3</v>
      </c>
      <c r="M20" s="62">
        <f t="shared" si="4"/>
        <v>1</v>
      </c>
      <c r="N20" s="65">
        <v>641.94000000000005</v>
      </c>
      <c r="O20" s="66">
        <v>759.75</v>
      </c>
      <c r="P20" s="63">
        <f>IF(O20,O20/$O$25,"")</f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66</v>
      </c>
      <c r="H25" s="17">
        <f t="shared" si="32"/>
        <v>1</v>
      </c>
      <c r="I25" s="18">
        <f t="shared" si="32"/>
        <v>73116.010000000009</v>
      </c>
      <c r="J25" s="18">
        <f t="shared" si="32"/>
        <v>82518.720000000001</v>
      </c>
      <c r="K25" s="19">
        <f t="shared" si="32"/>
        <v>1</v>
      </c>
      <c r="L25" s="16">
        <f t="shared" si="32"/>
        <v>3</v>
      </c>
      <c r="M25" s="17">
        <f t="shared" si="32"/>
        <v>1</v>
      </c>
      <c r="N25" s="18">
        <f t="shared" si="32"/>
        <v>641.94000000000005</v>
      </c>
      <c r="O25" s="18">
        <f t="shared" si="32"/>
        <v>759.75</v>
      </c>
      <c r="P25" s="19">
        <f t="shared" si="32"/>
        <v>1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25">
      <c r="B26" s="25"/>
      <c r="H26" s="25"/>
      <c r="N26" s="25"/>
    </row>
    <row r="27" spans="1:31" s="47" customFormat="1" ht="34.15" hidden="1" customHeight="1" x14ac:dyDescent="0.2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6"/>
      <c r="B32" s="103"/>
      <c r="C32" s="104"/>
      <c r="D32" s="104"/>
      <c r="E32" s="104"/>
      <c r="F32" s="105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25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139" t="s">
        <v>1</v>
      </c>
      <c r="K35" s="140"/>
      <c r="L35" s="57">
        <f>G25</f>
        <v>66</v>
      </c>
      <c r="M35" s="8">
        <f t="shared" si="38"/>
        <v>0.95652173913043481</v>
      </c>
      <c r="N35" s="58">
        <f>I25</f>
        <v>73116.010000000009</v>
      </c>
      <c r="O35" s="58">
        <f>J25</f>
        <v>82518.720000000001</v>
      </c>
      <c r="P35" s="56">
        <f t="shared" si="39"/>
        <v>0.99087699377762339</v>
      </c>
    </row>
    <row r="36" spans="1:33" ht="30" customHeight="1" x14ac:dyDescent="0.25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139" t="s">
        <v>2</v>
      </c>
      <c r="K36" s="140"/>
      <c r="L36" s="57">
        <f>L25</f>
        <v>3</v>
      </c>
      <c r="M36" s="8">
        <f t="shared" si="38"/>
        <v>4.3478260869565216E-2</v>
      </c>
      <c r="N36" s="58">
        <f>N25</f>
        <v>641.94000000000005</v>
      </c>
      <c r="O36" s="58">
        <f>O25</f>
        <v>759.75</v>
      </c>
      <c r="P36" s="56">
        <f t="shared" si="39"/>
        <v>9.1230062223765646E-3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139" t="s">
        <v>34</v>
      </c>
      <c r="K37" s="140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139" t="s">
        <v>5</v>
      </c>
      <c r="K38" s="140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139" t="s">
        <v>4</v>
      </c>
      <c r="K39" s="140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3"/>
        <v>1</v>
      </c>
      <c r="C40" s="8">
        <f t="shared" si="34"/>
        <v>1.4492753623188406E-2</v>
      </c>
      <c r="D40" s="13">
        <f t="shared" si="35"/>
        <v>25026.75</v>
      </c>
      <c r="E40" s="14">
        <f t="shared" si="36"/>
        <v>30282.37</v>
      </c>
      <c r="F40" s="21">
        <f t="shared" si="37"/>
        <v>0.36362783802344112</v>
      </c>
      <c r="G40" s="24"/>
      <c r="J40" s="141" t="s">
        <v>0</v>
      </c>
      <c r="K40" s="142"/>
      <c r="L40" s="79">
        <f>SUM(L34:L39)</f>
        <v>69</v>
      </c>
      <c r="M40" s="17">
        <f>SUM(M34:M39)</f>
        <v>1</v>
      </c>
      <c r="N40" s="80">
        <f>SUM(N34:N39)</f>
        <v>73757.950000000012</v>
      </c>
      <c r="O40" s="81">
        <f>SUM(O34:O39)</f>
        <v>83278.47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3"/>
        <v>68</v>
      </c>
      <c r="C41" s="8">
        <f t="shared" si="34"/>
        <v>0.98550724637681164</v>
      </c>
      <c r="D41" s="13">
        <f>D20+I20+N20+S20+AC20+X20</f>
        <v>48731.200000000004</v>
      </c>
      <c r="E41" s="14">
        <f>E20+J20+O20+T20+AD20+Y20</f>
        <v>52996.1</v>
      </c>
      <c r="F41" s="21">
        <f t="shared" si="37"/>
        <v>0.63637216197655888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69</v>
      </c>
      <c r="C46" s="17">
        <f>SUM(C34:C45)</f>
        <v>1</v>
      </c>
      <c r="D46" s="18">
        <f>SUM(D34:D45)</f>
        <v>73757.950000000012</v>
      </c>
      <c r="E46" s="18">
        <f>SUM(E34:E45)</f>
        <v>83278.47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29:H29"/>
    <mergeCell ref="A31:A33"/>
    <mergeCell ref="B31:F32"/>
    <mergeCell ref="J31:K33"/>
    <mergeCell ref="L31:P32"/>
    <mergeCell ref="A28:Q28"/>
    <mergeCell ref="J40:K40"/>
    <mergeCell ref="J34:K34"/>
    <mergeCell ref="J35:K35"/>
    <mergeCell ref="J36:K36"/>
    <mergeCell ref="J37:K37"/>
    <mergeCell ref="J39:K39"/>
    <mergeCell ref="J38:K38"/>
  </mergeCells>
  <hyperlinks>
    <hyperlink ref="A28" r:id="rId1" location="page=218" display="https://bcnroc.ajuntament.barcelona.cat/jspui/bitstream/11703/117122/5/GM_Pressupost_2020.pdf#page=218" xr:uid="{00000000-0004-0000-01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AG108"/>
  <sheetViews>
    <sheetView showGridLines="0" showZeros="0" zoomScale="80" zoomScaleNormal="80" workbookViewId="0">
      <selection activeCell="J8" sqref="J8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39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>
        <v>45308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Fundació Casa Amèrica Catalunya (FCAC)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899999999999999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">
      <c r="A12" s="113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21</v>
      </c>
      <c r="H20" s="62">
        <f t="shared" si="2"/>
        <v>1</v>
      </c>
      <c r="I20" s="65">
        <v>22140.58</v>
      </c>
      <c r="J20" s="66">
        <v>24735.25</v>
      </c>
      <c r="K20" s="63">
        <f t="shared" si="3"/>
        <v>1</v>
      </c>
      <c r="L20" s="64">
        <v>4</v>
      </c>
      <c r="M20" s="62">
        <f t="shared" si="4"/>
        <v>1</v>
      </c>
      <c r="N20" s="65">
        <v>1000</v>
      </c>
      <c r="O20" s="66">
        <v>1176</v>
      </c>
      <c r="P20" s="63">
        <f t="shared" si="5"/>
        <v>1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50000000000003" hidden="1" customHeight="1" x14ac:dyDescent="0.25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21</v>
      </c>
      <c r="H25" s="17">
        <f t="shared" si="22"/>
        <v>1</v>
      </c>
      <c r="I25" s="18">
        <f t="shared" si="22"/>
        <v>22140.58</v>
      </c>
      <c r="J25" s="18">
        <f t="shared" si="22"/>
        <v>24735.25</v>
      </c>
      <c r="K25" s="19">
        <f t="shared" si="22"/>
        <v>1</v>
      </c>
      <c r="L25" s="16">
        <f t="shared" si="22"/>
        <v>4</v>
      </c>
      <c r="M25" s="17">
        <f t="shared" si="22"/>
        <v>1</v>
      </c>
      <c r="N25" s="18">
        <f t="shared" si="22"/>
        <v>1000</v>
      </c>
      <c r="O25" s="18">
        <f t="shared" si="22"/>
        <v>1176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2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143" t="s">
        <v>3</v>
      </c>
      <c r="K34" s="144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25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139" t="s">
        <v>1</v>
      </c>
      <c r="K35" s="140"/>
      <c r="L35" s="57">
        <f>G25</f>
        <v>21</v>
      </c>
      <c r="M35" s="8">
        <f>IF(L35,L35/$L$40,"")</f>
        <v>0.84</v>
      </c>
      <c r="N35" s="58">
        <f>I25</f>
        <v>22140.58</v>
      </c>
      <c r="O35" s="58">
        <f>J25</f>
        <v>24735.25</v>
      </c>
      <c r="P35" s="56">
        <f>IF(O35,O35/$O$40,"")</f>
        <v>0.95461430845675144</v>
      </c>
    </row>
    <row r="36" spans="1:33" ht="30" customHeight="1" x14ac:dyDescent="0.25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139" t="s">
        <v>2</v>
      </c>
      <c r="K36" s="140"/>
      <c r="L36" s="57">
        <f>L25</f>
        <v>4</v>
      </c>
      <c r="M36" s="8">
        <f>IF(L36,L36/$L$40,"")</f>
        <v>0.16</v>
      </c>
      <c r="N36" s="58">
        <f>N25</f>
        <v>1000</v>
      </c>
      <c r="O36" s="58">
        <f>O25</f>
        <v>1176</v>
      </c>
      <c r="P36" s="56">
        <f>IF(O36,O36/$O$40,"")</f>
        <v>4.5385691543248591E-2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139" t="s">
        <v>34</v>
      </c>
      <c r="K37" s="140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139" t="s">
        <v>5</v>
      </c>
      <c r="K38" s="140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139" t="s">
        <v>4</v>
      </c>
      <c r="K39" s="140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141" t="s">
        <v>0</v>
      </c>
      <c r="K40" s="142"/>
      <c r="L40" s="79">
        <f>SUM(L34:L39)</f>
        <v>25</v>
      </c>
      <c r="M40" s="17">
        <f>SUM(M34:M39)</f>
        <v>1</v>
      </c>
      <c r="N40" s="80">
        <f>SUM(N34:N39)</f>
        <v>23140.58</v>
      </c>
      <c r="O40" s="81">
        <f>SUM(O34:O39)</f>
        <v>25911.25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23"/>
        <v>25</v>
      </c>
      <c r="C41" s="8">
        <f t="shared" si="24"/>
        <v>1</v>
      </c>
      <c r="D41" s="13">
        <f t="shared" si="25"/>
        <v>23140.58</v>
      </c>
      <c r="E41" s="14">
        <f t="shared" si="26"/>
        <v>25911.25</v>
      </c>
      <c r="F41" s="21">
        <f t="shared" si="27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25</v>
      </c>
      <c r="C46" s="17">
        <f>SUM(C34:C45)</f>
        <v>1</v>
      </c>
      <c r="D46" s="18">
        <f>SUM(D34:D45)</f>
        <v>23140.58</v>
      </c>
      <c r="E46" s="18">
        <f>SUM(E34:E45)</f>
        <v>25911.25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8:K38"/>
    <mergeCell ref="J39:K39"/>
  </mergeCells>
  <hyperlinks>
    <hyperlink ref="A28" r:id="rId1" location="page=218" display="https://bcnroc.ajuntament.barcelona.cat/jspui/bitstream/11703/117122/5/GM_Pressupost_2020.pdf#page=218" xr:uid="{00000000-0004-0000-02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AG108"/>
  <sheetViews>
    <sheetView showGridLines="0" showZeros="0" topLeftCell="A34" zoomScale="78" zoomScaleNormal="78" workbookViewId="0">
      <selection activeCell="P22" sqref="P22"/>
    </sheetView>
  </sheetViews>
  <sheetFormatPr baseColWidth="10" defaultColWidth="9.140625" defaultRowHeight="15" x14ac:dyDescent="0.25"/>
  <cols>
    <col min="1" max="1" width="26.140625" style="26" customWidth="1"/>
    <col min="2" max="2" width="11.5703125" style="59" customWidth="1"/>
    <col min="3" max="3" width="10.7109375" style="26" customWidth="1"/>
    <col min="4" max="4" width="19.140625" style="26" customWidth="1"/>
    <col min="5" max="5" width="18.14062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2" width="11.42578125" style="26" customWidth="1"/>
    <col min="13" max="13" width="10.7109375" style="26" customWidth="1"/>
    <col min="14" max="14" width="18.8554687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7.285156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65" customHeight="1" x14ac:dyDescent="0.25">
      <c r="B4" s="25"/>
      <c r="H4" s="25"/>
      <c r="N4" s="25"/>
    </row>
    <row r="5" spans="1:31" s="24" customFormat="1" ht="30.75" customHeight="1" x14ac:dyDescent="0.25">
      <c r="A5" s="27" t="s">
        <v>12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40</v>
      </c>
      <c r="B7" s="30" t="s">
        <v>59</v>
      </c>
      <c r="C7" s="31"/>
      <c r="D7" s="31"/>
      <c r="E7" s="31"/>
      <c r="F7" s="31"/>
      <c r="H7" s="69"/>
      <c r="I7" s="84" t="s">
        <v>46</v>
      </c>
      <c r="J7" s="85">
        <v>45337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Fundació Casa Amèrica Catalunya (FCAC)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21" t="s">
        <v>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3"/>
    </row>
    <row r="11" spans="1:31" ht="30" customHeight="1" thickBot="1" x14ac:dyDescent="0.3">
      <c r="A11" s="112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6" t="s">
        <v>5</v>
      </c>
      <c r="W11" s="137"/>
      <c r="X11" s="137"/>
      <c r="Y11" s="137"/>
      <c r="Z11" s="138"/>
      <c r="AA11" s="133" t="s">
        <v>4</v>
      </c>
      <c r="AB11" s="134"/>
      <c r="AC11" s="134"/>
      <c r="AD11" s="134"/>
      <c r="AE11" s="135"/>
    </row>
    <row r="12" spans="1:31" ht="39" customHeight="1" thickBot="1" x14ac:dyDescent="0.3">
      <c r="A12" s="113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2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2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2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2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2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2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25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>
        <v>34</v>
      </c>
      <c r="H20" s="62">
        <f t="shared" si="2"/>
        <v>1</v>
      </c>
      <c r="I20" s="65">
        <v>26235.05</v>
      </c>
      <c r="J20" s="66">
        <v>30222.62</v>
      </c>
      <c r="K20" s="63">
        <f t="shared" si="3"/>
        <v>1</v>
      </c>
      <c r="L20" s="64">
        <v>1</v>
      </c>
      <c r="M20" s="62">
        <f>IF(L20,L20/$L$25,"")</f>
        <v>1</v>
      </c>
      <c r="N20" s="65">
        <v>266.16000000000003</v>
      </c>
      <c r="O20" s="66">
        <v>322.05</v>
      </c>
      <c r="P20" s="63">
        <f>IF(O20,O20/$O$25,"")</f>
        <v>1</v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50000000000003" hidden="1" customHeight="1" x14ac:dyDescent="0.25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50000000000003" customHeight="1" x14ac:dyDescent="0.25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50000000000003" customHeight="1" x14ac:dyDescent="0.25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25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34</v>
      </c>
      <c r="H25" s="17">
        <f t="shared" si="30"/>
        <v>1</v>
      </c>
      <c r="I25" s="18">
        <f t="shared" si="30"/>
        <v>26235.05</v>
      </c>
      <c r="J25" s="18">
        <f t="shared" si="30"/>
        <v>30222.62</v>
      </c>
      <c r="K25" s="19">
        <f t="shared" si="30"/>
        <v>1</v>
      </c>
      <c r="L25" s="16">
        <f t="shared" si="30"/>
        <v>1</v>
      </c>
      <c r="M25" s="17">
        <f t="shared" si="30"/>
        <v>1</v>
      </c>
      <c r="N25" s="18">
        <f t="shared" si="30"/>
        <v>266.16000000000003</v>
      </c>
      <c r="O25" s="18">
        <f t="shared" si="30"/>
        <v>322.05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25">
      <c r="B26" s="25"/>
      <c r="H26" s="25"/>
      <c r="N26" s="25"/>
    </row>
    <row r="27" spans="1:31" s="47" customFormat="1" ht="34.15" hidden="1" customHeight="1" x14ac:dyDescent="0.2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25">
      <c r="A31" s="95" t="s">
        <v>10</v>
      </c>
      <c r="B31" s="100" t="s">
        <v>17</v>
      </c>
      <c r="C31" s="101"/>
      <c r="D31" s="101"/>
      <c r="E31" s="101"/>
      <c r="F31" s="102"/>
      <c r="G31" s="24"/>
      <c r="J31" s="106" t="s">
        <v>15</v>
      </c>
      <c r="K31" s="107"/>
      <c r="L31" s="100" t="s">
        <v>16</v>
      </c>
      <c r="M31" s="101"/>
      <c r="N31" s="101"/>
      <c r="O31" s="101"/>
      <c r="P31" s="102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">
      <c r="A32" s="96"/>
      <c r="B32" s="115"/>
      <c r="C32" s="116"/>
      <c r="D32" s="116"/>
      <c r="E32" s="116"/>
      <c r="F32" s="117"/>
      <c r="G32" s="24"/>
      <c r="J32" s="108"/>
      <c r="K32" s="109"/>
      <c r="L32" s="103"/>
      <c r="M32" s="104"/>
      <c r="N32" s="104"/>
      <c r="O32" s="104"/>
      <c r="P32" s="105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5" customHeight="1" thickBot="1" x14ac:dyDescent="0.3">
      <c r="A33" s="97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10"/>
      <c r="K33" s="111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25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25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139" t="s">
        <v>1</v>
      </c>
      <c r="K35" s="140"/>
      <c r="L35" s="57">
        <f>G25</f>
        <v>34</v>
      </c>
      <c r="M35" s="8">
        <f t="shared" si="36"/>
        <v>0.97142857142857142</v>
      </c>
      <c r="N35" s="58">
        <f>I25</f>
        <v>26235.05</v>
      </c>
      <c r="O35" s="58">
        <f>J25</f>
        <v>30222.62</v>
      </c>
      <c r="P35" s="56">
        <f t="shared" si="37"/>
        <v>0.98945642562188429</v>
      </c>
    </row>
    <row r="36" spans="1:33" ht="30" customHeight="1" x14ac:dyDescent="0.25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139" t="s">
        <v>2</v>
      </c>
      <c r="K36" s="140"/>
      <c r="L36" s="57">
        <f>L25</f>
        <v>1</v>
      </c>
      <c r="M36" s="8">
        <f t="shared" si="36"/>
        <v>2.8571428571428571E-2</v>
      </c>
      <c r="N36" s="58">
        <f>N25</f>
        <v>266.16000000000003</v>
      </c>
      <c r="O36" s="58">
        <f>O25</f>
        <v>322.05</v>
      </c>
      <c r="P36" s="56">
        <f t="shared" si="37"/>
        <v>1.0543574378115724E-2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25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139" t="s">
        <v>34</v>
      </c>
      <c r="K37" s="140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139" t="s">
        <v>5</v>
      </c>
      <c r="K38" s="140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139" t="s">
        <v>4</v>
      </c>
      <c r="K39" s="140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141" t="s">
        <v>0</v>
      </c>
      <c r="K40" s="142"/>
      <c r="L40" s="79">
        <f>SUM(L34:L39)</f>
        <v>35</v>
      </c>
      <c r="M40" s="17">
        <f>SUM(M34:M39)</f>
        <v>1</v>
      </c>
      <c r="N40" s="80">
        <f>SUM(N34:N39)</f>
        <v>26501.21</v>
      </c>
      <c r="O40" s="81">
        <f>SUM(O34:O39)</f>
        <v>30544.67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31"/>
        <v>35</v>
      </c>
      <c r="C41" s="8">
        <f t="shared" si="32"/>
        <v>1</v>
      </c>
      <c r="D41" s="13">
        <f t="shared" si="33"/>
        <v>26501.21</v>
      </c>
      <c r="E41" s="14">
        <f t="shared" si="34"/>
        <v>30544.67</v>
      </c>
      <c r="F41" s="21">
        <f t="shared" si="35"/>
        <v>1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25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25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25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25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">
      <c r="A46" s="61" t="s">
        <v>0</v>
      </c>
      <c r="B46" s="16">
        <f>SUM(B34:B45)</f>
        <v>35</v>
      </c>
      <c r="C46" s="17">
        <f>SUM(C34:C45)</f>
        <v>1</v>
      </c>
      <c r="D46" s="18">
        <f>SUM(D34:D45)</f>
        <v>26501.21</v>
      </c>
      <c r="E46" s="18">
        <f>SUM(E34:E45)</f>
        <v>30544.67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25">
      <c r="B48" s="25"/>
      <c r="H48" s="25"/>
      <c r="N48" s="25"/>
    </row>
    <row r="49" spans="2:14" s="24" customForma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2:21" s="24" customFormat="1" x14ac:dyDescent="0.25">
      <c r="B97" s="25"/>
      <c r="H97" s="25"/>
      <c r="N97" s="25"/>
    </row>
    <row r="98" spans="2:21" s="24" customFormat="1" x14ac:dyDescent="0.25">
      <c r="B98" s="25"/>
      <c r="H98" s="25"/>
      <c r="N98" s="25"/>
    </row>
    <row r="99" spans="2:21" s="24" customFormat="1" x14ac:dyDescent="0.25">
      <c r="B99" s="25"/>
      <c r="H99" s="25"/>
      <c r="N99" s="25"/>
    </row>
    <row r="100" spans="2:21" s="24" customFormat="1" x14ac:dyDescent="0.25">
      <c r="B100" s="25"/>
      <c r="H100" s="25"/>
      <c r="N100" s="25"/>
    </row>
    <row r="101" spans="2:21" s="24" customFormat="1" x14ac:dyDescent="0.25">
      <c r="B101" s="25"/>
      <c r="H101" s="25"/>
      <c r="N101" s="25"/>
    </row>
    <row r="102" spans="2:21" s="24" customFormat="1" x14ac:dyDescent="0.25">
      <c r="B102" s="25"/>
      <c r="H102" s="25"/>
      <c r="N102" s="25"/>
    </row>
    <row r="103" spans="2:21" s="24" customFormat="1" x14ac:dyDescent="0.25">
      <c r="B103" s="25"/>
      <c r="H103" s="25"/>
      <c r="N103" s="25"/>
    </row>
    <row r="104" spans="2:21" s="24" customFormat="1" x14ac:dyDescent="0.25">
      <c r="B104" s="25"/>
      <c r="H104" s="25"/>
      <c r="N104" s="25"/>
    </row>
    <row r="105" spans="2:21" s="24" customFormat="1" x14ac:dyDescent="0.25">
      <c r="B105" s="25"/>
      <c r="H105" s="25"/>
      <c r="N105" s="25"/>
    </row>
    <row r="106" spans="2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AA11:AE11"/>
    <mergeCell ref="V11:Z11"/>
    <mergeCell ref="A27:Q27"/>
    <mergeCell ref="A31:A33"/>
    <mergeCell ref="B31:F32"/>
    <mergeCell ref="J31:K33"/>
    <mergeCell ref="L31:P32"/>
    <mergeCell ref="A29:H29"/>
    <mergeCell ref="A28:Q28"/>
    <mergeCell ref="J40:K40"/>
    <mergeCell ref="J34:K34"/>
    <mergeCell ref="J35:K35"/>
    <mergeCell ref="J36:K36"/>
    <mergeCell ref="J37:K37"/>
    <mergeCell ref="J39:K39"/>
    <mergeCell ref="J38:K38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AG109"/>
  <sheetViews>
    <sheetView showGridLines="0" showZeros="0" tabSelected="1" topLeftCell="A19" zoomScale="80" zoomScaleNormal="80" workbookViewId="0">
      <selection activeCell="A21" sqref="A21:XFD21"/>
    </sheetView>
  </sheetViews>
  <sheetFormatPr baseColWidth="10" defaultColWidth="9.140625" defaultRowHeight="15" x14ac:dyDescent="0.25"/>
  <cols>
    <col min="1" max="1" width="30.42578125" style="26" customWidth="1"/>
    <col min="2" max="2" width="11.140625" style="59" customWidth="1"/>
    <col min="3" max="3" width="10.7109375" style="26" customWidth="1"/>
    <col min="4" max="4" width="19.140625" style="26" customWidth="1"/>
    <col min="5" max="5" width="19.7109375" style="26" customWidth="1"/>
    <col min="6" max="6" width="11.42578125" style="26" customWidth="1"/>
    <col min="7" max="7" width="9.28515625" style="26" customWidth="1"/>
    <col min="8" max="8" width="10.85546875" style="59" customWidth="1"/>
    <col min="9" max="9" width="17.28515625" style="26" customWidth="1"/>
    <col min="10" max="10" width="20" style="26" customWidth="1"/>
    <col min="11" max="11" width="11.42578125" style="26" customWidth="1"/>
    <col min="12" max="12" width="11.7109375" style="26" customWidth="1"/>
    <col min="13" max="13" width="10.7109375" style="26" customWidth="1"/>
    <col min="14" max="14" width="20.140625" style="59" customWidth="1"/>
    <col min="15" max="15" width="19.7109375" style="26" customWidth="1"/>
    <col min="16" max="16" width="11.42578125" style="26" customWidth="1"/>
    <col min="17" max="17" width="9.140625" style="26" customWidth="1"/>
    <col min="18" max="18" width="11" style="26" customWidth="1"/>
    <col min="19" max="19" width="18.85546875" style="26" customWidth="1"/>
    <col min="20" max="20" width="19.5703125" style="26" customWidth="1"/>
    <col min="21" max="21" width="11.140625" style="26" customWidth="1"/>
    <col min="22" max="22" width="9" style="26" customWidth="1"/>
    <col min="23" max="23" width="10" style="26" customWidth="1"/>
    <col min="24" max="24" width="19" style="26" customWidth="1"/>
    <col min="25" max="25" width="15.42578125" style="26" customWidth="1"/>
    <col min="26" max="26" width="9.7109375" style="26" customWidth="1"/>
    <col min="27" max="27" width="9.140625" style="26" customWidth="1"/>
    <col min="28" max="28" width="10.85546875" style="26" customWidth="1"/>
    <col min="29" max="29" width="18.140625" style="26" customWidth="1"/>
    <col min="30" max="30" width="18.85546875" style="26" customWidth="1"/>
    <col min="31" max="31" width="10.85546875" style="26" customWidth="1"/>
    <col min="32" max="16384" width="9.140625" style="26"/>
  </cols>
  <sheetData>
    <row r="1" spans="1:31" x14ac:dyDescent="0.25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25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25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x14ac:dyDescent="0.25">
      <c r="B4" s="25"/>
      <c r="H4" s="25"/>
      <c r="N4" s="25"/>
    </row>
    <row r="5" spans="1:31" s="24" customFormat="1" ht="30.75" customHeight="1" x14ac:dyDescent="0.25">
      <c r="A5" s="27" t="s">
        <v>37</v>
      </c>
      <c r="B5" s="25"/>
      <c r="H5" s="25"/>
      <c r="N5" s="25"/>
    </row>
    <row r="6" spans="1:31" s="24" customFormat="1" ht="6.75" customHeight="1" x14ac:dyDescent="0.25">
      <c r="A6" s="28"/>
      <c r="B6" s="25"/>
      <c r="H6" s="25"/>
      <c r="N6" s="25"/>
    </row>
    <row r="7" spans="1:31" s="24" customFormat="1" ht="24.75" customHeight="1" x14ac:dyDescent="0.25">
      <c r="A7" s="29" t="s">
        <v>53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25">
      <c r="A8" s="29" t="s">
        <v>11</v>
      </c>
      <c r="B8" s="87" t="str">
        <f>'CONTRACTACIO 1r TR 2023'!B8</f>
        <v>Fundació Casa Amèrica Catalunya (FCAC)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">
      <c r="A10" s="24"/>
      <c r="B10" s="163" t="s">
        <v>6</v>
      </c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5"/>
    </row>
    <row r="11" spans="1:31" ht="30" customHeight="1" thickBot="1" x14ac:dyDescent="0.3">
      <c r="A11" s="166" t="s">
        <v>10</v>
      </c>
      <c r="B11" s="124" t="s">
        <v>3</v>
      </c>
      <c r="C11" s="125"/>
      <c r="D11" s="125"/>
      <c r="E11" s="125"/>
      <c r="F11" s="126"/>
      <c r="G11" s="127" t="s">
        <v>1</v>
      </c>
      <c r="H11" s="128"/>
      <c r="I11" s="128"/>
      <c r="J11" s="128"/>
      <c r="K11" s="129"/>
      <c r="L11" s="98" t="s">
        <v>2</v>
      </c>
      <c r="M11" s="99"/>
      <c r="N11" s="99"/>
      <c r="O11" s="99"/>
      <c r="P11" s="99"/>
      <c r="Q11" s="130" t="s">
        <v>34</v>
      </c>
      <c r="R11" s="131"/>
      <c r="S11" s="131"/>
      <c r="T11" s="131"/>
      <c r="U11" s="132"/>
      <c r="V11" s="133" t="s">
        <v>4</v>
      </c>
      <c r="W11" s="134"/>
      <c r="X11" s="134"/>
      <c r="Y11" s="134"/>
      <c r="Z11" s="135"/>
      <c r="AA11" s="136" t="s">
        <v>5</v>
      </c>
      <c r="AB11" s="137"/>
      <c r="AC11" s="137"/>
      <c r="AD11" s="137"/>
      <c r="AE11" s="138"/>
    </row>
    <row r="12" spans="1:31" ht="39" customHeight="1" thickBot="1" x14ac:dyDescent="0.3">
      <c r="A12" s="167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25">
      <c r="A13" s="39" t="s">
        <v>25</v>
      </c>
      <c r="B13" s="9">
        <f>'CONTRACTACIO 1r TR 2023'!B13+'CONTRACTACIO 2n TR 2023'!B13+'CONTRACTACIO 3r TR 2023'!B13+'CONTRACTACIO 4t TR 2023'!B13</f>
        <v>0</v>
      </c>
      <c r="C13" s="20" t="str">
        <f t="shared" ref="C13:C24" si="0">IF(B13,B13/$B$25,"")</f>
        <v/>
      </c>
      <c r="D13" s="10">
        <f>'CONTRACTACIO 1r TR 2023'!D13+'CONTRACTACIO 2n TR 2023'!D13+'CONTRACTACIO 3r TR 2023'!D13+'CONTRACTACIO 4t TR 2023'!D13</f>
        <v>0</v>
      </c>
      <c r="E13" s="10">
        <f>'CONTRACTACIO 1r TR 2023'!E13+'CONTRACTACIO 2n TR 2023'!E13+'CONTRACTACIO 3r TR 2023'!E13+'CONTRACTACIO 4t TR 2023'!E13</f>
        <v>0</v>
      </c>
      <c r="F13" s="21" t="str">
        <f t="shared" ref="F13:F24" si="1">IF(E13,E13/$E$25,"")</f>
        <v/>
      </c>
      <c r="G13" s="9">
        <f>'CONTRACTACIO 1r TR 2023'!G13+'CONTRACTACIO 2n TR 2023'!G13+'CONTRACTACIO 3r TR 2023'!G13+'CONTRACTACIO 4t TR 2023'!G13</f>
        <v>0</v>
      </c>
      <c r="H13" s="20" t="str">
        <f t="shared" ref="H13:H24" si="2">IF(G13,G13/$G$25,"")</f>
        <v/>
      </c>
      <c r="I13" s="10">
        <f>'CONTRACTACIO 1r TR 2023'!I13+'CONTRACTACIO 2n TR 2023'!I13+'CONTRACTACIO 3r TR 2023'!I13+'CONTRACTACIO 4t TR 2023'!I13</f>
        <v>0</v>
      </c>
      <c r="J13" s="10">
        <f>'CONTRACTACIO 1r TR 2023'!J13+'CONTRACTACIO 2n TR 2023'!J13+'CONTRACTACIO 3r TR 2023'!J13+'CONTRACTACIO 4t TR 2023'!J13</f>
        <v>0</v>
      </c>
      <c r="K13" s="21" t="str">
        <f t="shared" ref="K13:K24" si="3">IF(J13,J13/$J$25,"")</f>
        <v/>
      </c>
      <c r="L13" s="9">
        <f>'CONTRACTACIO 1r TR 2023'!L13+'CONTRACTACIO 2n TR 2023'!L13+'CONTRACTACIO 3r TR 2023'!L13+'CONTRACTACIO 4t TR 2023'!L13</f>
        <v>0</v>
      </c>
      <c r="M13" s="20" t="str">
        <f t="shared" ref="M13:M24" si="4">IF(L13,L13/$L$25,"")</f>
        <v/>
      </c>
      <c r="N13" s="10">
        <f>'CONTRACTACIO 1r TR 2023'!N13+'CONTRACTACIO 2n TR 2023'!N13+'CONTRACTACIO 3r TR 2023'!N13+'CONTRACTACIO 4t TR 2023'!N13</f>
        <v>0</v>
      </c>
      <c r="O13" s="10">
        <f>'CONTRACTACIO 1r TR 2023'!O13+'CONTRACTACIO 2n TR 2023'!O13+'CONTRACTACIO 3r TR 2023'!O13+'CONTRACTACIO 4t TR 2023'!O13</f>
        <v>0</v>
      </c>
      <c r="P13" s="21" t="str">
        <f t="shared" ref="P13:P24" si="5">IF(O13,O13/$O$25,"")</f>
        <v/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0" customFormat="1" ht="36" customHeight="1" x14ac:dyDescent="0.25">
      <c r="A14" s="41" t="s">
        <v>18</v>
      </c>
      <c r="B14" s="9">
        <f>'CONTRACTACIO 1r TR 2023'!B14+'CONTRACTACIO 2n TR 2023'!B14+'CONTRACTACIO 3r TR 2023'!B14+'CONTRACTACIO 4t TR 2023'!B14</f>
        <v>0</v>
      </c>
      <c r="C14" s="20" t="str">
        <f t="shared" si="0"/>
        <v/>
      </c>
      <c r="D14" s="13">
        <f>'CONTRACTACIO 1r TR 2023'!D14+'CONTRACTACIO 2n TR 2023'!D14+'CONTRACTACIO 3r TR 2023'!D14+'CONTRACTACIO 4t TR 2023'!D14</f>
        <v>0</v>
      </c>
      <c r="E14" s="13">
        <f>'CONTRACTACIO 1r TR 2023'!E14+'CONTRACTACIO 2n TR 2023'!E14+'CONTRACTACIO 3r TR 2023'!E14+'CONTRACTACIO 4t TR 2023'!E14</f>
        <v>0</v>
      </c>
      <c r="F14" s="21" t="str">
        <f t="shared" si="1"/>
        <v/>
      </c>
      <c r="G14" s="9">
        <f>'CONTRACTACIO 1r TR 2023'!G14+'CONTRACTACIO 2n TR 2023'!G14+'CONTRACTACIO 3r TR 2023'!G14+'CONTRACTACIO 4t TR 2023'!G14</f>
        <v>0</v>
      </c>
      <c r="H14" s="20" t="str">
        <f t="shared" si="2"/>
        <v/>
      </c>
      <c r="I14" s="13">
        <f>'CONTRACTACIO 1r TR 2023'!I14+'CONTRACTACIO 2n TR 2023'!I14+'CONTRACTACIO 3r TR 2023'!I14+'CONTRACTACIO 4t TR 2023'!I14</f>
        <v>0</v>
      </c>
      <c r="J14" s="13">
        <f>'CONTRACTACIO 1r TR 2023'!J14+'CONTRACTACIO 2n TR 2023'!J14+'CONTRACTACIO 3r TR 2023'!J14+'CONTRACTACIO 4t TR 2023'!J14</f>
        <v>0</v>
      </c>
      <c r="K14" s="21" t="str">
        <f t="shared" si="3"/>
        <v/>
      </c>
      <c r="L14" s="9">
        <f>'CONTRACTACIO 1r TR 2023'!L14+'CONTRACTACIO 2n TR 2023'!L14+'CONTRACTACIO 3r TR 2023'!L14+'CONTRACTACIO 4t TR 2023'!L14</f>
        <v>0</v>
      </c>
      <c r="M14" s="20" t="str">
        <f t="shared" si="4"/>
        <v/>
      </c>
      <c r="N14" s="13">
        <f>'CONTRACTACIO 1r TR 2023'!N14+'CONTRACTACIO 2n TR 2023'!N14+'CONTRACTACIO 3r TR 2023'!N14+'CONTRACTACIO 4t TR 2023'!N14</f>
        <v>0</v>
      </c>
      <c r="O14" s="13">
        <f>'CONTRACTACIO 1r TR 2023'!O14+'CONTRACTACIO 2n TR 2023'!O14+'CONTRACTACIO 3r TR 2023'!O14+'CONTRACTACIO 4t TR 2023'!O14</f>
        <v>0</v>
      </c>
      <c r="P14" s="21" t="str">
        <f t="shared" si="5"/>
        <v/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0" customFormat="1" ht="36" customHeight="1" x14ac:dyDescent="0.25">
      <c r="A15" s="41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0</v>
      </c>
      <c r="H15" s="20" t="str">
        <f t="shared" si="2"/>
        <v/>
      </c>
      <c r="I15" s="13">
        <f>'CONTRACTACIO 1r TR 2023'!I15+'CONTRACTACIO 2n TR 2023'!I15+'CONTRACTACIO 3r TR 2023'!I15+'CONTRACTACIO 4t TR 2023'!I15</f>
        <v>0</v>
      </c>
      <c r="J15" s="13">
        <f>'CONTRACTACIO 1r TR 2023'!J15+'CONTRACTACIO 2n TR 2023'!J15+'CONTRACTACIO 3r TR 2023'!J15+'CONTRACTACIO 4t TR 2023'!J15</f>
        <v>0</v>
      </c>
      <c r="K15" s="21" t="str">
        <f t="shared" si="3"/>
        <v/>
      </c>
      <c r="L15" s="9">
        <f>'CONTRACTACIO 1r TR 2023'!L15+'CONTRACTACIO 2n TR 2023'!L15+'CONTRACTACIO 3r TR 2023'!L15+'CONTRACTACIO 4t TR 2023'!L15</f>
        <v>0</v>
      </c>
      <c r="M15" s="20" t="str">
        <f t="shared" si="4"/>
        <v/>
      </c>
      <c r="N15" s="13">
        <f>'CONTRACTACIO 1r TR 2023'!N15+'CONTRACTACIO 2n TR 2023'!N15+'CONTRACTACIO 3r TR 2023'!N15+'CONTRACTACIO 4t TR 2023'!N15</f>
        <v>0</v>
      </c>
      <c r="O15" s="13">
        <f>'CONTRACTACIO 1r TR 2023'!O15+'CONTRACTACIO 2n TR 2023'!O15+'CONTRACTACIO 3r TR 2023'!O15+'CONTRACTACIO 4t TR 2023'!O15</f>
        <v>0</v>
      </c>
      <c r="P15" s="21" t="str">
        <f t="shared" si="5"/>
        <v/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0" customFormat="1" ht="36" customHeight="1" x14ac:dyDescent="0.25">
      <c r="A16" s="41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0" customFormat="1" ht="36" customHeight="1" x14ac:dyDescent="0.25">
      <c r="A18" s="42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0</v>
      </c>
      <c r="H18" s="20" t="str">
        <f t="shared" si="2"/>
        <v/>
      </c>
      <c r="I18" s="13">
        <f>'CONTRACTACIO 1r TR 2023'!I18+'CONTRACTACIO 2n TR 2023'!I18+'CONTRACTACIO 3r TR 2023'!I18+'CONTRACTACIO 4t TR 2023'!I18</f>
        <v>0</v>
      </c>
      <c r="J18" s="13">
        <f>'CONTRACTACIO 1r TR 2023'!J18+'CONTRACTACIO 2n TR 2023'!J18+'CONTRACTACIO 3r TR 2023'!J18+'CONTRACTACIO 4t TR 2023'!J18</f>
        <v>0</v>
      </c>
      <c r="K18" s="21" t="str">
        <f t="shared" si="3"/>
        <v/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0" customFormat="1" ht="36" customHeight="1" x14ac:dyDescent="0.25">
      <c r="A19" s="42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1</v>
      </c>
      <c r="H19" s="20">
        <f t="shared" si="2"/>
        <v>5.434782608695652E-3</v>
      </c>
      <c r="I19" s="13">
        <f>'CONTRACTACIO 1r TR 2023'!I19+'CONTRACTACIO 2n TR 2023'!I19+'CONTRACTACIO 3r TR 2023'!I19+'CONTRACTACIO 4t TR 2023'!I19</f>
        <v>25026.75</v>
      </c>
      <c r="J19" s="13">
        <f>'CONTRACTACIO 1r TR 2023'!J19+'CONTRACTACIO 2n TR 2023'!J19+'CONTRACTACIO 3r TR 2023'!J19+'CONTRACTACIO 4t TR 2023'!J19</f>
        <v>30282.37</v>
      </c>
      <c r="K19" s="21">
        <f t="shared" si="3"/>
        <v>0.11488980983240944</v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0" customFormat="1" ht="36" customHeight="1" x14ac:dyDescent="0.25">
      <c r="A20" s="43" t="s">
        <v>29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183</v>
      </c>
      <c r="H20" s="20">
        <f t="shared" si="2"/>
        <v>0.99456521739130432</v>
      </c>
      <c r="I20" s="13">
        <f>'CONTRACTACIO 1r TR 2023'!I20+'CONTRACTACIO 2n TR 2023'!I20+'CONTRACTACIO 3r TR 2023'!I20+'CONTRACTACIO 4t TR 2023'!I20</f>
        <v>204558.26</v>
      </c>
      <c r="J20" s="13">
        <f>'CONTRACTACIO 1r TR 2023'!J20+'CONTRACTACIO 2n TR 2023'!J20+'CONTRACTACIO 3r TR 2023'!J20+'CONTRACTACIO 4t TR 2023'!J20</f>
        <v>233295.13999999998</v>
      </c>
      <c r="K20" s="21">
        <f t="shared" si="3"/>
        <v>0.88511019016759052</v>
      </c>
      <c r="L20" s="9">
        <f>'CONTRACTACIO 1r TR 2023'!L20+'CONTRACTACIO 2n TR 2023'!L20+'CONTRACTACIO 3r TR 2023'!L20+'CONTRACTACIO 4t TR 2023'!L20</f>
        <v>24</v>
      </c>
      <c r="M20" s="20">
        <f t="shared" si="4"/>
        <v>1</v>
      </c>
      <c r="N20" s="13">
        <f>'CONTRACTACIO 1r TR 2023'!N20+'CONTRACTACIO 2n TR 2023'!N20+'CONTRACTACIO 3r TR 2023'!N20+'CONTRACTACIO 4t TR 2023'!N20</f>
        <v>24479.449999999997</v>
      </c>
      <c r="O20" s="13">
        <f>'CONTRACTACIO 1r TR 2023'!O20+'CONTRACTACIO 2n TR 2023'!O20+'CONTRACTACIO 3r TR 2023'!O20+'CONTRACTACIO 4t TR 2023'!O20</f>
        <v>29081</v>
      </c>
      <c r="P20" s="21">
        <f t="shared" si="5"/>
        <v>1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0" customFormat="1" ht="39.950000000000003" hidden="1" customHeight="1" x14ac:dyDescent="0.25">
      <c r="A21" s="44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0" customFormat="1" ht="39.950000000000003" customHeight="1" x14ac:dyDescent="0.25">
      <c r="A22" s="86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14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14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14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14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14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14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0" customFormat="1" ht="39.950000000000003" customHeight="1" x14ac:dyDescent="0.25">
      <c r="A23" s="88" t="s">
        <v>47</v>
      </c>
      <c r="B23" s="77">
        <f>'CONTRACTACIO 1r TR 2023'!B23+'CONTRACTACIO 2n TR 2023'!B23+'CONTRACTACIO 3r TR 2023'!B23+'CONTRACTACIO 4t TR 2023'!B23</f>
        <v>0</v>
      </c>
      <c r="C23" s="62" t="str">
        <f t="shared" si="0"/>
        <v/>
      </c>
      <c r="D23" s="73">
        <f>'CONTRACTACIO 1r TR 2023'!D23+'CONTRACTACIO 2n TR 2023'!D23+'CONTRACTACIO 3r TR 2023'!D23+'CONTRACTACIO 4t TR 2023'!D23</f>
        <v>0</v>
      </c>
      <c r="E23" s="74">
        <f>'CONTRACTACIO 1r TR 2023'!E23+'CONTRACTACIO 2n TR 2023'!E23+'CONTRACTACIO 3r TR 2023'!E23+'CONTRACTACIO 4t TR 2023'!E23</f>
        <v>0</v>
      </c>
      <c r="F23" s="63" t="str">
        <f t="shared" si="1"/>
        <v/>
      </c>
      <c r="G23" s="77">
        <f>'CONTRACTACIO 1r TR 2023'!G23+'CONTRACTACIO 2n TR 2023'!G23+'CONTRACTACIO 3r TR 2023'!G23+'CONTRACTACIO 4t TR 2023'!G23</f>
        <v>0</v>
      </c>
      <c r="H23" s="62" t="str">
        <f t="shared" si="2"/>
        <v/>
      </c>
      <c r="I23" s="73">
        <f>'CONTRACTACIO 1r TR 2023'!I23+'CONTRACTACIO 2n TR 2023'!I23+'CONTRACTACIO 3r TR 2023'!I23+'CONTRACTACIO 4t TR 2023'!I23</f>
        <v>0</v>
      </c>
      <c r="J23" s="74">
        <f>'CONTRACTACIO 1r TR 2023'!J23+'CONTRACTACIO 2n TR 2023'!J23+'CONTRACTACIO 3r TR 2023'!J23+'CONTRACTACIO 4t TR 2023'!J23</f>
        <v>0</v>
      </c>
      <c r="K23" s="63" t="str">
        <f t="shared" si="3"/>
        <v/>
      </c>
      <c r="L23" s="77">
        <f>'CONTRACTACIO 1r TR 2023'!L23+'CONTRACTACIO 2n TR 2023'!L23+'CONTRACTACIO 3r TR 2023'!L23+'CONTRACTACIO 4t TR 2023'!L23</f>
        <v>0</v>
      </c>
      <c r="M23" s="62" t="str">
        <f t="shared" si="4"/>
        <v/>
      </c>
      <c r="N23" s="73">
        <f>'CONTRACTACIO 1r TR 2023'!N23+'CONTRACTACIO 2n TR 2023'!N23+'CONTRACTACIO 3r TR 2023'!N23+'CONTRACTACIO 4t TR 2023'!N23</f>
        <v>0</v>
      </c>
      <c r="O23" s="74">
        <f>'CONTRACTACIO 1r TR 2023'!O23+'CONTRACTACIO 2n TR 2023'!O23+'CONTRACTACIO 3r TR 2023'!O23+'CONTRACTACIO 4t TR 2023'!O23</f>
        <v>0</v>
      </c>
      <c r="P23" s="63" t="str">
        <f t="shared" si="5"/>
        <v/>
      </c>
      <c r="Q23" s="77">
        <f>'CONTRACTACIO 1r TR 2023'!Q23+'CONTRACTACIO 2n TR 2023'!Q23+'CONTRACTACIO 3r TR 2023'!Q23+'CONTRACTACIO 4t TR 2023'!Q23</f>
        <v>0</v>
      </c>
      <c r="R23" s="62" t="str">
        <f t="shared" si="6"/>
        <v/>
      </c>
      <c r="S23" s="73">
        <f>'CONTRACTACIO 1r TR 2023'!S23+'CONTRACTACIO 2n TR 2023'!S23+'CONTRACTACIO 3r TR 2023'!S23+'CONTRACTACIO 4t TR 2023'!S23</f>
        <v>0</v>
      </c>
      <c r="T23" s="74">
        <f>'CONTRACTACIO 1r TR 2023'!T23+'CONTRACTACIO 2n TR 2023'!T23+'CONTRACTACIO 3r TR 2023'!T23+'CONTRACTACIO 4t TR 2023'!T23</f>
        <v>0</v>
      </c>
      <c r="U23" s="63" t="str">
        <f t="shared" si="7"/>
        <v/>
      </c>
      <c r="V23" s="77">
        <f>'CONTRACTACIO 1r TR 2023'!AA23+'CONTRACTACIO 2n TR 2023'!AA23+'CONTRACTACIO 3r TR 2023'!AA23+'CONTRACTACIO 4t TR 2023'!AA23</f>
        <v>0</v>
      </c>
      <c r="W23" s="62" t="str">
        <f t="shared" si="8"/>
        <v/>
      </c>
      <c r="X23" s="73">
        <f>'CONTRACTACIO 1r TR 2023'!AC23+'CONTRACTACIO 2n TR 2023'!AC23+'CONTRACTACIO 3r TR 2023'!AC23+'CONTRACTACIO 4t TR 2023'!AC23</f>
        <v>0</v>
      </c>
      <c r="Y23" s="74">
        <f>'CONTRACTACIO 1r TR 2023'!AD23+'CONTRACTACIO 2n TR 2023'!AD23+'CONTRACTACIO 3r TR 2023'!AD23+'CONTRACTACIO 4t TR 2023'!AD23</f>
        <v>0</v>
      </c>
      <c r="Z23" s="63" t="str">
        <f t="shared" si="9"/>
        <v/>
      </c>
      <c r="AA23" s="77">
        <f>'CONTRACTACIO 1r TR 2023'!V23+'CONTRACTACIO 2n TR 2023'!V23+'CONTRACTACIO 3r TR 2023'!V23+'CONTRACTACIO 4t TR 2023'!V23</f>
        <v>0</v>
      </c>
      <c r="AB23" s="20" t="str">
        <f t="shared" si="10"/>
        <v/>
      </c>
      <c r="AC23" s="73">
        <f>'CONTRACTACIO 1r TR 2023'!X23+'CONTRACTACIO 2n TR 2023'!X23+'CONTRACTACIO 3r TR 2023'!X23+'CONTRACTACIO 4t TR 2023'!X23</f>
        <v>0</v>
      </c>
      <c r="AD23" s="74">
        <f>'CONTRACTACIO 1r TR 2023'!Y23+'CONTRACTACIO 2n TR 2023'!Y23+'CONTRACTACIO 3r TR 2023'!Y23+'CONTRACTACIO 4t TR 2023'!Y23</f>
        <v>0</v>
      </c>
      <c r="AE23" s="63" t="str">
        <f t="shared" si="11"/>
        <v/>
      </c>
    </row>
    <row r="24" spans="1:31" s="40" customFormat="1" ht="36" customHeight="1" x14ac:dyDescent="0.25">
      <c r="A24" s="90" t="s">
        <v>52</v>
      </c>
      <c r="B24" s="77">
        <f>'CONTRACTACIO 1r TR 2023'!B24+'CONTRACTACIO 2n TR 2023'!B24+'CONTRACTACIO 3r TR 2023'!B24+'CONTRACTACIO 4t TR 2023'!B24</f>
        <v>0</v>
      </c>
      <c r="C24" s="62" t="str">
        <f t="shared" si="0"/>
        <v/>
      </c>
      <c r="D24" s="73">
        <f>'CONTRACTACIO 1r TR 2023'!D24+'CONTRACTACIO 2n TR 2023'!D24+'CONTRACTACIO 3r TR 2023'!D24+'CONTRACTACIO 4t TR 2023'!D24</f>
        <v>0</v>
      </c>
      <c r="E24" s="74">
        <f>'CONTRACTACIO 1r TR 2023'!E24+'CONTRACTACIO 2n TR 2023'!E24+'CONTRACTACIO 3r TR 2023'!E24+'CONTRACTACIO 4t TR 2023'!E24</f>
        <v>0</v>
      </c>
      <c r="F24" s="63" t="str">
        <f t="shared" si="1"/>
        <v/>
      </c>
      <c r="G24" s="77">
        <f>'CONTRACTACIO 1r TR 2023'!G24+'CONTRACTACIO 2n TR 2023'!G24+'CONTRACTACIO 3r TR 2023'!G24+'CONTRACTACIO 4t TR 2023'!G24</f>
        <v>0</v>
      </c>
      <c r="H24" s="62" t="str">
        <f t="shared" si="2"/>
        <v/>
      </c>
      <c r="I24" s="73">
        <f>'CONTRACTACIO 1r TR 2023'!I24+'CONTRACTACIO 2n TR 2023'!I24+'CONTRACTACIO 3r TR 2023'!I24+'CONTRACTACIO 4t TR 2023'!I24</f>
        <v>0</v>
      </c>
      <c r="J24" s="74">
        <f>'CONTRACTACIO 1r TR 2023'!J24+'CONTRACTACIO 2n TR 2023'!J24+'CONTRACTACIO 3r TR 2023'!J24+'CONTRACTACIO 4t TR 2023'!J24</f>
        <v>0</v>
      </c>
      <c r="K24" s="63" t="str">
        <f t="shared" si="3"/>
        <v/>
      </c>
      <c r="L24" s="77">
        <f>'CONTRACTACIO 1r TR 2023'!L24+'CONTRACTACIO 2n TR 2023'!L24+'CONTRACTACIO 3r TR 2023'!L24+'CONTRACTACIO 4t TR 2023'!L24</f>
        <v>0</v>
      </c>
      <c r="M24" s="62" t="str">
        <f t="shared" si="4"/>
        <v/>
      </c>
      <c r="N24" s="73">
        <f>'CONTRACTACIO 1r TR 2023'!N24+'CONTRACTACIO 2n TR 2023'!N24+'CONTRACTACIO 3r TR 2023'!N24+'CONTRACTACIO 4t TR 2023'!N24</f>
        <v>0</v>
      </c>
      <c r="O24" s="74">
        <f>'CONTRACTACIO 1r TR 2023'!O24+'CONTRACTACIO 2n TR 2023'!O24+'CONTRACTACIO 3r TR 2023'!O24+'CONTRACTACIO 4t TR 2023'!O24</f>
        <v>0</v>
      </c>
      <c r="P24" s="63" t="str">
        <f t="shared" si="5"/>
        <v/>
      </c>
      <c r="Q24" s="77">
        <f>'CONTRACTACIO 1r TR 2023'!Q24+'CONTRACTACIO 2n TR 2023'!Q24+'CONTRACTACIO 3r TR 2023'!Q24+'CONTRACTACIO 4t TR 2023'!Q24</f>
        <v>0</v>
      </c>
      <c r="R24" s="62" t="str">
        <f t="shared" si="6"/>
        <v/>
      </c>
      <c r="S24" s="73">
        <f>'CONTRACTACIO 1r TR 2023'!S24+'CONTRACTACIO 2n TR 2023'!S24+'CONTRACTACIO 3r TR 2023'!S24+'CONTRACTACIO 4t TR 2023'!S24</f>
        <v>0</v>
      </c>
      <c r="T24" s="74">
        <f>'CONTRACTACIO 1r TR 2023'!T24+'CONTRACTACIO 2n TR 2023'!T24+'CONTRACTACIO 3r TR 2023'!T24+'CONTRACTACIO 4t TR 2023'!T24</f>
        <v>0</v>
      </c>
      <c r="U24" s="63" t="str">
        <f t="shared" si="7"/>
        <v/>
      </c>
      <c r="V24" s="77">
        <f>'CONTRACTACIO 1r TR 2023'!AA24+'CONTRACTACIO 2n TR 2023'!AA24+'CONTRACTACIO 3r TR 2023'!AA24+'CONTRACTACIO 4t TR 2023'!AA24</f>
        <v>0</v>
      </c>
      <c r="W24" s="62" t="str">
        <f t="shared" si="8"/>
        <v/>
      </c>
      <c r="X24" s="73">
        <f>'CONTRACTACIO 1r TR 2023'!AC24+'CONTRACTACIO 2n TR 2023'!AC24+'CONTRACTACIO 3r TR 2023'!AC24+'CONTRACTACIO 4t TR 2023'!AC24</f>
        <v>0</v>
      </c>
      <c r="Y24" s="74">
        <f>'CONTRACTACIO 1r TR 2023'!AD24+'CONTRACTACIO 2n TR 2023'!AD24+'CONTRACTACIO 3r TR 2023'!AD24+'CONTRACTACIO 4t TR 2023'!AD24</f>
        <v>0</v>
      </c>
      <c r="Z24" s="63" t="str">
        <f t="shared" si="9"/>
        <v/>
      </c>
      <c r="AA24" s="77">
        <f>'CONTRACTACIO 1r TR 2023'!V24+'CONTRACTACIO 2n TR 2023'!V24+'CONTRACTACIO 3r TR 2023'!V24+'CONTRACTACIO 4t TR 2023'!V24</f>
        <v>0</v>
      </c>
      <c r="AB24" s="20" t="str">
        <f t="shared" si="10"/>
        <v/>
      </c>
      <c r="AC24" s="73">
        <f>'CONTRACTACIO 1r TR 2023'!X24+'CONTRACTACIO 2n TR 2023'!X24+'CONTRACTACIO 3r TR 2023'!X24+'CONTRACTACIO 4t TR 2023'!X24</f>
        <v>0</v>
      </c>
      <c r="AD24" s="74">
        <f>'CONTRACTACIO 1r TR 2023'!Y24+'CONTRACTACIO 2n TR 2023'!Y24+'CONTRACTACIO 3r TR 2023'!Y24+'CONTRACTACIO 4t TR 2023'!Y24</f>
        <v>0</v>
      </c>
      <c r="AE24" s="63" t="str">
        <f t="shared" si="11"/>
        <v/>
      </c>
    </row>
    <row r="25" spans="1:31" ht="33" customHeight="1" thickBot="1" x14ac:dyDescent="0.3">
      <c r="A25" s="78" t="s">
        <v>0</v>
      </c>
      <c r="B25" s="16">
        <f t="shared" ref="B25:AE25" si="12">SUM(B13:B24)</f>
        <v>0</v>
      </c>
      <c r="C25" s="17">
        <f t="shared" si="12"/>
        <v>0</v>
      </c>
      <c r="D25" s="18">
        <f t="shared" si="12"/>
        <v>0</v>
      </c>
      <c r="E25" s="18">
        <f t="shared" si="12"/>
        <v>0</v>
      </c>
      <c r="F25" s="19">
        <f t="shared" si="12"/>
        <v>0</v>
      </c>
      <c r="G25" s="16">
        <f t="shared" si="12"/>
        <v>184</v>
      </c>
      <c r="H25" s="17">
        <f t="shared" si="12"/>
        <v>1</v>
      </c>
      <c r="I25" s="18">
        <f t="shared" si="12"/>
        <v>229585.01</v>
      </c>
      <c r="J25" s="18">
        <f t="shared" si="12"/>
        <v>263577.51</v>
      </c>
      <c r="K25" s="19">
        <f t="shared" si="12"/>
        <v>1</v>
      </c>
      <c r="L25" s="16">
        <f t="shared" si="12"/>
        <v>24</v>
      </c>
      <c r="M25" s="17">
        <f t="shared" si="12"/>
        <v>1</v>
      </c>
      <c r="N25" s="18">
        <f t="shared" si="12"/>
        <v>24479.449999999997</v>
      </c>
      <c r="O25" s="18">
        <f t="shared" si="12"/>
        <v>29081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25">
      <c r="B26" s="25"/>
      <c r="H26" s="25"/>
      <c r="N26" s="25"/>
    </row>
    <row r="27" spans="1:31" s="47" customFormat="1" ht="34.15" hidden="1" customHeight="1" x14ac:dyDescent="0.25">
      <c r="A27" s="118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149999999999999" hidden="1" customHeight="1" x14ac:dyDescent="0.25">
      <c r="A28" s="120" t="str">
        <f>'CONTRACTACIO 1r TR 2023'!A28:Q28</f>
        <v>https://bcnroc.ajuntament.barcelona.cat/jspui/bitstream/11703/128073/5/GM_pressupost-general_2023.pdf#page=269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" customHeight="1" x14ac:dyDescent="0.25">
      <c r="A29" s="114" t="s">
        <v>36</v>
      </c>
      <c r="B29" s="114"/>
      <c r="C29" s="114"/>
      <c r="D29" s="114"/>
      <c r="E29" s="114"/>
      <c r="F29" s="114"/>
      <c r="G29" s="114"/>
      <c r="H29" s="114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25">
      <c r="A31" s="145" t="s">
        <v>10</v>
      </c>
      <c r="B31" s="148" t="s">
        <v>17</v>
      </c>
      <c r="C31" s="149"/>
      <c r="D31" s="149"/>
      <c r="E31" s="149"/>
      <c r="F31" s="150"/>
      <c r="G31" s="24"/>
      <c r="H31" s="47"/>
      <c r="I31" s="47"/>
      <c r="J31" s="154" t="s">
        <v>15</v>
      </c>
      <c r="K31" s="155"/>
      <c r="L31" s="148" t="s">
        <v>16</v>
      </c>
      <c r="M31" s="149"/>
      <c r="N31" s="149"/>
      <c r="O31" s="149"/>
      <c r="P31" s="150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">
      <c r="A32" s="146"/>
      <c r="B32" s="151"/>
      <c r="C32" s="152"/>
      <c r="D32" s="152"/>
      <c r="E32" s="152"/>
      <c r="F32" s="153"/>
      <c r="G32" s="24"/>
      <c r="J32" s="156"/>
      <c r="K32" s="157"/>
      <c r="L32" s="160"/>
      <c r="M32" s="161"/>
      <c r="N32" s="161"/>
      <c r="O32" s="161"/>
      <c r="P32" s="162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15" customHeight="1" thickBot="1" x14ac:dyDescent="0.3">
      <c r="A33" s="147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58"/>
      <c r="K33" s="159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5" customHeight="1" x14ac:dyDescent="0.25">
      <c r="A34" s="39" t="s">
        <v>25</v>
      </c>
      <c r="B34" s="9">
        <f t="shared" ref="B34:B43" si="13">B13+G13+L13+Q13+V13+AA13</f>
        <v>0</v>
      </c>
      <c r="C34" s="8" t="str">
        <f t="shared" ref="C34:C40" si="14">IF(B34,B34/$B$46,"")</f>
        <v/>
      </c>
      <c r="D34" s="10">
        <f t="shared" ref="D34:D43" si="15">D13+I13+N13+S13+X13+AC13</f>
        <v>0</v>
      </c>
      <c r="E34" s="11">
        <f t="shared" ref="E34:E43" si="16">E13+J13+O13+T13+Y13+AD13</f>
        <v>0</v>
      </c>
      <c r="F34" s="21" t="str">
        <f t="shared" ref="F34:F40" si="17">IF(E34,E34/$E$46,"")</f>
        <v/>
      </c>
      <c r="J34" s="143" t="s">
        <v>3</v>
      </c>
      <c r="K34" s="144"/>
      <c r="L34" s="54">
        <f>B25</f>
        <v>0</v>
      </c>
      <c r="M34" s="8" t="str">
        <f t="shared" ref="M34:M39" si="18">IF(L34,L34/$L$40,"")</f>
        <v/>
      </c>
      <c r="N34" s="55">
        <f>D25</f>
        <v>0</v>
      </c>
      <c r="O34" s="55">
        <f>E25</f>
        <v>0</v>
      </c>
      <c r="P34" s="56" t="str">
        <f t="shared" ref="P34:P39" si="19">IF(O34,O34/$O$40,"")</f>
        <v/>
      </c>
    </row>
    <row r="35" spans="1:33" s="24" customFormat="1" ht="30" customHeight="1" x14ac:dyDescent="0.25">
      <c r="A35" s="41" t="s">
        <v>18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J35" s="139" t="s">
        <v>1</v>
      </c>
      <c r="K35" s="140"/>
      <c r="L35" s="57">
        <f>G25</f>
        <v>184</v>
      </c>
      <c r="M35" s="8">
        <f t="shared" si="18"/>
        <v>0.88461538461538458</v>
      </c>
      <c r="N35" s="58">
        <f>I25</f>
        <v>229585.01</v>
      </c>
      <c r="O35" s="58">
        <f>J25</f>
        <v>263577.51</v>
      </c>
      <c r="P35" s="56">
        <f t="shared" si="19"/>
        <v>0.9006316269429514</v>
      </c>
    </row>
    <row r="36" spans="1:33" s="24" customFormat="1" ht="30" customHeight="1" x14ac:dyDescent="0.25">
      <c r="A36" s="41" t="s">
        <v>19</v>
      </c>
      <c r="B36" s="12">
        <f t="shared" si="13"/>
        <v>0</v>
      </c>
      <c r="C36" s="8" t="str">
        <f t="shared" si="14"/>
        <v/>
      </c>
      <c r="D36" s="13">
        <f t="shared" si="15"/>
        <v>0</v>
      </c>
      <c r="E36" s="14">
        <f t="shared" si="16"/>
        <v>0</v>
      </c>
      <c r="F36" s="21" t="str">
        <f t="shared" si="17"/>
        <v/>
      </c>
      <c r="J36" s="139" t="s">
        <v>2</v>
      </c>
      <c r="K36" s="140"/>
      <c r="L36" s="57">
        <f>L25</f>
        <v>24</v>
      </c>
      <c r="M36" s="8">
        <f t="shared" si="18"/>
        <v>0.11538461538461539</v>
      </c>
      <c r="N36" s="58">
        <f>N25</f>
        <v>24479.449999999997</v>
      </c>
      <c r="O36" s="58">
        <f>O25</f>
        <v>29081</v>
      </c>
      <c r="P36" s="56">
        <f t="shared" si="19"/>
        <v>9.936837305704864E-2</v>
      </c>
    </row>
    <row r="37" spans="1:33" ht="30" customHeight="1" x14ac:dyDescent="0.25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139" t="s">
        <v>34</v>
      </c>
      <c r="K37" s="140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25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139" t="s">
        <v>5</v>
      </c>
      <c r="K38" s="140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25">
      <c r="A39" s="42" t="s">
        <v>33</v>
      </c>
      <c r="B39" s="15">
        <f t="shared" si="13"/>
        <v>0</v>
      </c>
      <c r="C39" s="8" t="str">
        <f t="shared" si="14"/>
        <v/>
      </c>
      <c r="D39" s="13">
        <f t="shared" si="15"/>
        <v>0</v>
      </c>
      <c r="E39" s="22">
        <f t="shared" si="16"/>
        <v>0</v>
      </c>
      <c r="F39" s="21" t="str">
        <f t="shared" si="17"/>
        <v/>
      </c>
      <c r="G39" s="24"/>
      <c r="H39" s="24"/>
      <c r="I39" s="24"/>
      <c r="J39" s="139" t="s">
        <v>4</v>
      </c>
      <c r="K39" s="140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">
      <c r="A40" s="42" t="s">
        <v>28</v>
      </c>
      <c r="B40" s="12">
        <f t="shared" si="13"/>
        <v>1</v>
      </c>
      <c r="C40" s="8">
        <f t="shared" si="14"/>
        <v>4.807692307692308E-3</v>
      </c>
      <c r="D40" s="13">
        <f t="shared" si="15"/>
        <v>25026.75</v>
      </c>
      <c r="E40" s="14">
        <f t="shared" si="16"/>
        <v>30282.37</v>
      </c>
      <c r="F40" s="21">
        <f t="shared" si="17"/>
        <v>0.1034733963485292</v>
      </c>
      <c r="G40" s="24"/>
      <c r="H40" s="24"/>
      <c r="I40" s="24"/>
      <c r="J40" s="141" t="s">
        <v>0</v>
      </c>
      <c r="K40" s="142"/>
      <c r="L40" s="79">
        <f>SUM(L34:L39)</f>
        <v>208</v>
      </c>
      <c r="M40" s="17">
        <f>SUM(M34:M39)</f>
        <v>1</v>
      </c>
      <c r="N40" s="80">
        <f>SUM(N34:N39)</f>
        <v>254064.46000000002</v>
      </c>
      <c r="O40" s="81">
        <f>SUM(O34:O39)</f>
        <v>292658.51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25">
      <c r="A41" s="43" t="s">
        <v>29</v>
      </c>
      <c r="B41" s="12">
        <f t="shared" si="13"/>
        <v>207</v>
      </c>
      <c r="C41" s="8">
        <f>IF(B41,B41/$B$46,"")</f>
        <v>0.99519230769230771</v>
      </c>
      <c r="D41" s="13">
        <f t="shared" si="15"/>
        <v>229037.71000000002</v>
      </c>
      <c r="E41" s="14">
        <f t="shared" si="16"/>
        <v>262376.14</v>
      </c>
      <c r="F41" s="21">
        <f>IF(E41,E41/$E$46,"")</f>
        <v>0.89652660365147085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hidden="1" customHeight="1" x14ac:dyDescent="0.25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25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25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25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">
      <c r="A46" s="61" t="s">
        <v>0</v>
      </c>
      <c r="B46" s="16">
        <f>SUM(B34:B45)</f>
        <v>208</v>
      </c>
      <c r="C46" s="17">
        <f>SUM(C34:C45)</f>
        <v>1</v>
      </c>
      <c r="D46" s="18">
        <f>SUM(D34:D45)</f>
        <v>254064.46000000002</v>
      </c>
      <c r="E46" s="18">
        <f>SUM(E34:E45)</f>
        <v>292658.51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25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25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25">
      <c r="B49" s="25"/>
      <c r="H49" s="25"/>
      <c r="N49" s="25"/>
    </row>
    <row r="50" spans="2:14" s="24" customFormat="1" x14ac:dyDescent="0.25">
      <c r="B50" s="25"/>
      <c r="H50" s="25"/>
      <c r="N50" s="25"/>
    </row>
    <row r="51" spans="2:14" s="24" customFormat="1" x14ac:dyDescent="0.25">
      <c r="B51" s="25"/>
      <c r="H51" s="25"/>
      <c r="N51" s="25"/>
    </row>
    <row r="52" spans="2:14" s="24" customFormat="1" x14ac:dyDescent="0.25">
      <c r="B52" s="25"/>
      <c r="H52" s="25"/>
      <c r="N52" s="25"/>
    </row>
    <row r="53" spans="2:14" s="24" customFormat="1" x14ac:dyDescent="0.25">
      <c r="B53" s="25"/>
      <c r="H53" s="25"/>
      <c r="N53" s="25"/>
    </row>
    <row r="54" spans="2:14" s="24" customFormat="1" x14ac:dyDescent="0.25">
      <c r="B54" s="25"/>
      <c r="H54" s="25"/>
      <c r="N54" s="25"/>
    </row>
    <row r="55" spans="2:14" s="24" customFormat="1" x14ac:dyDescent="0.25">
      <c r="B55" s="25"/>
      <c r="H55" s="25"/>
      <c r="N55" s="25"/>
    </row>
    <row r="56" spans="2:14" s="24" customFormat="1" x14ac:dyDescent="0.25">
      <c r="B56" s="25"/>
      <c r="H56" s="25"/>
      <c r="N56" s="25"/>
    </row>
    <row r="57" spans="2:14" s="24" customFormat="1" x14ac:dyDescent="0.25">
      <c r="B57" s="25"/>
      <c r="H57" s="25"/>
      <c r="N57" s="25"/>
    </row>
    <row r="58" spans="2:14" s="24" customFormat="1" x14ac:dyDescent="0.25">
      <c r="B58" s="25"/>
      <c r="H58" s="25"/>
      <c r="N58" s="25"/>
    </row>
    <row r="59" spans="2:14" s="24" customFormat="1" x14ac:dyDescent="0.25">
      <c r="B59" s="25"/>
      <c r="H59" s="25"/>
      <c r="N59" s="25"/>
    </row>
    <row r="60" spans="2:14" s="24" customFormat="1" x14ac:dyDescent="0.25">
      <c r="B60" s="25"/>
      <c r="H60" s="25"/>
      <c r="N60" s="25"/>
    </row>
    <row r="61" spans="2:14" s="24" customFormat="1" x14ac:dyDescent="0.25">
      <c r="B61" s="25"/>
      <c r="H61" s="25"/>
      <c r="N61" s="25"/>
    </row>
    <row r="62" spans="2:14" s="24" customFormat="1" x14ac:dyDescent="0.25">
      <c r="B62" s="25"/>
      <c r="H62" s="25"/>
      <c r="N62" s="25"/>
    </row>
    <row r="63" spans="2:14" s="24" customFormat="1" x14ac:dyDescent="0.25">
      <c r="B63" s="25"/>
      <c r="H63" s="25"/>
      <c r="N63" s="25"/>
    </row>
    <row r="64" spans="2:14" s="24" customFormat="1" x14ac:dyDescent="0.25">
      <c r="B64" s="25"/>
      <c r="H64" s="25"/>
      <c r="N64" s="25"/>
    </row>
    <row r="65" spans="2:14" s="24" customFormat="1" x14ac:dyDescent="0.25">
      <c r="B65" s="25"/>
      <c r="H65" s="25"/>
      <c r="N65" s="25"/>
    </row>
    <row r="66" spans="2:14" s="24" customFormat="1" x14ac:dyDescent="0.25">
      <c r="B66" s="25"/>
      <c r="H66" s="25"/>
      <c r="N66" s="25"/>
    </row>
    <row r="67" spans="2:14" s="24" customFormat="1" x14ac:dyDescent="0.25">
      <c r="B67" s="25"/>
      <c r="H67" s="25"/>
      <c r="N67" s="25"/>
    </row>
    <row r="68" spans="2:14" s="24" customFormat="1" x14ac:dyDescent="0.25">
      <c r="B68" s="25"/>
      <c r="H68" s="25"/>
      <c r="N68" s="25"/>
    </row>
    <row r="69" spans="2:14" s="24" customFormat="1" x14ac:dyDescent="0.25">
      <c r="B69" s="25"/>
      <c r="H69" s="25"/>
      <c r="N69" s="25"/>
    </row>
    <row r="70" spans="2:14" s="24" customFormat="1" x14ac:dyDescent="0.25">
      <c r="B70" s="25"/>
      <c r="H70" s="25"/>
      <c r="N70" s="25"/>
    </row>
    <row r="71" spans="2:14" s="24" customFormat="1" x14ac:dyDescent="0.25">
      <c r="B71" s="25"/>
      <c r="H71" s="25"/>
      <c r="N71" s="25"/>
    </row>
    <row r="72" spans="2:14" s="24" customFormat="1" x14ac:dyDescent="0.25">
      <c r="B72" s="25"/>
      <c r="H72" s="25"/>
      <c r="N72" s="25"/>
    </row>
    <row r="73" spans="2:14" s="24" customFormat="1" x14ac:dyDescent="0.25">
      <c r="B73" s="25"/>
      <c r="H73" s="25"/>
      <c r="N73" s="25"/>
    </row>
    <row r="74" spans="2:14" s="24" customFormat="1" x14ac:dyDescent="0.25">
      <c r="B74" s="25"/>
      <c r="H74" s="25"/>
      <c r="N74" s="25"/>
    </row>
    <row r="75" spans="2:14" s="24" customFormat="1" x14ac:dyDescent="0.25">
      <c r="B75" s="25"/>
      <c r="H75" s="25"/>
      <c r="N75" s="25"/>
    </row>
    <row r="76" spans="2:14" s="24" customFormat="1" x14ac:dyDescent="0.25">
      <c r="B76" s="25"/>
      <c r="H76" s="25"/>
      <c r="N76" s="25"/>
    </row>
    <row r="77" spans="2:14" s="24" customFormat="1" x14ac:dyDescent="0.25">
      <c r="B77" s="25"/>
      <c r="H77" s="25"/>
      <c r="N77" s="25"/>
    </row>
    <row r="78" spans="2:14" s="24" customFormat="1" x14ac:dyDescent="0.25">
      <c r="B78" s="25"/>
      <c r="H78" s="25"/>
      <c r="N78" s="25"/>
    </row>
    <row r="79" spans="2:14" s="24" customFormat="1" x14ac:dyDescent="0.25">
      <c r="B79" s="25"/>
      <c r="H79" s="25"/>
      <c r="N79" s="25"/>
    </row>
    <row r="80" spans="2:14" s="24" customFormat="1" x14ac:dyDescent="0.25">
      <c r="B80" s="25"/>
      <c r="H80" s="25"/>
      <c r="N80" s="25"/>
    </row>
    <row r="81" spans="2:14" s="24" customFormat="1" x14ac:dyDescent="0.25">
      <c r="B81" s="25"/>
      <c r="H81" s="25"/>
      <c r="N81" s="25"/>
    </row>
    <row r="82" spans="2:14" s="24" customFormat="1" x14ac:dyDescent="0.25">
      <c r="B82" s="25"/>
      <c r="H82" s="25"/>
      <c r="N82" s="25"/>
    </row>
    <row r="83" spans="2:14" s="24" customFormat="1" x14ac:dyDescent="0.25">
      <c r="B83" s="25"/>
      <c r="H83" s="25"/>
      <c r="N83" s="25"/>
    </row>
    <row r="84" spans="2:14" s="24" customFormat="1" x14ac:dyDescent="0.25">
      <c r="B84" s="25"/>
      <c r="H84" s="25"/>
      <c r="N84" s="25"/>
    </row>
    <row r="85" spans="2:14" s="24" customFormat="1" x14ac:dyDescent="0.25">
      <c r="B85" s="25"/>
      <c r="H85" s="25"/>
      <c r="N85" s="25"/>
    </row>
    <row r="86" spans="2:14" s="24" customFormat="1" x14ac:dyDescent="0.25">
      <c r="B86" s="25"/>
      <c r="H86" s="25"/>
      <c r="N86" s="25"/>
    </row>
    <row r="87" spans="2:14" s="24" customFormat="1" x14ac:dyDescent="0.25">
      <c r="B87" s="25"/>
      <c r="H87" s="25"/>
      <c r="N87" s="25"/>
    </row>
    <row r="88" spans="2:14" s="24" customFormat="1" x14ac:dyDescent="0.25">
      <c r="B88" s="25"/>
      <c r="H88" s="25"/>
      <c r="N88" s="25"/>
    </row>
    <row r="89" spans="2:14" s="24" customFormat="1" x14ac:dyDescent="0.25">
      <c r="B89" s="25"/>
      <c r="H89" s="25"/>
      <c r="N89" s="25"/>
    </row>
    <row r="90" spans="2:14" s="24" customFormat="1" x14ac:dyDescent="0.25">
      <c r="B90" s="25"/>
      <c r="H90" s="25"/>
      <c r="N90" s="25"/>
    </row>
    <row r="91" spans="2:14" s="24" customFormat="1" x14ac:dyDescent="0.25">
      <c r="B91" s="25"/>
      <c r="H91" s="25"/>
      <c r="N91" s="25"/>
    </row>
    <row r="92" spans="2:14" s="24" customFormat="1" x14ac:dyDescent="0.25">
      <c r="B92" s="25"/>
      <c r="H92" s="25"/>
      <c r="N92" s="25"/>
    </row>
    <row r="93" spans="2:14" s="24" customFormat="1" x14ac:dyDescent="0.25">
      <c r="B93" s="25"/>
      <c r="H93" s="25"/>
      <c r="N93" s="25"/>
    </row>
    <row r="94" spans="2:14" s="24" customFormat="1" x14ac:dyDescent="0.25">
      <c r="B94" s="25"/>
      <c r="H94" s="25"/>
      <c r="N94" s="25"/>
    </row>
    <row r="95" spans="2:14" s="24" customFormat="1" x14ac:dyDescent="0.25">
      <c r="B95" s="25"/>
      <c r="H95" s="25"/>
      <c r="N95" s="25"/>
    </row>
    <row r="96" spans="2:14" s="24" customFormat="1" x14ac:dyDescent="0.25">
      <c r="B96" s="25"/>
      <c r="H96" s="25"/>
      <c r="N96" s="25"/>
    </row>
    <row r="97" spans="1:21" s="24" customFormat="1" x14ac:dyDescent="0.25">
      <c r="B97" s="25"/>
      <c r="H97" s="25"/>
      <c r="N97" s="25"/>
    </row>
    <row r="98" spans="1:21" s="24" customFormat="1" x14ac:dyDescent="0.25">
      <c r="B98" s="25"/>
      <c r="H98" s="25"/>
      <c r="N98" s="25"/>
    </row>
    <row r="99" spans="1:21" s="24" customFormat="1" x14ac:dyDescent="0.25">
      <c r="B99" s="25"/>
      <c r="H99" s="25"/>
      <c r="N99" s="25"/>
    </row>
    <row r="100" spans="1:21" s="24" customFormat="1" x14ac:dyDescent="0.25">
      <c r="B100" s="25"/>
      <c r="H100" s="25"/>
      <c r="N100" s="25"/>
    </row>
    <row r="101" spans="1:21" s="24" customFormat="1" x14ac:dyDescent="0.25">
      <c r="B101" s="25"/>
      <c r="H101" s="25"/>
      <c r="N101" s="25"/>
    </row>
    <row r="102" spans="1:21" s="24" customFormat="1" x14ac:dyDescent="0.25">
      <c r="B102" s="25"/>
      <c r="H102" s="25"/>
      <c r="N102" s="25"/>
    </row>
    <row r="103" spans="1:21" s="24" customFormat="1" x14ac:dyDescent="0.25">
      <c r="B103" s="25"/>
      <c r="H103" s="25"/>
      <c r="N103" s="25"/>
    </row>
    <row r="104" spans="1:21" s="24" customFormat="1" x14ac:dyDescent="0.25">
      <c r="B104" s="25"/>
      <c r="H104" s="25"/>
      <c r="N104" s="25"/>
    </row>
    <row r="105" spans="1:21" s="24" customFormat="1" x14ac:dyDescent="0.25">
      <c r="B105" s="25"/>
      <c r="H105" s="25"/>
      <c r="N105" s="25"/>
    </row>
    <row r="106" spans="1:21" s="24" customFormat="1" x14ac:dyDescent="0.25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25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25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25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B10:AE10"/>
    <mergeCell ref="A11:A12"/>
    <mergeCell ref="B11:F11"/>
    <mergeCell ref="G11:K11"/>
    <mergeCell ref="L11:P11"/>
    <mergeCell ref="Q11:U11"/>
    <mergeCell ref="V11:Z11"/>
    <mergeCell ref="AA11:AE11"/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</mergeCells>
  <hyperlinks>
    <hyperlink ref="A28" r:id="rId1" location="page=218" display="https://bcnroc.ajuntament.barcelona.cat/jspui/bitstream/11703/117122/5/GM_Pressupost_2020.pdf#page=218" xr:uid="{00000000-0004-0000-0400-000000000000}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ANUAL'!Área_de_impresión</vt:lpstr>
      <vt:lpstr>'CONTRACTACIO 1r TR 2023'!Área_de_impresión</vt:lpstr>
      <vt:lpstr>'CONTRACTACIO 2n TR 2023'!Área_de_impresión</vt:lpstr>
      <vt:lpstr>'CONTRACTACIO 3r TR 2023'!Área_de_impresión</vt:lpstr>
      <vt:lpstr>'CONTRACTACIO 4t TR 2023'!Área_de_impresión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Dolors Escofet</cp:lastModifiedBy>
  <cp:lastPrinted>2020-02-14T09:12:43Z</cp:lastPrinted>
  <dcterms:created xsi:type="dcterms:W3CDTF">2016-02-03T12:33:15Z</dcterms:created>
  <dcterms:modified xsi:type="dcterms:W3CDTF">2024-02-15T11:47:09Z</dcterms:modified>
</cp:coreProperties>
</file>