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752" windowWidth="19308" windowHeight="4800" tabRatio="700" firstSheet="2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E42" i="7" s="1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X25" i="7" s="1"/>
  <c r="N39" i="7" s="1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13" i="6" s="1"/>
  <c r="K20" i="6"/>
  <c r="E25" i="6"/>
  <c r="F14" i="6" s="1"/>
  <c r="O25" i="6"/>
  <c r="O36" i="6" s="1"/>
  <c r="Y25" i="6"/>
  <c r="O38" i="6"/>
  <c r="T25" i="6"/>
  <c r="O37" i="6"/>
  <c r="AD25" i="6"/>
  <c r="O39" i="6" s="1"/>
  <c r="I25" i="6"/>
  <c r="N35" i="6" s="1"/>
  <c r="D25" i="6"/>
  <c r="N34" i="6" s="1"/>
  <c r="N25" i="6"/>
  <c r="N36" i="6" s="1"/>
  <c r="X25" i="6"/>
  <c r="N38" i="6"/>
  <c r="S25" i="6"/>
  <c r="N37" i="6"/>
  <c r="AC25" i="6"/>
  <c r="N39" i="6" s="1"/>
  <c r="G25" i="6"/>
  <c r="H14" i="6" s="1"/>
  <c r="H15" i="6"/>
  <c r="B25" i="6"/>
  <c r="L34" i="6" s="1"/>
  <c r="L25" i="6"/>
  <c r="L36" i="6"/>
  <c r="V25" i="6"/>
  <c r="L38" i="6"/>
  <c r="Q25" i="6"/>
  <c r="L37" i="6"/>
  <c r="AA25" i="6"/>
  <c r="L39" i="6" s="1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25" i="6" s="1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O36" i="5"/>
  <c r="T25" i="5"/>
  <c r="O37" i="5"/>
  <c r="Y25" i="5"/>
  <c r="Z18" i="5"/>
  <c r="D25" i="5"/>
  <c r="N34" i="5"/>
  <c r="I25" i="5"/>
  <c r="N35" i="5"/>
  <c r="N25" i="5"/>
  <c r="N36" i="5" s="1"/>
  <c r="S25" i="5"/>
  <c r="N37" i="5"/>
  <c r="X25" i="5"/>
  <c r="N38" i="5"/>
  <c r="B25" i="5"/>
  <c r="L34" i="5"/>
  <c r="G25" i="5"/>
  <c r="L25" i="5"/>
  <c r="L36" i="5" s="1"/>
  <c r="Q25" i="5"/>
  <c r="L37" i="5"/>
  <c r="V25" i="5"/>
  <c r="L38" i="5"/>
  <c r="E34" i="5"/>
  <c r="E35" i="5"/>
  <c r="E36" i="5"/>
  <c r="E41" i="5"/>
  <c r="E46" i="5" s="1"/>
  <c r="F41" i="5" s="1"/>
  <c r="E42" i="5"/>
  <c r="E39" i="5"/>
  <c r="E40" i="5"/>
  <c r="E45" i="5"/>
  <c r="E37" i="5"/>
  <c r="E38" i="5"/>
  <c r="F38" i="5"/>
  <c r="D34" i="5"/>
  <c r="D35" i="5"/>
  <c r="D36" i="5"/>
  <c r="D41" i="5"/>
  <c r="D46" i="5" s="1"/>
  <c r="D42" i="5"/>
  <c r="D39" i="5"/>
  <c r="D40" i="5"/>
  <c r="D45" i="5"/>
  <c r="D37" i="5"/>
  <c r="D38" i="5"/>
  <c r="B34" i="5"/>
  <c r="B35" i="5"/>
  <c r="B36" i="5"/>
  <c r="B41" i="5"/>
  <c r="B46" i="5" s="1"/>
  <c r="C41" i="5" s="1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25" i="5" s="1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4" i="4" s="1"/>
  <c r="P19" i="4"/>
  <c r="P17" i="4"/>
  <c r="P24" i="4"/>
  <c r="N25" i="4"/>
  <c r="N36" i="4" s="1"/>
  <c r="L25" i="4"/>
  <c r="L36" i="4" s="1"/>
  <c r="M19" i="4"/>
  <c r="M15" i="4"/>
  <c r="M16" i="4"/>
  <c r="M17" i="4"/>
  <c r="M18" i="4"/>
  <c r="M24" i="4"/>
  <c r="J25" i="4"/>
  <c r="K20" i="4" s="1"/>
  <c r="K16" i="4"/>
  <c r="K17" i="4"/>
  <c r="I25" i="4"/>
  <c r="N35" i="4" s="1"/>
  <c r="G25" i="4"/>
  <c r="L35" i="4" s="1"/>
  <c r="H16" i="4"/>
  <c r="H17" i="4"/>
  <c r="H21" i="4"/>
  <c r="E25" i="4"/>
  <c r="F1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/>
  <c r="I25" i="1"/>
  <c r="N35" i="1" s="1"/>
  <c r="N25" i="1"/>
  <c r="N36" i="1" s="1"/>
  <c r="D25" i="1"/>
  <c r="N34" i="1" s="1"/>
  <c r="X25" i="1"/>
  <c r="N38" i="1"/>
  <c r="G25" i="1"/>
  <c r="H14" i="1" s="1"/>
  <c r="H22" i="1"/>
  <c r="L25" i="1"/>
  <c r="L36" i="1" s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H21" i="1"/>
  <c r="H17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M25" i="1" s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F22" i="6"/>
  <c r="C22" i="6"/>
  <c r="R25" i="4"/>
  <c r="W25" i="1"/>
  <c r="F45" i="1"/>
  <c r="H19" i="6"/>
  <c r="M18" i="6"/>
  <c r="M13" i="6"/>
  <c r="P19" i="6"/>
  <c r="P14" i="6"/>
  <c r="Z21" i="6"/>
  <c r="L35" i="6"/>
  <c r="H22" i="6"/>
  <c r="O35" i="6"/>
  <c r="K22" i="6"/>
  <c r="M13" i="5"/>
  <c r="AB25" i="5"/>
  <c r="L35" i="5"/>
  <c r="M39" i="5"/>
  <c r="H22" i="5"/>
  <c r="O38" i="5"/>
  <c r="O35" i="5"/>
  <c r="K22" i="5"/>
  <c r="U25" i="5"/>
  <c r="P21" i="4"/>
  <c r="AE25" i="4"/>
  <c r="H22" i="4"/>
  <c r="K13" i="4"/>
  <c r="K22" i="4"/>
  <c r="Z21" i="4"/>
  <c r="U25" i="4"/>
  <c r="AB25" i="4"/>
  <c r="L34" i="1"/>
  <c r="F20" i="1"/>
  <c r="F13" i="1"/>
  <c r="C13" i="1"/>
  <c r="K21" i="1"/>
  <c r="H16" i="1"/>
  <c r="H13" i="1"/>
  <c r="H18" i="1"/>
  <c r="H24" i="1"/>
  <c r="Z25" i="1"/>
  <c r="U25" i="1"/>
  <c r="Z18" i="6"/>
  <c r="C20" i="6"/>
  <c r="C13" i="6"/>
  <c r="K15" i="6"/>
  <c r="R16" i="6"/>
  <c r="R25" i="6"/>
  <c r="U16" i="6"/>
  <c r="U13" i="6"/>
  <c r="U25" i="6"/>
  <c r="H18" i="6"/>
  <c r="H13" i="6"/>
  <c r="H24" i="6"/>
  <c r="K19" i="6"/>
  <c r="K18" i="6"/>
  <c r="K21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25" i="5" s="1"/>
  <c r="P18" i="5"/>
  <c r="P13" i="5"/>
  <c r="P19" i="5"/>
  <c r="P14" i="5"/>
  <c r="H15" i="5"/>
  <c r="K13" i="5"/>
  <c r="K25" i="5" s="1"/>
  <c r="W18" i="5"/>
  <c r="W25" i="5"/>
  <c r="Z25" i="5"/>
  <c r="R16" i="5"/>
  <c r="R25" i="5"/>
  <c r="H13" i="5"/>
  <c r="H20" i="5"/>
  <c r="K19" i="5"/>
  <c r="K20" i="5"/>
  <c r="C14" i="5"/>
  <c r="C25" i="5" s="1"/>
  <c r="C13" i="5"/>
  <c r="F23" i="7"/>
  <c r="F43" i="5"/>
  <c r="AE21" i="5"/>
  <c r="AE20" i="5"/>
  <c r="C20" i="5"/>
  <c r="F21" i="5"/>
  <c r="F20" i="5"/>
  <c r="P21" i="5"/>
  <c r="C43" i="6"/>
  <c r="S25" i="7"/>
  <c r="N37" i="7"/>
  <c r="V25" i="7"/>
  <c r="D39" i="7"/>
  <c r="Y25" i="7"/>
  <c r="Z20" i="7"/>
  <c r="P15" i="4"/>
  <c r="H18" i="4"/>
  <c r="K15" i="4"/>
  <c r="K14" i="4"/>
  <c r="K18" i="4"/>
  <c r="C15" i="4"/>
  <c r="F15" i="4"/>
  <c r="P13" i="4"/>
  <c r="P18" i="4"/>
  <c r="H24" i="4"/>
  <c r="K24" i="4"/>
  <c r="C14" i="4"/>
  <c r="K21" i="4"/>
  <c r="AD25" i="7"/>
  <c r="O38" i="7"/>
  <c r="W17" i="4"/>
  <c r="O38" i="4"/>
  <c r="E38" i="7"/>
  <c r="Z17" i="4"/>
  <c r="C18" i="4"/>
  <c r="C20" i="4"/>
  <c r="H13" i="4"/>
  <c r="M13" i="4"/>
  <c r="W20" i="4"/>
  <c r="P18" i="7"/>
  <c r="F43" i="4"/>
  <c r="K22" i="7"/>
  <c r="Z14" i="7"/>
  <c r="B40" i="7"/>
  <c r="Q25" i="7"/>
  <c r="C24" i="7"/>
  <c r="B37" i="7"/>
  <c r="AC25" i="7"/>
  <c r="N38" i="7"/>
  <c r="E37" i="7"/>
  <c r="E34" i="7"/>
  <c r="B39" i="7"/>
  <c r="D38" i="7"/>
  <c r="E39" i="7"/>
  <c r="D45" i="7"/>
  <c r="E45" i="7"/>
  <c r="AA25" i="7"/>
  <c r="B45" i="7"/>
  <c r="D37" i="7"/>
  <c r="B38" i="7"/>
  <c r="R17" i="7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Z25" i="6"/>
  <c r="Z25" i="4"/>
  <c r="F22" i="7"/>
  <c r="F39" i="1"/>
  <c r="C36" i="6"/>
  <c r="C39" i="5"/>
  <c r="C43" i="5"/>
  <c r="P39" i="5"/>
  <c r="P37" i="5"/>
  <c r="AE25" i="5"/>
  <c r="C43" i="4"/>
  <c r="W25" i="4"/>
  <c r="C45" i="1"/>
  <c r="C37" i="1"/>
  <c r="P38" i="1"/>
  <c r="C39" i="1"/>
  <c r="K24" i="7"/>
  <c r="W25" i="6"/>
  <c r="F37" i="6"/>
  <c r="C39" i="6"/>
  <c r="C37" i="6"/>
  <c r="F40" i="6"/>
  <c r="F36" i="6"/>
  <c r="M37" i="6"/>
  <c r="P37" i="6"/>
  <c r="U13" i="7"/>
  <c r="U16" i="7"/>
  <c r="F45" i="6"/>
  <c r="M38" i="6"/>
  <c r="P38" i="6"/>
  <c r="F39" i="6"/>
  <c r="AB18" i="7"/>
  <c r="AB19" i="7"/>
  <c r="C40" i="6"/>
  <c r="C45" i="6"/>
  <c r="H25" i="5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42" i="5"/>
  <c r="L39" i="7"/>
  <c r="W20" i="7"/>
  <c r="O39" i="7"/>
  <c r="Z21" i="7"/>
  <c r="AE18" i="7"/>
  <c r="AE21" i="7"/>
  <c r="AE17" i="7"/>
  <c r="K18" i="7"/>
  <c r="C38" i="4"/>
  <c r="F38" i="4"/>
  <c r="F45" i="4"/>
  <c r="C45" i="4"/>
  <c r="K16" i="7"/>
  <c r="AB20" i="7"/>
  <c r="AB17" i="7"/>
  <c r="C18" i="7"/>
  <c r="C39" i="4"/>
  <c r="F34" i="4"/>
  <c r="F39" i="4"/>
  <c r="R13" i="7"/>
  <c r="M19" i="7"/>
  <c r="C34" i="4"/>
  <c r="M18" i="7"/>
  <c r="M13" i="7"/>
  <c r="P13" i="7"/>
  <c r="P19" i="7"/>
  <c r="L38" i="7"/>
  <c r="H16" i="7"/>
  <c r="H18" i="7"/>
  <c r="H24" i="7"/>
  <c r="P37" i="1"/>
  <c r="M38" i="1"/>
  <c r="F43" i="7"/>
  <c r="C38" i="7"/>
  <c r="C43" i="7"/>
  <c r="R25" i="7"/>
  <c r="U25" i="7"/>
  <c r="AE25" i="7"/>
  <c r="AB25" i="7"/>
  <c r="P37" i="4"/>
  <c r="P38" i="4"/>
  <c r="F38" i="7"/>
  <c r="M37" i="4"/>
  <c r="M38" i="4"/>
  <c r="F39" i="7"/>
  <c r="F45" i="7"/>
  <c r="F37" i="7"/>
  <c r="C37" i="7"/>
  <c r="C39" i="7"/>
  <c r="C45" i="7"/>
  <c r="M37" i="7"/>
  <c r="P38" i="7"/>
  <c r="P37" i="7"/>
  <c r="M38" i="7"/>
  <c r="D46" i="6" l="1"/>
  <c r="E46" i="6"/>
  <c r="F42" i="6" s="1"/>
  <c r="P20" i="4"/>
  <c r="O36" i="4"/>
  <c r="M25" i="6"/>
  <c r="H20" i="6"/>
  <c r="C25" i="4"/>
  <c r="F20" i="4"/>
  <c r="F25" i="4" s="1"/>
  <c r="D35" i="7"/>
  <c r="O34" i="4"/>
  <c r="Z25" i="7"/>
  <c r="AE25" i="6"/>
  <c r="AB25" i="6"/>
  <c r="W25" i="7"/>
  <c r="M20" i="4"/>
  <c r="K19" i="4"/>
  <c r="K25" i="4" s="1"/>
  <c r="H19" i="4"/>
  <c r="H15" i="4"/>
  <c r="D42" i="7"/>
  <c r="M14" i="4"/>
  <c r="N25" i="7"/>
  <c r="N36" i="7" s="1"/>
  <c r="O25" i="7"/>
  <c r="P20" i="7" s="1"/>
  <c r="H14" i="4"/>
  <c r="O35" i="4"/>
  <c r="D46" i="4"/>
  <c r="B36" i="7"/>
  <c r="E25" i="7"/>
  <c r="F14" i="7" s="1"/>
  <c r="B35" i="7"/>
  <c r="B25" i="7"/>
  <c r="C13" i="7" s="1"/>
  <c r="F15" i="1"/>
  <c r="F14" i="1"/>
  <c r="N40" i="6"/>
  <c r="O34" i="6"/>
  <c r="O40" i="6" s="1"/>
  <c r="P35" i="6" s="1"/>
  <c r="F34" i="6"/>
  <c r="F41" i="6"/>
  <c r="F35" i="6"/>
  <c r="K14" i="6"/>
  <c r="K25" i="6" s="1"/>
  <c r="E35" i="7"/>
  <c r="B46" i="6"/>
  <c r="C42" i="6" s="1"/>
  <c r="C14" i="6"/>
  <c r="C25" i="6" s="1"/>
  <c r="H25" i="6"/>
  <c r="B34" i="7"/>
  <c r="F25" i="6"/>
  <c r="L40" i="6"/>
  <c r="M39" i="6" s="1"/>
  <c r="C34" i="6"/>
  <c r="F13" i="7"/>
  <c r="F46" i="5"/>
  <c r="C42" i="5"/>
  <c r="C46" i="5" s="1"/>
  <c r="N40" i="5"/>
  <c r="L40" i="5"/>
  <c r="M20" i="5"/>
  <c r="M25" i="5" s="1"/>
  <c r="O40" i="5"/>
  <c r="P35" i="5" s="1"/>
  <c r="E41" i="7"/>
  <c r="D41" i="7"/>
  <c r="H20" i="4"/>
  <c r="M21" i="4"/>
  <c r="P25" i="4"/>
  <c r="E46" i="4"/>
  <c r="F35" i="4" s="1"/>
  <c r="B42" i="7"/>
  <c r="B46" i="4"/>
  <c r="L25" i="7"/>
  <c r="M15" i="7" s="1"/>
  <c r="N40" i="4"/>
  <c r="L40" i="4"/>
  <c r="M35" i="4" s="1"/>
  <c r="I25" i="7"/>
  <c r="N35" i="7" s="1"/>
  <c r="K13" i="1"/>
  <c r="K19" i="1"/>
  <c r="P20" i="1"/>
  <c r="P25" i="1" s="1"/>
  <c r="B41" i="7"/>
  <c r="B46" i="1"/>
  <c r="C36" i="1" s="1"/>
  <c r="K20" i="1"/>
  <c r="H20" i="1"/>
  <c r="J25" i="7"/>
  <c r="K21" i="7" s="1"/>
  <c r="H15" i="1"/>
  <c r="H19" i="1"/>
  <c r="E46" i="1"/>
  <c r="F42" i="1" s="1"/>
  <c r="K15" i="1"/>
  <c r="E36" i="7"/>
  <c r="L35" i="1"/>
  <c r="L40" i="1" s="1"/>
  <c r="O40" i="1"/>
  <c r="P35" i="1" s="1"/>
  <c r="K14" i="1"/>
  <c r="N40" i="1"/>
  <c r="D46" i="1"/>
  <c r="G25" i="7"/>
  <c r="D25" i="7"/>
  <c r="N34" i="7" s="1"/>
  <c r="C25" i="1"/>
  <c r="F15" i="7"/>
  <c r="D36" i="7"/>
  <c r="P21" i="7" l="1"/>
  <c r="O36" i="7"/>
  <c r="M25" i="4"/>
  <c r="F25" i="1"/>
  <c r="O40" i="4"/>
  <c r="P36" i="4" s="1"/>
  <c r="F20" i="7"/>
  <c r="F25" i="7" s="1"/>
  <c r="O34" i="7"/>
  <c r="P14" i="7"/>
  <c r="P15" i="7"/>
  <c r="F36" i="4"/>
  <c r="H25" i="4"/>
  <c r="C35" i="4"/>
  <c r="C36" i="4"/>
  <c r="H13" i="7"/>
  <c r="H21" i="7"/>
  <c r="C42" i="1"/>
  <c r="P39" i="6"/>
  <c r="L36" i="7"/>
  <c r="M14" i="7"/>
  <c r="F41" i="4"/>
  <c r="F40" i="4"/>
  <c r="C41" i="4"/>
  <c r="C40" i="4"/>
  <c r="C20" i="7"/>
  <c r="C14" i="7"/>
  <c r="L34" i="7"/>
  <c r="C15" i="7"/>
  <c r="P36" i="6"/>
  <c r="M35" i="6"/>
  <c r="M36" i="6"/>
  <c r="F46" i="6"/>
  <c r="M34" i="6"/>
  <c r="C35" i="6"/>
  <c r="C41" i="6"/>
  <c r="P34" i="6"/>
  <c r="E46" i="7"/>
  <c r="F42" i="7" s="1"/>
  <c r="P34" i="4"/>
  <c r="B46" i="7"/>
  <c r="C36" i="7" s="1"/>
  <c r="P36" i="5"/>
  <c r="P34" i="5"/>
  <c r="P40" i="5" s="1"/>
  <c r="M35" i="5"/>
  <c r="M34" i="5"/>
  <c r="M36" i="5"/>
  <c r="M20" i="7"/>
  <c r="M21" i="7"/>
  <c r="D46" i="7"/>
  <c r="C42" i="4"/>
  <c r="F42" i="4"/>
  <c r="M36" i="4"/>
  <c r="M34" i="4"/>
  <c r="N40" i="7"/>
  <c r="F36" i="1"/>
  <c r="F34" i="1"/>
  <c r="F34" i="7"/>
  <c r="K20" i="7"/>
  <c r="K13" i="7"/>
  <c r="M34" i="1"/>
  <c r="M36" i="1"/>
  <c r="C35" i="1"/>
  <c r="C41" i="1"/>
  <c r="C34" i="1"/>
  <c r="P34" i="1"/>
  <c r="P36" i="1"/>
  <c r="C40" i="1"/>
  <c r="F41" i="1"/>
  <c r="H19" i="7"/>
  <c r="H20" i="7"/>
  <c r="H25" i="1"/>
  <c r="K25" i="1"/>
  <c r="O35" i="7"/>
  <c r="K15" i="7"/>
  <c r="K14" i="7"/>
  <c r="F40" i="1"/>
  <c r="K19" i="7"/>
  <c r="M35" i="1"/>
  <c r="F35" i="1"/>
  <c r="L35" i="7"/>
  <c r="H15" i="7"/>
  <c r="H14" i="7"/>
  <c r="M40" i="4" l="1"/>
  <c r="O40" i="7"/>
  <c r="P36" i="7" s="1"/>
  <c r="P35" i="4"/>
  <c r="P40" i="4" s="1"/>
  <c r="P40" i="6"/>
  <c r="P25" i="7"/>
  <c r="F46" i="4"/>
  <c r="P39" i="7"/>
  <c r="M25" i="7"/>
  <c r="C46" i="4"/>
  <c r="C25" i="7"/>
  <c r="L40" i="7"/>
  <c r="C46" i="6"/>
  <c r="M40" i="6"/>
  <c r="C35" i="7"/>
  <c r="C41" i="7"/>
  <c r="F41" i="7"/>
  <c r="C40" i="7"/>
  <c r="F35" i="7"/>
  <c r="F36" i="7"/>
  <c r="F40" i="7"/>
  <c r="C34" i="7"/>
  <c r="C42" i="7"/>
  <c r="M40" i="5"/>
  <c r="C46" i="1"/>
  <c r="P40" i="1"/>
  <c r="M40" i="1"/>
  <c r="F46" i="1"/>
  <c r="H25" i="7"/>
  <c r="K25" i="7"/>
  <c r="P35" i="7" l="1"/>
  <c r="P34" i="7"/>
  <c r="M35" i="7"/>
  <c r="M39" i="7"/>
  <c r="M36" i="7"/>
  <c r="M34" i="7"/>
  <c r="F46" i="7"/>
  <c r="C46" i="7"/>
  <c r="P40" i="7" l="1"/>
  <c r="M40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<sst xmlns="http://schemas.openxmlformats.org/spreadsheetml/2006/main" count="457" uniqueCount="63">
  <si>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</si>
  <si>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</si>
  <si>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</si>
  <si>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</si>
  <si>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</si>
  <si>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</si>
  <si>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</si>
  <si>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</si>
  <si>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</si>
  <si>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</si>
  <si>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</si>
  <si>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</si>
  <si>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</si>
  <si>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</si>
  <si>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</si>
  <si>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</si>
  <si>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</si>
  <si>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</si>
  <si>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</si>
  <si>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</si>
  <si>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</si>
  <si>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</si>
  <si>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</si>
  <si>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</si>
  <si>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</si>
  <si>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</si>
  <si>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</si>
  <si>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</si>
  <si>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</si>
  <si>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</si>
  <si>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</si>
  <si>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</si>
  <si>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</si>
  <si>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</si>
  <si>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</si>
  <si>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</si>
  <si>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</si>
  <si>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</si>
  <si>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</si>
  <si>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</si>
  <si>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</si>
  <si>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</si>
  <si>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</si>
  <si>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</si>
  <si>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</si>
  <si>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</si>
  <si>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</si>
  <si>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</si>
  <si>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</si>
  <si>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</si>
  <si>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</si>
  <si>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</si>
  <si>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</si>
  <si>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</si>
  <si>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</si>
  <si>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</si>
  <si>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</si>
  <si>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</si>
  <si>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</si>
  <si>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</si>
  <si>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</si>
  <si>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Institut Municipal de Paisatge Urbà i la Qualitat de Vida (IMPUQV)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</si>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</sst>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158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705686.92999999993</c:v>
                </c:pt>
                <c:pt idx="2">
                  <c:v>51883.65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46000</c:v>
                </c:pt>
                <c:pt idx="7">
                  <c:v>649137.72</c:v>
                </c:pt>
                <c:pt idx="8">
                  <c:v>3095.0699999999997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9</c:v>
                </c:pt>
                <c:pt idx="1">
                  <c:v>143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762707.25</c:v>
                </c:pt>
                <c:pt idx="1">
                  <c:v>609564.19999999995</c:v>
                </c:pt>
                <c:pt idx="2">
                  <c:v>83531.920000000013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topLeftCell="A4" zoomScale="85" zoomScaleNormal="85" workbookViewId="0">
      <selection activeCell="A8" sqref="A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2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102" t="s">
        <v>62</v>
      </c>
      <c r="J7" s="91">
        <v>45447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1</v>
      </c>
      <c r="D14" s="6">
        <v>137307.68</v>
      </c>
      <c r="E14" s="7">
        <v>151038.45000000001</v>
      </c>
      <c r="F14" s="21">
        <f t="shared" si="1"/>
        <v>1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4.3478260869565216E-2</v>
      </c>
      <c r="I15" s="6">
        <v>30965</v>
      </c>
      <c r="J15" s="7">
        <v>37467.65</v>
      </c>
      <c r="K15" s="21">
        <f t="shared" si="3"/>
        <v>0.17475098870861508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4.3478260869565216E-2</v>
      </c>
      <c r="I19" s="6">
        <v>38016.53</v>
      </c>
      <c r="J19" s="7">
        <v>46000</v>
      </c>
      <c r="K19" s="21">
        <f t="shared" si="3"/>
        <v>0.21454629475284126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42</v>
      </c>
      <c r="H20" s="66">
        <f t="shared" si="2"/>
        <v>0.91304347826086951</v>
      </c>
      <c r="I20" s="69">
        <v>108213.46</v>
      </c>
      <c r="J20" s="70">
        <v>130938.29</v>
      </c>
      <c r="K20" s="67">
        <f t="shared" si="3"/>
        <v>0.61070271653854358</v>
      </c>
      <c r="L20" s="68">
        <v>6</v>
      </c>
      <c r="M20" s="66">
        <f t="shared" si="4"/>
        <v>1</v>
      </c>
      <c r="N20" s="69">
        <v>8422.74</v>
      </c>
      <c r="O20" s="70">
        <v>10191.51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137307.68</v>
      </c>
      <c r="E25" s="18">
        <f t="shared" si="12"/>
        <v>151038.45000000001</v>
      </c>
      <c r="F25" s="19">
        <f t="shared" si="12"/>
        <v>1</v>
      </c>
      <c r="G25" s="16">
        <f t="shared" si="12"/>
        <v>46</v>
      </c>
      <c r="H25" s="17">
        <f t="shared" si="12"/>
        <v>1</v>
      </c>
      <c r="I25" s="18">
        <f t="shared" si="12"/>
        <v>177194.99</v>
      </c>
      <c r="J25" s="18">
        <f t="shared" si="12"/>
        <v>214405.94</v>
      </c>
      <c r="K25" s="19">
        <f t="shared" si="12"/>
        <v>0.99999999999999989</v>
      </c>
      <c r="L25" s="16">
        <f t="shared" si="12"/>
        <v>6</v>
      </c>
      <c r="M25" s="17">
        <f t="shared" si="12"/>
        <v>1</v>
      </c>
      <c r="N25" s="18">
        <f t="shared" si="12"/>
        <v>8422.74</v>
      </c>
      <c r="O25" s="18">
        <f t="shared" si="12"/>
        <v>10191.51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26" t="s">
        <v>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7" t="s">
        <v>56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51" t="s">
        <v>3</v>
      </c>
      <c r="K34" s="152"/>
      <c r="L34" s="57">
        <f>B25</f>
        <v>1</v>
      </c>
      <c r="M34" s="8">
        <f t="shared" ref="M34:M39" si="18">IF(L34,L34/$L$40,"")</f>
        <v>1.8867924528301886E-2</v>
      </c>
      <c r="N34" s="58">
        <f>D25</f>
        <v>137307.68</v>
      </c>
      <c r="O34" s="58">
        <f>E25</f>
        <v>151038.45000000001</v>
      </c>
      <c r="P34" s="59">
        <f t="shared" ref="P34:P39" si="19">IF(O34,O34/$O$40,"")</f>
        <v>0.40208736704878317</v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1.8867924528301886E-2</v>
      </c>
      <c r="D35" s="13">
        <f t="shared" si="15"/>
        <v>137307.68</v>
      </c>
      <c r="E35" s="14">
        <f t="shared" si="16"/>
        <v>151038.45000000001</v>
      </c>
      <c r="F35" s="21">
        <f t="shared" si="17"/>
        <v>0.40208736704878317</v>
      </c>
      <c r="J35" s="147" t="s">
        <v>1</v>
      </c>
      <c r="K35" s="148"/>
      <c r="L35" s="60">
        <f>G25</f>
        <v>46</v>
      </c>
      <c r="M35" s="8">
        <f t="shared" si="18"/>
        <v>0.86792452830188682</v>
      </c>
      <c r="N35" s="61">
        <f>I25</f>
        <v>177194.99</v>
      </c>
      <c r="O35" s="61">
        <f>J25</f>
        <v>214405.94</v>
      </c>
      <c r="P35" s="59">
        <f t="shared" si="19"/>
        <v>0.57078128048996379</v>
      </c>
    </row>
    <row r="36" spans="1:33" ht="30" customHeight="1" x14ac:dyDescent="0.3">
      <c r="A36" s="43" t="s">
        <v>19</v>
      </c>
      <c r="B36" s="12">
        <f t="shared" si="13"/>
        <v>2</v>
      </c>
      <c r="C36" s="8">
        <f t="shared" si="14"/>
        <v>3.7735849056603772E-2</v>
      </c>
      <c r="D36" s="13">
        <f t="shared" si="15"/>
        <v>30965</v>
      </c>
      <c r="E36" s="14">
        <f t="shared" si="16"/>
        <v>37467.65</v>
      </c>
      <c r="F36" s="21">
        <f t="shared" si="17"/>
        <v>9.974459310199052E-2</v>
      </c>
      <c r="G36" s="25"/>
      <c r="J36" s="147" t="s">
        <v>2</v>
      </c>
      <c r="K36" s="148"/>
      <c r="L36" s="60">
        <f>L25</f>
        <v>6</v>
      </c>
      <c r="M36" s="8">
        <f t="shared" si="18"/>
        <v>0.11320754716981132</v>
      </c>
      <c r="N36" s="61">
        <f>N25</f>
        <v>8422.74</v>
      </c>
      <c r="O36" s="61">
        <f>O25</f>
        <v>10191.51</v>
      </c>
      <c r="P36" s="59">
        <f t="shared" si="19"/>
        <v>2.7131352461253037E-2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7" t="s">
        <v>4</v>
      </c>
      <c r="K39" s="148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3.7735849056603772E-2</v>
      </c>
      <c r="D40" s="13">
        <f t="shared" si="15"/>
        <v>38016.53</v>
      </c>
      <c r="E40" s="23">
        <f t="shared" si="16"/>
        <v>46000</v>
      </c>
      <c r="F40" s="21">
        <f t="shared" si="17"/>
        <v>0.12245900884340394</v>
      </c>
      <c r="G40" s="25"/>
      <c r="J40" s="149" t="s">
        <v>0</v>
      </c>
      <c r="K40" s="150"/>
      <c r="L40" s="83">
        <f>SUM(L34:L39)</f>
        <v>53</v>
      </c>
      <c r="M40" s="17">
        <f>SUM(M34:M39)</f>
        <v>1</v>
      </c>
      <c r="N40" s="84">
        <f>SUM(N34:N39)</f>
        <v>322925.40999999997</v>
      </c>
      <c r="O40" s="85">
        <f>SUM(O34:O39)</f>
        <v>375635.9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48</v>
      </c>
      <c r="C41" s="8">
        <f t="shared" si="14"/>
        <v>0.90566037735849059</v>
      </c>
      <c r="D41" s="13">
        <f t="shared" si="15"/>
        <v>116636.20000000001</v>
      </c>
      <c r="E41" s="23">
        <f t="shared" si="16"/>
        <v>141129.79999999999</v>
      </c>
      <c r="F41" s="21">
        <f t="shared" si="17"/>
        <v>0.37570903100582231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53</v>
      </c>
      <c r="C46" s="17">
        <f>SUM(C34:C45)</f>
        <v>1</v>
      </c>
      <c r="D46" s="18">
        <f>SUM(D34:D45)</f>
        <v>322925.41000000003</v>
      </c>
      <c r="E46" s="18">
        <f>SUM(E34:E45)</f>
        <v>375635.9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6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5" zoomScaleNormal="85" workbookViewId="0">
      <selection activeCell="A8" sqref="A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2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102" t="s">
        <v>62</v>
      </c>
      <c r="J7" s="91">
        <v>45447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Municipal de Paisatge Urbà i la Qualitat de Vida (IMPUQV)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0.2</v>
      </c>
      <c r="D14" s="6">
        <v>395067.17</v>
      </c>
      <c r="E14" s="7">
        <v>478031.28</v>
      </c>
      <c r="F14" s="21">
        <f t="shared" si="1"/>
        <v>0.85782679209331414</v>
      </c>
      <c r="G14" s="2">
        <v>1</v>
      </c>
      <c r="H14" s="20">
        <f t="shared" si="2"/>
        <v>2.2222222222222223E-2</v>
      </c>
      <c r="I14" s="6">
        <v>18120</v>
      </c>
      <c r="J14" s="7">
        <v>21925.200000000001</v>
      </c>
      <c r="K14" s="21">
        <f t="shared" si="3"/>
        <v>0.12608013171788923</v>
      </c>
      <c r="L14" s="2">
        <v>1</v>
      </c>
      <c r="M14" s="20">
        <f t="shared" si="4"/>
        <v>0.1</v>
      </c>
      <c r="N14" s="6">
        <v>45200</v>
      </c>
      <c r="O14" s="7">
        <v>54692</v>
      </c>
      <c r="P14" s="21">
        <f t="shared" si="5"/>
        <v>0.8486141128567396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2.2222222222222223E-2</v>
      </c>
      <c r="I15" s="6">
        <v>11914.05</v>
      </c>
      <c r="J15" s="7">
        <v>14416</v>
      </c>
      <c r="K15" s="21">
        <f t="shared" si="3"/>
        <v>8.2898727438978498E-2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4</v>
      </c>
      <c r="C20" s="66">
        <f t="shared" si="0"/>
        <v>0.8</v>
      </c>
      <c r="D20" s="69">
        <v>65477.05</v>
      </c>
      <c r="E20" s="70">
        <v>79227.23</v>
      </c>
      <c r="F20" s="21">
        <f t="shared" si="1"/>
        <v>0.14217320790668589</v>
      </c>
      <c r="G20" s="68">
        <v>43</v>
      </c>
      <c r="H20" s="66">
        <f t="shared" si="2"/>
        <v>0.9555555555555556</v>
      </c>
      <c r="I20" s="69">
        <v>113684.07999999996</v>
      </c>
      <c r="J20" s="70">
        <v>137557.73000000001</v>
      </c>
      <c r="K20" s="21">
        <f t="shared" si="3"/>
        <v>0.79102114084313235</v>
      </c>
      <c r="L20" s="68">
        <v>5</v>
      </c>
      <c r="M20" s="66">
        <f t="shared" si="4"/>
        <v>0.5</v>
      </c>
      <c r="N20" s="69">
        <v>7408</v>
      </c>
      <c r="O20" s="70">
        <v>8963.68</v>
      </c>
      <c r="P20" s="67">
        <f t="shared" si="5"/>
        <v>0.13908259619563557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4</v>
      </c>
      <c r="M21" s="20">
        <f t="shared" si="4"/>
        <v>0.4</v>
      </c>
      <c r="N21" s="6">
        <v>655.30999999999995</v>
      </c>
      <c r="O21" s="7">
        <v>792.93</v>
      </c>
      <c r="P21" s="21">
        <f t="shared" si="5"/>
        <v>1.230329094762478E-2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5</v>
      </c>
      <c r="C25" s="17">
        <f t="shared" si="32"/>
        <v>1</v>
      </c>
      <c r="D25" s="18">
        <f t="shared" si="32"/>
        <v>460544.22</v>
      </c>
      <c r="E25" s="18">
        <f t="shared" si="32"/>
        <v>557258.51</v>
      </c>
      <c r="F25" s="19">
        <f t="shared" si="32"/>
        <v>1</v>
      </c>
      <c r="G25" s="16">
        <f t="shared" si="32"/>
        <v>45</v>
      </c>
      <c r="H25" s="17">
        <f t="shared" si="32"/>
        <v>1</v>
      </c>
      <c r="I25" s="18">
        <f t="shared" si="32"/>
        <v>143718.12999999995</v>
      </c>
      <c r="J25" s="18">
        <f t="shared" si="32"/>
        <v>173898.93</v>
      </c>
      <c r="K25" s="19">
        <f t="shared" si="32"/>
        <v>1</v>
      </c>
      <c r="L25" s="16">
        <f t="shared" si="32"/>
        <v>10</v>
      </c>
      <c r="M25" s="17">
        <f t="shared" si="32"/>
        <v>1</v>
      </c>
      <c r="N25" s="18">
        <f t="shared" si="32"/>
        <v>53263.31</v>
      </c>
      <c r="O25" s="18">
        <f t="shared" si="32"/>
        <v>64448.61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35" customHeight="1" x14ac:dyDescent="0.3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1" t="s">
        <v>3</v>
      </c>
      <c r="K34" s="152"/>
      <c r="L34" s="57">
        <f>B25</f>
        <v>5</v>
      </c>
      <c r="M34" s="8">
        <f t="shared" ref="M34:M39" si="38">IF(L34,L34/$L$40,"")</f>
        <v>8.3333333333333329E-2</v>
      </c>
      <c r="N34" s="58">
        <f>D25</f>
        <v>460544.22</v>
      </c>
      <c r="O34" s="58">
        <f>E25</f>
        <v>557258.51</v>
      </c>
      <c r="P34" s="59">
        <f t="shared" ref="P34:P39" si="39">IF(O34,O34/$O$40,"")</f>
        <v>0.70042015140533442</v>
      </c>
    </row>
    <row r="35" spans="1:33" s="25" customFormat="1" ht="30" customHeight="1" x14ac:dyDescent="0.3">
      <c r="A35" s="43" t="s">
        <v>18</v>
      </c>
      <c r="B35" s="12">
        <f t="shared" si="33"/>
        <v>3</v>
      </c>
      <c r="C35" s="8">
        <f t="shared" si="34"/>
        <v>0.05</v>
      </c>
      <c r="D35" s="13">
        <f t="shared" si="35"/>
        <v>458387.17</v>
      </c>
      <c r="E35" s="14">
        <f t="shared" si="36"/>
        <v>554648.48</v>
      </c>
      <c r="F35" s="21">
        <f t="shared" si="37"/>
        <v>0.69713959565792638</v>
      </c>
      <c r="J35" s="147" t="s">
        <v>1</v>
      </c>
      <c r="K35" s="148"/>
      <c r="L35" s="60">
        <f>G25</f>
        <v>45</v>
      </c>
      <c r="M35" s="8">
        <f t="shared" si="38"/>
        <v>0.75</v>
      </c>
      <c r="N35" s="61">
        <f>I25</f>
        <v>143718.12999999995</v>
      </c>
      <c r="O35" s="61">
        <f>J25</f>
        <v>173898.93</v>
      </c>
      <c r="P35" s="59">
        <f t="shared" si="39"/>
        <v>0.21857416745385483</v>
      </c>
    </row>
    <row r="36" spans="1:33" ht="30" customHeight="1" x14ac:dyDescent="0.3">
      <c r="A36" s="43" t="s">
        <v>19</v>
      </c>
      <c r="B36" s="12">
        <f t="shared" si="33"/>
        <v>1</v>
      </c>
      <c r="C36" s="8">
        <f t="shared" si="34"/>
        <v>1.6666666666666666E-2</v>
      </c>
      <c r="D36" s="13">
        <f t="shared" si="35"/>
        <v>11914.05</v>
      </c>
      <c r="E36" s="14">
        <f t="shared" si="36"/>
        <v>14416</v>
      </c>
      <c r="F36" s="21">
        <f t="shared" si="37"/>
        <v>1.8119520332958754E-2</v>
      </c>
      <c r="G36" s="25"/>
      <c r="J36" s="147" t="s">
        <v>2</v>
      </c>
      <c r="K36" s="148"/>
      <c r="L36" s="60">
        <f>L25</f>
        <v>10</v>
      </c>
      <c r="M36" s="8">
        <f t="shared" si="38"/>
        <v>0.16666666666666666</v>
      </c>
      <c r="N36" s="61">
        <f>N25</f>
        <v>53263.31</v>
      </c>
      <c r="O36" s="61">
        <f>O25</f>
        <v>64448.61</v>
      </c>
      <c r="P36" s="59">
        <f t="shared" si="39"/>
        <v>8.1005681140810845E-2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7" t="s">
        <v>4</v>
      </c>
      <c r="K39" s="148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9" t="s">
        <v>0</v>
      </c>
      <c r="K40" s="150"/>
      <c r="L40" s="83">
        <f>SUM(L34:L39)</f>
        <v>60</v>
      </c>
      <c r="M40" s="17">
        <f>SUM(M34:M39)</f>
        <v>1</v>
      </c>
      <c r="N40" s="84">
        <f>SUM(N34:N39)</f>
        <v>657525.65999999992</v>
      </c>
      <c r="O40" s="85">
        <f>SUM(O34:O39)</f>
        <v>795606.04999999993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52</v>
      </c>
      <c r="C41" s="8">
        <f t="shared" si="34"/>
        <v>0.8666666666666667</v>
      </c>
      <c r="D41" s="13">
        <f t="shared" si="35"/>
        <v>186569.12999999995</v>
      </c>
      <c r="E41" s="23">
        <f t="shared" si="36"/>
        <v>225748.64</v>
      </c>
      <c r="F41" s="21">
        <f t="shared" si="37"/>
        <v>0.28374424754562888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4</v>
      </c>
      <c r="C42" s="8">
        <f t="shared" si="34"/>
        <v>6.6666666666666666E-2</v>
      </c>
      <c r="D42" s="13">
        <f t="shared" si="35"/>
        <v>655.30999999999995</v>
      </c>
      <c r="E42" s="14">
        <f t="shared" si="36"/>
        <v>792.93</v>
      </c>
      <c r="F42" s="21">
        <f t="shared" si="37"/>
        <v>9.9663646348591736E-4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60</v>
      </c>
      <c r="C46" s="17">
        <f>SUM(C34:C45)</f>
        <v>1</v>
      </c>
      <c r="D46" s="18">
        <f>SUM(D34:D45)</f>
        <v>657525.65999999992</v>
      </c>
      <c r="E46" s="18">
        <f>SUM(E34:E45)</f>
        <v>795606.05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zoomScale="80" zoomScaleNormal="80" workbookViewId="0">
      <selection activeCell="G30" sqref="G3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2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45245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Municipal de Paisatge Urbà i la Qualitat de Vida (IMPUQV)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2</v>
      </c>
      <c r="C20" s="66">
        <f t="shared" si="0"/>
        <v>1</v>
      </c>
      <c r="D20" s="69">
        <v>7097.68</v>
      </c>
      <c r="E20" s="70">
        <v>8588.19</v>
      </c>
      <c r="F20" s="21">
        <f t="shared" si="1"/>
        <v>1</v>
      </c>
      <c r="G20" s="68">
        <v>16</v>
      </c>
      <c r="H20" s="66">
        <f t="shared" si="2"/>
        <v>1</v>
      </c>
      <c r="I20" s="69">
        <v>92129.38</v>
      </c>
      <c r="J20" s="70">
        <v>111476.55</v>
      </c>
      <c r="K20" s="67">
        <f t="shared" si="3"/>
        <v>1</v>
      </c>
      <c r="L20" s="68">
        <v>1</v>
      </c>
      <c r="M20" s="66">
        <f t="shared" si="4"/>
        <v>0.5</v>
      </c>
      <c r="N20" s="69">
        <v>380</v>
      </c>
      <c r="O20" s="70">
        <v>459.8</v>
      </c>
      <c r="P20" s="67">
        <f t="shared" si="5"/>
        <v>0.30528167845168147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1</v>
      </c>
      <c r="M21" s="20">
        <f t="shared" si="4"/>
        <v>0.5</v>
      </c>
      <c r="N21" s="6">
        <v>864.75</v>
      </c>
      <c r="O21" s="7">
        <v>1046.3499999999999</v>
      </c>
      <c r="P21" s="21">
        <f t="shared" si="5"/>
        <v>0.69471832154831858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7097.68</v>
      </c>
      <c r="E25" s="18">
        <f t="shared" si="22"/>
        <v>8588.19</v>
      </c>
      <c r="F25" s="19">
        <f t="shared" si="22"/>
        <v>1</v>
      </c>
      <c r="G25" s="16">
        <f t="shared" si="22"/>
        <v>16</v>
      </c>
      <c r="H25" s="17">
        <f t="shared" si="22"/>
        <v>1</v>
      </c>
      <c r="I25" s="18">
        <f t="shared" si="22"/>
        <v>92129.38</v>
      </c>
      <c r="J25" s="18">
        <f t="shared" si="22"/>
        <v>111476.55</v>
      </c>
      <c r="K25" s="19">
        <f t="shared" si="22"/>
        <v>1</v>
      </c>
      <c r="L25" s="16">
        <f t="shared" si="22"/>
        <v>2</v>
      </c>
      <c r="M25" s="17">
        <f t="shared" si="22"/>
        <v>1</v>
      </c>
      <c r="N25" s="18">
        <f t="shared" si="22"/>
        <v>1244.75</v>
      </c>
      <c r="O25" s="18">
        <f t="shared" si="22"/>
        <v>1506.1499999999999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1" t="s">
        <v>3</v>
      </c>
      <c r="K34" s="152"/>
      <c r="L34" s="57">
        <f>B25</f>
        <v>2</v>
      </c>
      <c r="M34" s="8">
        <f>IF(L34,L34/$L$40,"")</f>
        <v>0.1</v>
      </c>
      <c r="N34" s="58">
        <f>D25</f>
        <v>7097.68</v>
      </c>
      <c r="O34" s="58">
        <f>E25</f>
        <v>8588.19</v>
      </c>
      <c r="P34" s="59">
        <f>IF(O34,O34/$O$40,"")</f>
        <v>7.0643473943474464E-2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7" t="s">
        <v>1</v>
      </c>
      <c r="K35" s="148"/>
      <c r="L35" s="60">
        <f>G25</f>
        <v>16</v>
      </c>
      <c r="M35" s="8">
        <f>IF(L35,L35/$L$40,"")</f>
        <v>0.8</v>
      </c>
      <c r="N35" s="61">
        <f>I25</f>
        <v>92129.38</v>
      </c>
      <c r="O35" s="61">
        <f>J25</f>
        <v>111476.55</v>
      </c>
      <c r="P35" s="59">
        <f>IF(O35,O35/$O$40,"")</f>
        <v>0.91696745824596659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7" t="s">
        <v>2</v>
      </c>
      <c r="K36" s="148"/>
      <c r="L36" s="60">
        <f>L25</f>
        <v>2</v>
      </c>
      <c r="M36" s="8">
        <f>IF(L36,L36/$L$40,"")</f>
        <v>0.1</v>
      </c>
      <c r="N36" s="61">
        <f>N25</f>
        <v>1244.75</v>
      </c>
      <c r="O36" s="61">
        <f>O25</f>
        <v>1506.1499999999999</v>
      </c>
      <c r="P36" s="59">
        <f>IF(O36,O36/$O$40,"")</f>
        <v>1.2389067810558924E-2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7" t="s">
        <v>4</v>
      </c>
      <c r="K39" s="148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9" t="s">
        <v>0</v>
      </c>
      <c r="K40" s="150"/>
      <c r="L40" s="83">
        <f>SUM(L34:L39)</f>
        <v>20</v>
      </c>
      <c r="M40" s="17">
        <f>SUM(M34:M39)</f>
        <v>1</v>
      </c>
      <c r="N40" s="84">
        <f>SUM(N34:N39)</f>
        <v>100471.81</v>
      </c>
      <c r="O40" s="85">
        <f>SUM(O34:O39)</f>
        <v>121570.89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19</v>
      </c>
      <c r="C41" s="8">
        <f t="shared" si="24"/>
        <v>0.95</v>
      </c>
      <c r="D41" s="13">
        <f t="shared" si="25"/>
        <v>99607.06</v>
      </c>
      <c r="E41" s="23">
        <f t="shared" si="26"/>
        <v>120524.54000000001</v>
      </c>
      <c r="F41" s="21">
        <f t="shared" si="27"/>
        <v>0.99139308760510014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1</v>
      </c>
      <c r="C42" s="8">
        <f t="shared" si="24"/>
        <v>0.05</v>
      </c>
      <c r="D42" s="13">
        <f t="shared" si="25"/>
        <v>864.75</v>
      </c>
      <c r="E42" s="14">
        <f t="shared" si="26"/>
        <v>1046.3499999999999</v>
      </c>
      <c r="F42" s="21">
        <f t="shared" si="27"/>
        <v>8.6069123948997964E-3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20</v>
      </c>
      <c r="C46" s="17">
        <f>SUM(C34:C45)</f>
        <v>1</v>
      </c>
      <c r="D46" s="18">
        <f>SUM(D34:D45)</f>
        <v>100471.81</v>
      </c>
      <c r="E46" s="18">
        <f>SUM(E34:E45)</f>
        <v>121570.89000000001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6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B1" zoomScale="70" zoomScaleNormal="7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2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102" t="s">
        <v>62</v>
      </c>
      <c r="J7" s="91">
        <v>45457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Municipal de Paisatge Urbà i la Qualitat de Vida (IMPUQV)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v>37869.504132231406</v>
      </c>
      <c r="E20" s="70">
        <v>45822.1</v>
      </c>
      <c r="F20" s="21">
        <f t="shared" si="1"/>
        <v>1</v>
      </c>
      <c r="G20" s="68">
        <v>36</v>
      </c>
      <c r="H20" s="66">
        <f t="shared" si="2"/>
        <v>1</v>
      </c>
      <c r="I20" s="69">
        <v>90729.57</v>
      </c>
      <c r="J20" s="70">
        <v>109782.78</v>
      </c>
      <c r="K20" s="67">
        <f t="shared" si="3"/>
        <v>1</v>
      </c>
      <c r="L20" s="68">
        <v>2</v>
      </c>
      <c r="M20" s="66">
        <f>IF(L20,L20/$L$25,"")</f>
        <v>0.4</v>
      </c>
      <c r="N20" s="69">
        <v>5066</v>
      </c>
      <c r="O20" s="70">
        <v>6129.86</v>
      </c>
      <c r="P20" s="67">
        <f>IF(O20,O20/$O$25,"")</f>
        <v>0.82996892622856488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3</v>
      </c>
      <c r="M21" s="20">
        <f>IF(L21,L21/$L$25,"")</f>
        <v>0.6</v>
      </c>
      <c r="N21" s="6">
        <v>1037.8399999999999</v>
      </c>
      <c r="O21" s="7">
        <v>1255.79</v>
      </c>
      <c r="P21" s="21">
        <f>IF(O21,O21/$O$25,"")</f>
        <v>0.17003107377143514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37869.504132231406</v>
      </c>
      <c r="E25" s="18">
        <f t="shared" si="30"/>
        <v>45822.1</v>
      </c>
      <c r="F25" s="19">
        <f t="shared" si="30"/>
        <v>1</v>
      </c>
      <c r="G25" s="16">
        <f t="shared" si="30"/>
        <v>36</v>
      </c>
      <c r="H25" s="17">
        <f t="shared" si="30"/>
        <v>1</v>
      </c>
      <c r="I25" s="18">
        <f t="shared" si="30"/>
        <v>90729.57</v>
      </c>
      <c r="J25" s="18">
        <f t="shared" si="30"/>
        <v>109782.78</v>
      </c>
      <c r="K25" s="19">
        <f t="shared" si="30"/>
        <v>1</v>
      </c>
      <c r="L25" s="16">
        <f t="shared" si="30"/>
        <v>5</v>
      </c>
      <c r="M25" s="17">
        <f t="shared" si="30"/>
        <v>1</v>
      </c>
      <c r="N25" s="18">
        <f t="shared" si="30"/>
        <v>6103.84</v>
      </c>
      <c r="O25" s="18">
        <f t="shared" si="30"/>
        <v>7385.65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1" t="s">
        <v>3</v>
      </c>
      <c r="K34" s="152"/>
      <c r="L34" s="57">
        <f>B25</f>
        <v>1</v>
      </c>
      <c r="M34" s="8">
        <f t="shared" ref="M34:M39" si="36">IF(L34,L34/$L$40,"")</f>
        <v>2.3809523809523808E-2</v>
      </c>
      <c r="N34" s="58">
        <f>D25</f>
        <v>37869.504132231406</v>
      </c>
      <c r="O34" s="58">
        <f>E25</f>
        <v>45822.1</v>
      </c>
      <c r="P34" s="59">
        <f t="shared" ref="P34:P39" si="37">IF(O34,O34/$O$40,"")</f>
        <v>0.28113351125369063</v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7" t="s">
        <v>1</v>
      </c>
      <c r="K35" s="148"/>
      <c r="L35" s="60">
        <f>G25</f>
        <v>36</v>
      </c>
      <c r="M35" s="8">
        <f t="shared" si="36"/>
        <v>0.8571428571428571</v>
      </c>
      <c r="N35" s="61">
        <f>I25</f>
        <v>90729.57</v>
      </c>
      <c r="O35" s="61">
        <f>J25</f>
        <v>109782.78</v>
      </c>
      <c r="P35" s="59">
        <f t="shared" si="37"/>
        <v>0.67355311992666078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7" t="s">
        <v>2</v>
      </c>
      <c r="K36" s="148"/>
      <c r="L36" s="60">
        <f>L25</f>
        <v>5</v>
      </c>
      <c r="M36" s="8">
        <f t="shared" si="36"/>
        <v>0.11904761904761904</v>
      </c>
      <c r="N36" s="61">
        <f>N25</f>
        <v>6103.84</v>
      </c>
      <c r="O36" s="61">
        <f>O25</f>
        <v>7385.65</v>
      </c>
      <c r="P36" s="59">
        <f t="shared" si="37"/>
        <v>4.5313368819648599E-2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7" t="s">
        <v>4</v>
      </c>
      <c r="K39" s="148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9" t="s">
        <v>0</v>
      </c>
      <c r="K40" s="150"/>
      <c r="L40" s="83">
        <f>SUM(L34:L39)</f>
        <v>42</v>
      </c>
      <c r="M40" s="17">
        <f>SUM(M34:M39)</f>
        <v>1</v>
      </c>
      <c r="N40" s="84">
        <f>SUM(N34:N39)</f>
        <v>134702.91413223141</v>
      </c>
      <c r="O40" s="85">
        <f>SUM(O34:O39)</f>
        <v>162990.53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39</v>
      </c>
      <c r="C41" s="8">
        <f t="shared" si="32"/>
        <v>0.9285714285714286</v>
      </c>
      <c r="D41" s="13">
        <f t="shared" si="33"/>
        <v>133665.07413223141</v>
      </c>
      <c r="E41" s="23">
        <f t="shared" si="34"/>
        <v>161734.74</v>
      </c>
      <c r="F41" s="21">
        <f t="shared" si="35"/>
        <v>0.99229531924339398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3</v>
      </c>
      <c r="C42" s="8">
        <f t="shared" si="32"/>
        <v>7.1428571428571425E-2</v>
      </c>
      <c r="D42" s="13">
        <f t="shared" si="33"/>
        <v>1037.8399999999999</v>
      </c>
      <c r="E42" s="14">
        <f t="shared" si="34"/>
        <v>1255.79</v>
      </c>
      <c r="F42" s="21">
        <f t="shared" si="35"/>
        <v>7.7046807566059205E-3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42</v>
      </c>
      <c r="C46" s="17">
        <f>SUM(C34:C45)</f>
        <v>1</v>
      </c>
      <c r="D46" s="18">
        <f>SUM(D34:D45)</f>
        <v>134702.91413223141</v>
      </c>
      <c r="E46" s="18">
        <f>SUM(E34:E45)</f>
        <v>162990.53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109"/>
  <sheetViews>
    <sheetView showGridLines="0" showZeros="0" topLeftCell="A10" zoomScale="85" zoomScaleNormal="85" workbookViewId="0">
      <selection activeCell="O40" sqref="O40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88671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109375" style="27" customWidth="1"/>
    <col min="10" max="10" width="20" style="27" customWidth="1"/>
    <col min="11" max="11" width="11.44140625" style="27" customWidth="1"/>
    <col min="12" max="12" width="11.88671875" style="27" customWidth="1"/>
    <col min="13" max="13" width="10.88671875" style="27" customWidth="1"/>
    <col min="14" max="14" width="20.109375" style="62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Municipal de Paisatge Urbà i la Qualitat de Vida (IMPUQV)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30" customHeight="1" thickBot="1" x14ac:dyDescent="0.35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9" customHeight="1" thickBot="1" x14ac:dyDescent="0.35">
      <c r="A12" s="17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0</v>
      </c>
      <c r="H13" s="20" t="str">
        <f t="shared" ref="H13:H24" si="2">IF(G13,G13/$G$25,"")</f>
        <v/>
      </c>
      <c r="I13" s="10">
        <f>'CONTRACTACIO 1r TR 2023'!I13+'CONTRACTACIO 2n TR 2023'!I13+'CONTRACTACIO 3r TR 2023'!I13+'CONTRACTACIO 4t TR 2023'!I13</f>
        <v>0</v>
      </c>
      <c r="J13" s="10">
        <f>'CONTRACTACIO 1r TR 2023'!J13+'CONTRACTACIO 2n TR 2023'!J13+'CONTRACTACIO 3r TR 2023'!J13+'CONTRACTACIO 4t TR 2023'!J13</f>
        <v>0</v>
      </c>
      <c r="K13" s="21" t="str">
        <f t="shared" ref="K13:K24" si="3">IF(J13,J13/$J$25,"")</f>
        <v/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2</v>
      </c>
      <c r="C14" s="20">
        <f t="shared" si="0"/>
        <v>0.22222222222222221</v>
      </c>
      <c r="D14" s="13">
        <f>'CONTRACTACIO 1r TR 2023'!D14+'CONTRACTACIO 2n TR 2023'!D14+'CONTRACTACIO 3r TR 2023'!D14+'CONTRACTACIO 4t TR 2023'!D14</f>
        <v>532374.85</v>
      </c>
      <c r="E14" s="13">
        <f>'CONTRACTACIO 1r TR 2023'!E14+'CONTRACTACIO 2n TR 2023'!E14+'CONTRACTACIO 3r TR 2023'!E14+'CONTRACTACIO 4t TR 2023'!E14</f>
        <v>629069.73</v>
      </c>
      <c r="F14" s="21">
        <f t="shared" si="1"/>
        <v>0.82478530261774752</v>
      </c>
      <c r="G14" s="9">
        <f>'CONTRACTACIO 1r TR 2023'!G14+'CONTRACTACIO 2n TR 2023'!G14+'CONTRACTACIO 3r TR 2023'!G14+'CONTRACTACIO 4t TR 2023'!G14</f>
        <v>1</v>
      </c>
      <c r="H14" s="20">
        <f t="shared" si="2"/>
        <v>6.993006993006993E-3</v>
      </c>
      <c r="I14" s="13">
        <f>'CONTRACTACIO 1r TR 2023'!I14+'CONTRACTACIO 2n TR 2023'!I14+'CONTRACTACIO 3r TR 2023'!I14+'CONTRACTACIO 4t TR 2023'!I14</f>
        <v>18120</v>
      </c>
      <c r="J14" s="13">
        <f>'CONTRACTACIO 1r TR 2023'!J14+'CONTRACTACIO 2n TR 2023'!J14+'CONTRACTACIO 3r TR 2023'!J14+'CONTRACTACIO 4t TR 2023'!J14</f>
        <v>21925.200000000001</v>
      </c>
      <c r="K14" s="21">
        <f t="shared" si="3"/>
        <v>3.5968647765075447E-2</v>
      </c>
      <c r="L14" s="9">
        <f>'CONTRACTACIO 1r TR 2023'!L14+'CONTRACTACIO 2n TR 2023'!L14+'CONTRACTACIO 3r TR 2023'!L14+'CONTRACTACIO 4t TR 2023'!L14</f>
        <v>1</v>
      </c>
      <c r="M14" s="20">
        <f t="shared" si="4"/>
        <v>4.3478260869565216E-2</v>
      </c>
      <c r="N14" s="13">
        <f>'CONTRACTACIO 1r TR 2023'!N14+'CONTRACTACIO 2n TR 2023'!N14+'CONTRACTACIO 3r TR 2023'!N14+'CONTRACTACIO 4t TR 2023'!N14</f>
        <v>45200</v>
      </c>
      <c r="O14" s="13">
        <f>'CONTRACTACIO 1r TR 2023'!O14+'CONTRACTACIO 2n TR 2023'!O14+'CONTRACTACIO 3r TR 2023'!O14+'CONTRACTACIO 4t TR 2023'!O14</f>
        <v>54692</v>
      </c>
      <c r="P14" s="21">
        <f t="shared" si="5"/>
        <v>0.65474371952661914</v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3</v>
      </c>
      <c r="H15" s="20">
        <f t="shared" si="2"/>
        <v>2.097902097902098E-2</v>
      </c>
      <c r="I15" s="13">
        <f>'CONTRACTACIO 1r TR 2023'!I15+'CONTRACTACIO 2n TR 2023'!I15+'CONTRACTACIO 3r TR 2023'!I15+'CONTRACTACIO 4t TR 2023'!I15</f>
        <v>42879.05</v>
      </c>
      <c r="J15" s="13">
        <f>'CONTRACTACIO 1r TR 2023'!J15+'CONTRACTACIO 2n TR 2023'!J15+'CONTRACTACIO 3r TR 2023'!J15+'CONTRACTACIO 4t TR 2023'!J15</f>
        <v>51883.65</v>
      </c>
      <c r="K15" s="21">
        <f t="shared" si="3"/>
        <v>8.5115973018100477E-2</v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2</v>
      </c>
      <c r="H19" s="20">
        <f t="shared" si="2"/>
        <v>1.3986013986013986E-2</v>
      </c>
      <c r="I19" s="13">
        <f>'CONTRACTACIO 1r TR 2023'!I19+'CONTRACTACIO 2n TR 2023'!I19+'CONTRACTACIO 3r TR 2023'!I19+'CONTRACTACIO 4t TR 2023'!I19</f>
        <v>38016.53</v>
      </c>
      <c r="J19" s="13">
        <f>'CONTRACTACIO 1r TR 2023'!J19+'CONTRACTACIO 2n TR 2023'!J19+'CONTRACTACIO 3r TR 2023'!J19+'CONTRACTACIO 4t TR 2023'!J19</f>
        <v>46000</v>
      </c>
      <c r="K19" s="21">
        <f t="shared" si="3"/>
        <v>7.5463749347484649E-2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2023'!B20+'CONTRACTACIO 2n TR 2023'!B20+'CONTRACTACIO 3r TR 2023'!B20+'CONTRACTACIO 4t TR 2023'!B20</f>
        <v>7</v>
      </c>
      <c r="C20" s="20">
        <f t="shared" si="0"/>
        <v>0.77777777777777779</v>
      </c>
      <c r="D20" s="13">
        <f>'CONTRACTACIO 1r TR 2023'!D20+'CONTRACTACIO 2n TR 2023'!D20+'CONTRACTACIO 3r TR 2023'!D20+'CONTRACTACIO 4t TR 2023'!D20</f>
        <v>110444.23413223142</v>
      </c>
      <c r="E20" s="13">
        <f>'CONTRACTACIO 1r TR 2023'!E20+'CONTRACTACIO 2n TR 2023'!E20+'CONTRACTACIO 3r TR 2023'!E20+'CONTRACTACIO 4t TR 2023'!E20</f>
        <v>133637.51999999999</v>
      </c>
      <c r="F20" s="21">
        <f t="shared" si="1"/>
        <v>0.17521469738225248</v>
      </c>
      <c r="G20" s="9">
        <f>'CONTRACTACIO 1r TR 2023'!G20+'CONTRACTACIO 2n TR 2023'!G20+'CONTRACTACIO 3r TR 2023'!G20+'CONTRACTACIO 4t TR 2023'!G20</f>
        <v>137</v>
      </c>
      <c r="H20" s="20">
        <f t="shared" si="2"/>
        <v>0.95804195804195802</v>
      </c>
      <c r="I20" s="13">
        <f>'CONTRACTACIO 1r TR 2023'!I20+'CONTRACTACIO 2n TR 2023'!I20+'CONTRACTACIO 3r TR 2023'!I20+'CONTRACTACIO 4t TR 2023'!I20</f>
        <v>404756.49</v>
      </c>
      <c r="J20" s="13">
        <f>'CONTRACTACIO 1r TR 2023'!J20+'CONTRACTACIO 2n TR 2023'!J20+'CONTRACTACIO 3r TR 2023'!J20+'CONTRACTACIO 4t TR 2023'!J20</f>
        <v>489755.35</v>
      </c>
      <c r="K20" s="21">
        <f t="shared" si="3"/>
        <v>0.80345162986933949</v>
      </c>
      <c r="L20" s="9">
        <f>'CONTRACTACIO 1r TR 2023'!L20+'CONTRACTACIO 2n TR 2023'!L20+'CONTRACTACIO 3r TR 2023'!L20+'CONTRACTACIO 4t TR 2023'!L20</f>
        <v>14</v>
      </c>
      <c r="M20" s="20">
        <f t="shared" si="4"/>
        <v>0.60869565217391308</v>
      </c>
      <c r="N20" s="13">
        <f>'CONTRACTACIO 1r TR 2023'!N20+'CONTRACTACIO 2n TR 2023'!N20+'CONTRACTACIO 3r TR 2023'!N20+'CONTRACTACIO 4t TR 2023'!N20</f>
        <v>21276.739999999998</v>
      </c>
      <c r="O20" s="13">
        <f>'CONTRACTACIO 1r TR 2023'!O20+'CONTRACTACIO 2n TR 2023'!O20+'CONTRACTACIO 3r TR 2023'!O20+'CONTRACTACIO 4t TR 2023'!O20</f>
        <v>25744.850000000002</v>
      </c>
      <c r="P20" s="21">
        <f t="shared" si="5"/>
        <v>0.30820373816380608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8</v>
      </c>
      <c r="M21" s="20">
        <f t="shared" si="4"/>
        <v>0.34782608695652173</v>
      </c>
      <c r="N21" s="13">
        <f>'CONTRACTACIO 1r TR 2023'!N21+'CONTRACTACIO 2n TR 2023'!N21+'CONTRACTACIO 3r TR 2023'!N21+'CONTRACTACIO 4t TR 2023'!N21</f>
        <v>2557.8999999999996</v>
      </c>
      <c r="O21" s="13">
        <f>'CONTRACTACIO 1r TR 2023'!O21+'CONTRACTACIO 2n TR 2023'!O21+'CONTRACTACIO 3r TR 2023'!O21+'CONTRACTACIO 4t TR 2023'!O21</f>
        <v>3095.0699999999997</v>
      </c>
      <c r="P21" s="21">
        <f t="shared" si="5"/>
        <v>3.7052542309574582E-2</v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9</v>
      </c>
      <c r="C25" s="17">
        <f t="shared" si="12"/>
        <v>1</v>
      </c>
      <c r="D25" s="18">
        <f t="shared" si="12"/>
        <v>642819.08413223142</v>
      </c>
      <c r="E25" s="18">
        <f t="shared" si="12"/>
        <v>762707.25</v>
      </c>
      <c r="F25" s="19">
        <f t="shared" si="12"/>
        <v>1</v>
      </c>
      <c r="G25" s="16">
        <f t="shared" si="12"/>
        <v>143</v>
      </c>
      <c r="H25" s="17">
        <f t="shared" si="12"/>
        <v>1</v>
      </c>
      <c r="I25" s="18">
        <f t="shared" si="12"/>
        <v>503772.07</v>
      </c>
      <c r="J25" s="18">
        <f t="shared" si="12"/>
        <v>609564.19999999995</v>
      </c>
      <c r="K25" s="19">
        <f t="shared" si="12"/>
        <v>1</v>
      </c>
      <c r="L25" s="16">
        <f t="shared" si="12"/>
        <v>23</v>
      </c>
      <c r="M25" s="17">
        <f t="shared" si="12"/>
        <v>1</v>
      </c>
      <c r="N25" s="18">
        <f t="shared" si="12"/>
        <v>69034.639999999985</v>
      </c>
      <c r="O25" s="18">
        <f t="shared" si="12"/>
        <v>83531.920000000013</v>
      </c>
      <c r="P25" s="19">
        <f t="shared" si="12"/>
        <v>0.99999999999999978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4"/>
      <c r="I31" s="54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55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6"/>
      <c r="K33" s="167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51" t="s">
        <v>3</v>
      </c>
      <c r="K34" s="152"/>
      <c r="L34" s="57">
        <f>B25</f>
        <v>9</v>
      </c>
      <c r="M34" s="8">
        <f t="shared" ref="M34:M39" si="18">IF(L34,L34/$L$40,"")</f>
        <v>5.1428571428571428E-2</v>
      </c>
      <c r="N34" s="58">
        <f>D25</f>
        <v>642819.08413223142</v>
      </c>
      <c r="O34" s="58">
        <f>E25</f>
        <v>762707.25</v>
      </c>
      <c r="P34" s="59">
        <f t="shared" ref="P34:P39" si="19">IF(O34,O34/$O$40,"")</f>
        <v>0.52390814976613231</v>
      </c>
    </row>
    <row r="35" spans="1:33" s="25" customFormat="1" ht="30" customHeight="1" x14ac:dyDescent="0.3">
      <c r="A35" s="43" t="s">
        <v>18</v>
      </c>
      <c r="B35" s="12">
        <f t="shared" si="13"/>
        <v>4</v>
      </c>
      <c r="C35" s="8">
        <f t="shared" si="14"/>
        <v>2.2857142857142857E-2</v>
      </c>
      <c r="D35" s="13">
        <f t="shared" si="15"/>
        <v>595694.85</v>
      </c>
      <c r="E35" s="14">
        <f t="shared" si="16"/>
        <v>705686.92999999993</v>
      </c>
      <c r="F35" s="21">
        <f t="shared" si="17"/>
        <v>0.48474055256514481</v>
      </c>
      <c r="J35" s="147" t="s">
        <v>1</v>
      </c>
      <c r="K35" s="148"/>
      <c r="L35" s="60">
        <f>G25</f>
        <v>143</v>
      </c>
      <c r="M35" s="8">
        <f t="shared" si="18"/>
        <v>0.81714285714285717</v>
      </c>
      <c r="N35" s="61">
        <f>I25</f>
        <v>503772.07</v>
      </c>
      <c r="O35" s="61">
        <f>J25</f>
        <v>609564.19999999995</v>
      </c>
      <c r="P35" s="59">
        <f t="shared" si="19"/>
        <v>0.41871327719209772</v>
      </c>
    </row>
    <row r="36" spans="1:33" s="25" customFormat="1" ht="30" customHeight="1" x14ac:dyDescent="0.3">
      <c r="A36" s="43" t="s">
        <v>19</v>
      </c>
      <c r="B36" s="12">
        <f t="shared" si="13"/>
        <v>3</v>
      </c>
      <c r="C36" s="8">
        <f t="shared" si="14"/>
        <v>1.7142857142857144E-2</v>
      </c>
      <c r="D36" s="13">
        <f t="shared" si="15"/>
        <v>42879.05</v>
      </c>
      <c r="E36" s="14">
        <f t="shared" si="16"/>
        <v>51883.65</v>
      </c>
      <c r="F36" s="21">
        <f t="shared" si="17"/>
        <v>3.5639188003803016E-2</v>
      </c>
      <c r="J36" s="147" t="s">
        <v>2</v>
      </c>
      <c r="K36" s="148"/>
      <c r="L36" s="60">
        <f>L25</f>
        <v>23</v>
      </c>
      <c r="M36" s="8">
        <f t="shared" si="18"/>
        <v>0.13142857142857142</v>
      </c>
      <c r="N36" s="61">
        <f>N25</f>
        <v>69034.639999999985</v>
      </c>
      <c r="O36" s="61">
        <f>O25</f>
        <v>83531.920000000013</v>
      </c>
      <c r="P36" s="59">
        <f t="shared" si="19"/>
        <v>5.7378573041770069E-2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7" t="s">
        <v>4</v>
      </c>
      <c r="K39" s="148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1.1428571428571429E-2</v>
      </c>
      <c r="D40" s="13">
        <f t="shared" si="15"/>
        <v>38016.53</v>
      </c>
      <c r="E40" s="23">
        <f t="shared" si="16"/>
        <v>46000</v>
      </c>
      <c r="F40" s="21">
        <f t="shared" si="17"/>
        <v>3.1597673798488324E-2</v>
      </c>
      <c r="G40" s="25"/>
      <c r="H40" s="25"/>
      <c r="I40" s="25"/>
      <c r="J40" s="149" t="s">
        <v>0</v>
      </c>
      <c r="K40" s="150"/>
      <c r="L40" s="83">
        <f>SUM(L34:L39)</f>
        <v>175</v>
      </c>
      <c r="M40" s="17">
        <f>SUM(M34:M39)</f>
        <v>1</v>
      </c>
      <c r="N40" s="84">
        <f>SUM(N34:N39)</f>
        <v>1215625.7941322313</v>
      </c>
      <c r="O40" s="85">
        <f>SUM(O34:O39)</f>
        <v>1455803.3699999999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158</v>
      </c>
      <c r="C41" s="8">
        <f>IF(B41,B41/$B$46,"")</f>
        <v>0.9028571428571428</v>
      </c>
      <c r="D41" s="13">
        <f t="shared" si="15"/>
        <v>536477.46413223143</v>
      </c>
      <c r="E41" s="23">
        <f t="shared" si="16"/>
        <v>649137.72</v>
      </c>
      <c r="F41" s="21">
        <f>IF(E41,E41/$E$46,"")</f>
        <v>0.44589656362727065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8</v>
      </c>
      <c r="C42" s="8">
        <f>IF(B42,B42/$B$46,"")</f>
        <v>4.5714285714285714E-2</v>
      </c>
      <c r="D42" s="13">
        <f t="shared" si="15"/>
        <v>2557.8999999999996</v>
      </c>
      <c r="E42" s="14">
        <f t="shared" si="16"/>
        <v>3095.0699999999997</v>
      </c>
      <c r="F42" s="21">
        <f>IF(E42,E42/$E$46,"")</f>
        <v>2.1260220052932012E-3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175</v>
      </c>
      <c r="C46" s="17">
        <f>SUM(C34:C45)</f>
        <v>0.99999999999999989</v>
      </c>
      <c r="D46" s="18">
        <f>SUM(D34:D45)</f>
        <v>1215625.7941322313</v>
      </c>
      <c r="E46" s="18">
        <f>SUM(E34:E45)</f>
        <v>1455803.3699999999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2024-05-15T08:35:53Z</cp:lastPrinted>
  <dcterms:created xsi:type="dcterms:W3CDTF">2016-02-03T12:33:15Z</dcterms:created>
  <dcterms:modified xsi:type="dcterms:W3CDTF">2024-06-17T08:30:54Z</dcterms:modified>
</cp:coreProperties>
</file>