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6" windowHeight="10896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 s="1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O25" i="5"/>
  <c r="O36" i="5" s="1"/>
  <c r="P36" i="5" s="1"/>
  <c r="T25" i="5"/>
  <c r="O37" i="5" s="1"/>
  <c r="P37" i="5" s="1"/>
  <c r="Y25" i="5"/>
  <c r="Z18" i="5"/>
  <c r="D25" i="5"/>
  <c r="N34" i="5" s="1"/>
  <c r="I25" i="5"/>
  <c r="N35" i="5"/>
  <c r="N25" i="5"/>
  <c r="N36" i="5" s="1"/>
  <c r="S25" i="5"/>
  <c r="N37" i="5"/>
  <c r="X25" i="5"/>
  <c r="N38" i="5" s="1"/>
  <c r="B25" i="5"/>
  <c r="L34" i="5" s="1"/>
  <c r="G25" i="5"/>
  <c r="L25" i="5"/>
  <c r="L36" i="5"/>
  <c r="Q25" i="5"/>
  <c r="L37" i="5"/>
  <c r="M37" i="5" s="1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L36" i="4" s="1"/>
  <c r="M36" i="4" s="1"/>
  <c r="M19" i="4"/>
  <c r="M15" i="4"/>
  <c r="M16" i="4"/>
  <c r="M17" i="4"/>
  <c r="M18" i="4"/>
  <c r="M21" i="4"/>
  <c r="M24" i="4"/>
  <c r="J25" i="4"/>
  <c r="K16" i="4"/>
  <c r="K17" i="4"/>
  <c r="I25" i="4"/>
  <c r="N35" i="4"/>
  <c r="G25" i="4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P36" i="1" s="1"/>
  <c r="E25" i="1"/>
  <c r="Y25" i="1"/>
  <c r="O38" i="1"/>
  <c r="I25" i="1"/>
  <c r="N35" i="1"/>
  <c r="N25" i="1"/>
  <c r="N36" i="1"/>
  <c r="D25" i="1"/>
  <c r="N34" i="1"/>
  <c r="X25" i="1"/>
  <c r="N38" i="1"/>
  <c r="G25" i="1"/>
  <c r="H22" i="1"/>
  <c r="L25" i="1"/>
  <c r="M20" i="1"/>
  <c r="V25" i="1"/>
  <c r="L38" i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20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B25" i="1" s="1"/>
  <c r="AA25" i="1"/>
  <c r="L39" i="1"/>
  <c r="M39" i="1" s="1"/>
  <c r="Z13" i="1"/>
  <c r="Z25" i="1" s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L36" i="1"/>
  <c r="M36" i="1" s="1"/>
  <c r="R25" i="1"/>
  <c r="O34" i="6"/>
  <c r="F22" i="6"/>
  <c r="L34" i="6"/>
  <c r="C22" i="6"/>
  <c r="M25" i="1"/>
  <c r="D46" i="1"/>
  <c r="E46" i="1"/>
  <c r="F45" i="1"/>
  <c r="H20" i="6"/>
  <c r="H19" i="6"/>
  <c r="M18" i="6"/>
  <c r="M13" i="6"/>
  <c r="M25" i="6" s="1"/>
  <c r="P19" i="6"/>
  <c r="P14" i="6"/>
  <c r="Z21" i="6"/>
  <c r="L35" i="6"/>
  <c r="M36" i="6"/>
  <c r="H22" i="6"/>
  <c r="O35" i="6"/>
  <c r="P35" i="6"/>
  <c r="K22" i="6"/>
  <c r="M13" i="5"/>
  <c r="L35" i="5"/>
  <c r="H22" i="5"/>
  <c r="O38" i="5"/>
  <c r="P38" i="5" s="1"/>
  <c r="O35" i="5"/>
  <c r="K22" i="5"/>
  <c r="M14" i="4"/>
  <c r="P21" i="4"/>
  <c r="H19" i="4"/>
  <c r="H22" i="4"/>
  <c r="K13" i="4"/>
  <c r="K22" i="4"/>
  <c r="Z21" i="4"/>
  <c r="U25" i="4"/>
  <c r="L34" i="1"/>
  <c r="F20" i="1"/>
  <c r="O34" i="1"/>
  <c r="P34" i="1" s="1"/>
  <c r="F13" i="1"/>
  <c r="C13" i="1"/>
  <c r="K21" i="1"/>
  <c r="H16" i="1"/>
  <c r="H20" i="1"/>
  <c r="H13" i="1"/>
  <c r="H14" i="1"/>
  <c r="H18" i="1"/>
  <c r="H24" i="1"/>
  <c r="L35" i="1"/>
  <c r="F41" i="1"/>
  <c r="B46" i="1"/>
  <c r="C42" i="1"/>
  <c r="Z18" i="6"/>
  <c r="C20" i="6"/>
  <c r="C13" i="6"/>
  <c r="F14" i="6"/>
  <c r="K15" i="6"/>
  <c r="R16" i="6"/>
  <c r="U16" i="6"/>
  <c r="U13" i="6"/>
  <c r="H18" i="6"/>
  <c r="H13" i="6"/>
  <c r="H24" i="6"/>
  <c r="H14" i="6"/>
  <c r="D35" i="7"/>
  <c r="K19" i="6"/>
  <c r="K14" i="6"/>
  <c r="K18" i="6"/>
  <c r="K21" i="6"/>
  <c r="K13" i="6"/>
  <c r="T25" i="7"/>
  <c r="O37" i="7" s="1"/>
  <c r="P37" i="7" s="1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R16" i="5"/>
  <c r="H13" i="5"/>
  <c r="H20" i="5"/>
  <c r="K19" i="5"/>
  <c r="K20" i="5"/>
  <c r="C14" i="5"/>
  <c r="C13" i="5"/>
  <c r="E25" i="7"/>
  <c r="O34" i="7" s="1"/>
  <c r="F23" i="7"/>
  <c r="B46" i="5"/>
  <c r="D46" i="5"/>
  <c r="E46" i="5"/>
  <c r="F43" i="5"/>
  <c r="AE21" i="5"/>
  <c r="AE20" i="5"/>
  <c r="C20" i="5"/>
  <c r="F21" i="5"/>
  <c r="F20" i="5"/>
  <c r="P21" i="5"/>
  <c r="N40" i="6"/>
  <c r="B46" i="6"/>
  <c r="C43" i="6"/>
  <c r="B36" i="7"/>
  <c r="S25" i="7"/>
  <c r="N37" i="7" s="1"/>
  <c r="D39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K25" i="4" s="1"/>
  <c r="H20" i="4"/>
  <c r="W17" i="4"/>
  <c r="O38" i="4"/>
  <c r="E38" i="7"/>
  <c r="Z17" i="4"/>
  <c r="C18" i="4"/>
  <c r="C20" i="4"/>
  <c r="O34" i="4"/>
  <c r="H13" i="4"/>
  <c r="O35" i="4"/>
  <c r="M13" i="4"/>
  <c r="W20" i="4"/>
  <c r="M20" i="4"/>
  <c r="B46" i="4"/>
  <c r="O36" i="4"/>
  <c r="P20" i="4"/>
  <c r="D46" i="4"/>
  <c r="P18" i="7"/>
  <c r="L35" i="4"/>
  <c r="E46" i="4"/>
  <c r="F43" i="4"/>
  <c r="J25" i="7"/>
  <c r="K22" i="7"/>
  <c r="Z14" i="7"/>
  <c r="B40" i="7"/>
  <c r="Q25" i="7"/>
  <c r="B25" i="7"/>
  <c r="L34" i="7" s="1"/>
  <c r="M34" i="7" s="1"/>
  <c r="C24" i="7"/>
  <c r="B35" i="7"/>
  <c r="B37" i="7"/>
  <c r="AC25" i="7"/>
  <c r="N38" i="7" s="1"/>
  <c r="D34" i="7"/>
  <c r="E37" i="7"/>
  <c r="E34" i="7"/>
  <c r="B39" i="7"/>
  <c r="M15" i="7"/>
  <c r="D40" i="7"/>
  <c r="D38" i="7"/>
  <c r="E39" i="7"/>
  <c r="E35" i="7"/>
  <c r="E41" i="7"/>
  <c r="D41" i="7"/>
  <c r="D45" i="7"/>
  <c r="E40" i="7"/>
  <c r="E45" i="7"/>
  <c r="AA25" i="7"/>
  <c r="L38" i="7" s="1"/>
  <c r="M38" i="7" s="1"/>
  <c r="B41" i="7"/>
  <c r="B45" i="7"/>
  <c r="D36" i="7"/>
  <c r="E36" i="7"/>
  <c r="D37" i="7"/>
  <c r="C36" i="1"/>
  <c r="C35" i="1"/>
  <c r="B38" i="7"/>
  <c r="R17" i="7"/>
  <c r="D25" i="7"/>
  <c r="N34" i="7" s="1"/>
  <c r="H22" i="7"/>
  <c r="F38" i="1"/>
  <c r="P17" i="7"/>
  <c r="P16" i="7"/>
  <c r="F37" i="4"/>
  <c r="Z16" i="7"/>
  <c r="F37" i="1"/>
  <c r="M16" i="7"/>
  <c r="F25" i="1"/>
  <c r="F43" i="1"/>
  <c r="F44" i="1"/>
  <c r="F24" i="7"/>
  <c r="C25" i="1"/>
  <c r="C22" i="7"/>
  <c r="C23" i="7"/>
  <c r="C40" i="1"/>
  <c r="C44" i="1"/>
  <c r="F15" i="7"/>
  <c r="F22" i="7"/>
  <c r="F34" i="1"/>
  <c r="F42" i="1"/>
  <c r="F36" i="1"/>
  <c r="F35" i="1"/>
  <c r="F39" i="1"/>
  <c r="F40" i="1"/>
  <c r="C34" i="1"/>
  <c r="C36" i="6"/>
  <c r="C41" i="6"/>
  <c r="C25" i="6"/>
  <c r="C39" i="5"/>
  <c r="C43" i="5"/>
  <c r="C25" i="5"/>
  <c r="C36" i="4"/>
  <c r="C43" i="4"/>
  <c r="P25" i="4"/>
  <c r="C41" i="1"/>
  <c r="C45" i="1"/>
  <c r="C37" i="1"/>
  <c r="P38" i="1"/>
  <c r="C39" i="1"/>
  <c r="C15" i="7"/>
  <c r="K24" i="7"/>
  <c r="F37" i="6"/>
  <c r="F41" i="6"/>
  <c r="C39" i="6"/>
  <c r="C37" i="6"/>
  <c r="H25" i="6"/>
  <c r="F40" i="6"/>
  <c r="F36" i="6"/>
  <c r="C35" i="6"/>
  <c r="F35" i="6"/>
  <c r="F42" i="6"/>
  <c r="M37" i="6"/>
  <c r="P37" i="6"/>
  <c r="U13" i="7"/>
  <c r="U16" i="7"/>
  <c r="F45" i="6"/>
  <c r="C34" i="6"/>
  <c r="M34" i="6"/>
  <c r="P34" i="6"/>
  <c r="F34" i="6"/>
  <c r="F39" i="6"/>
  <c r="AB18" i="7"/>
  <c r="AB19" i="7"/>
  <c r="P36" i="6"/>
  <c r="C40" i="6"/>
  <c r="C45" i="6"/>
  <c r="M35" i="6"/>
  <c r="C45" i="5"/>
  <c r="F39" i="5"/>
  <c r="F45" i="5"/>
  <c r="K25" i="5"/>
  <c r="M38" i="5"/>
  <c r="AE20" i="7"/>
  <c r="L37" i="7"/>
  <c r="M37" i="7" s="1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C41" i="5"/>
  <c r="F42" i="5"/>
  <c r="F41" i="5"/>
  <c r="M36" i="5"/>
  <c r="M35" i="5"/>
  <c r="W20" i="7"/>
  <c r="P35" i="5"/>
  <c r="Z21" i="7"/>
  <c r="AE18" i="7"/>
  <c r="AE17" i="7"/>
  <c r="F35" i="4"/>
  <c r="F36" i="4"/>
  <c r="K18" i="7"/>
  <c r="C38" i="4"/>
  <c r="C35" i="4"/>
  <c r="F38" i="4"/>
  <c r="F42" i="4"/>
  <c r="F45" i="4"/>
  <c r="C45" i="4"/>
  <c r="K15" i="7"/>
  <c r="K14" i="7"/>
  <c r="K16" i="7"/>
  <c r="K19" i="7"/>
  <c r="K20" i="7"/>
  <c r="O35" i="7"/>
  <c r="K13" i="7"/>
  <c r="AB20" i="7"/>
  <c r="AB17" i="7"/>
  <c r="P34" i="4"/>
  <c r="C20" i="7"/>
  <c r="C18" i="7"/>
  <c r="C14" i="7"/>
  <c r="C40" i="4"/>
  <c r="C39" i="4"/>
  <c r="C13" i="7"/>
  <c r="F34" i="4"/>
  <c r="F39" i="4"/>
  <c r="R13" i="7"/>
  <c r="M19" i="7"/>
  <c r="C34" i="4"/>
  <c r="K21" i="7"/>
  <c r="M18" i="7"/>
  <c r="M20" i="7"/>
  <c r="C41" i="4"/>
  <c r="M13" i="7"/>
  <c r="F40" i="4"/>
  <c r="F41" i="4"/>
  <c r="P13" i="7"/>
  <c r="P15" i="7"/>
  <c r="P14" i="7"/>
  <c r="P20" i="7"/>
  <c r="P19" i="7"/>
  <c r="M14" i="7"/>
  <c r="H15" i="7"/>
  <c r="H19" i="7"/>
  <c r="H16" i="7"/>
  <c r="H13" i="7"/>
  <c r="H14" i="7"/>
  <c r="H18" i="7"/>
  <c r="H24" i="7"/>
  <c r="C46" i="1"/>
  <c r="M38" i="1"/>
  <c r="F40" i="7"/>
  <c r="F43" i="7"/>
  <c r="C38" i="7"/>
  <c r="C43" i="7"/>
  <c r="P37" i="4"/>
  <c r="P36" i="4"/>
  <c r="P38" i="4"/>
  <c r="F38" i="7"/>
  <c r="M37" i="4"/>
  <c r="F39" i="7"/>
  <c r="F35" i="7"/>
  <c r="F45" i="7"/>
  <c r="F37" i="7"/>
  <c r="F36" i="7"/>
  <c r="F34" i="7"/>
  <c r="C37" i="7"/>
  <c r="C40" i="7"/>
  <c r="C39" i="7"/>
  <c r="C34" i="7"/>
  <c r="C36" i="7"/>
  <c r="C35" i="7"/>
  <c r="C45" i="7"/>
  <c r="F46" i="5" l="1"/>
  <c r="C46" i="6"/>
  <c r="F46" i="1"/>
  <c r="H25" i="4"/>
  <c r="H25" i="5"/>
  <c r="P25" i="5"/>
  <c r="K25" i="6"/>
  <c r="F25" i="6"/>
  <c r="H25" i="1"/>
  <c r="L40" i="1"/>
  <c r="M35" i="1" s="1"/>
  <c r="M25" i="4"/>
  <c r="K25" i="1"/>
  <c r="P25" i="1"/>
  <c r="U25" i="1"/>
  <c r="N40" i="1"/>
  <c r="W25" i="1"/>
  <c r="AE25" i="1"/>
  <c r="F25" i="4"/>
  <c r="R25" i="4"/>
  <c r="W25" i="4"/>
  <c r="Z25" i="4"/>
  <c r="AB25" i="4"/>
  <c r="AE25" i="4"/>
  <c r="F25" i="5"/>
  <c r="M25" i="5"/>
  <c r="R25" i="5"/>
  <c r="U25" i="5"/>
  <c r="Z25" i="5"/>
  <c r="AB25" i="5"/>
  <c r="AE25" i="5"/>
  <c r="N40" i="5"/>
  <c r="P25" i="6"/>
  <c r="R25" i="6"/>
  <c r="U25" i="6"/>
  <c r="W25" i="6"/>
  <c r="Z25" i="6"/>
  <c r="AB25" i="6"/>
  <c r="AE25" i="6"/>
  <c r="X25" i="7"/>
  <c r="N39" i="7" s="1"/>
  <c r="I25" i="7"/>
  <c r="N35" i="7" s="1"/>
  <c r="Y25" i="7"/>
  <c r="O39" i="7" s="1"/>
  <c r="P39" i="7" s="1"/>
  <c r="O25" i="7"/>
  <c r="O36" i="7" s="1"/>
  <c r="P36" i="7" s="1"/>
  <c r="C25" i="4"/>
  <c r="F46" i="6"/>
  <c r="P38" i="6"/>
  <c r="P40" i="6" s="1"/>
  <c r="O40" i="6"/>
  <c r="L40" i="6"/>
  <c r="M38" i="6"/>
  <c r="M40" i="6" s="1"/>
  <c r="AB25" i="7"/>
  <c r="F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L36" i="7" s="1"/>
  <c r="M36" i="7" s="1"/>
  <c r="C46" i="4"/>
  <c r="F46" i="4"/>
  <c r="L40" i="4"/>
  <c r="M35" i="4" s="1"/>
  <c r="N40" i="4"/>
  <c r="M25" i="7"/>
  <c r="M34" i="4"/>
  <c r="M40" i="4" s="1"/>
  <c r="O40" i="4"/>
  <c r="P35" i="4" s="1"/>
  <c r="P40" i="4" s="1"/>
  <c r="K25" i="7"/>
  <c r="P21" i="7"/>
  <c r="P25" i="7" s="1"/>
  <c r="C25" i="7"/>
  <c r="U25" i="7"/>
  <c r="Z25" i="7"/>
  <c r="D42" i="7"/>
  <c r="D46" i="7" s="1"/>
  <c r="E42" i="7"/>
  <c r="O40" i="1"/>
  <c r="P35" i="1" s="1"/>
  <c r="P40" i="1" s="1"/>
  <c r="P34" i="7"/>
  <c r="E46" i="7"/>
  <c r="F41" i="7" s="1"/>
  <c r="F42" i="7"/>
  <c r="F46" i="7" s="1"/>
  <c r="M34" i="1"/>
  <c r="M40" i="1" s="1"/>
  <c r="AE21" i="7"/>
  <c r="AE25" i="7" s="1"/>
  <c r="G25" i="7"/>
  <c r="B42" i="7"/>
  <c r="AD25" i="7"/>
  <c r="O38" i="7" s="1"/>
  <c r="P38" i="7" s="1"/>
  <c r="N25" i="7"/>
  <c r="N36" i="7" s="1"/>
  <c r="N40" i="7" s="1"/>
  <c r="L35" i="7" l="1"/>
  <c r="H20" i="7"/>
  <c r="H25" i="7" s="1"/>
  <c r="O40" i="7"/>
  <c r="P35" i="7" s="1"/>
  <c r="L40" i="7"/>
  <c r="M35" i="7" s="1"/>
  <c r="M40" i="7" s="1"/>
  <c r="B46" i="7"/>
  <c r="C41" i="7" s="1"/>
  <c r="C42" i="7"/>
  <c r="C46" i="7" s="1"/>
  <c r="P40" i="7"/>
</calcChain>
</file>

<file path=xl/sharedStrings.xml><?xml version="1.0" encoding="utf-8"?>
<sst xmlns="http://schemas.openxmlformats.org/spreadsheetml/2006/main" count="457" uniqueCount="62">
  <si>
    <t>CONTRACTACIÓ  TRIMESTRAL</t>
  </si>
  <si>
    <t xml:space="preserve">PRIMER TRIMESTRE:     </t>
  </si>
  <si>
    <t>1 de gener a 31 de març de 2024</t>
  </si>
  <si>
    <t>Dades extretes a</t>
  </si>
  <si>
    <t xml:space="preserve">ENS:    </t>
  </si>
  <si>
    <t>Associació Red de Juderías de España, Caminos de Sefarad</t>
  </si>
  <si>
    <t>TIPUS DE CONTRACTES</t>
  </si>
  <si>
    <t>Procediment d'adjudicació</t>
  </si>
  <si>
    <t>Obres</t>
  </si>
  <si>
    <t>Serveis</t>
  </si>
  <si>
    <t>Subministraments</t>
  </si>
  <si>
    <t>Concessions de Serveis</t>
  </si>
  <si>
    <t>Privats de l'Administració</t>
  </si>
  <si>
    <t>Administratius especials</t>
  </si>
  <si>
    <t>Nombre</t>
  </si>
  <si>
    <t>% total contractes</t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</si>
  <si>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</si>
  <si>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</si>
  <si>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 xml:space="preserve">% total Preu </t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</si>
  <si>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</si>
  <si>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</si>
  <si>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</si>
  <si>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t>Obert</t>
  </si>
  <si>
    <t>Obert simplificat</t>
  </si>
  <si>
    <t>Obert simplificat abreujat</t>
  </si>
  <si>
    <t>Restringit</t>
  </si>
  <si>
    <t>Licitació amb negociació</t>
  </si>
  <si>
    <t>Negociat sense publicitat</t>
  </si>
  <si>
    <t>Basat en acord marc</t>
  </si>
  <si>
    <t>Menor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</si>
  <si>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</si>
  <si>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Concurs de Projectes</t>
  </si>
  <si>
    <t>Designació de Formadors
     (art. 310 LCSP)</t>
  </si>
  <si>
    <t>Tramitació d'Emergència
     (art. 120 LCSP)</t>
  </si>
  <si>
    <t>Total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</si>
  <si>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</si>
  <si>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https://bcnroc.ajuntament.barcelona.cat/jspui/bitstream/11703/128073/5/GM_pressupost-general_2023.pdf#page=269</t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</si>
  <si>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</si>
  <si>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TOTALS per procediment</t>
  </si>
  <si>
    <t>Tipus de contracte</t>
  </si>
  <si>
    <t>TOTALS per tipus contracte</t>
  </si>
  <si>
    <t>Nombre Total Contractes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</si>
  <si>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</si>
  <si>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</si>
  <si>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% total import</t>
  </si>
  <si>
    <t>Menors dins Autorització Genèrica de despesa</t>
  </si>
  <si>
    <t xml:space="preserve">SEGON TRIMESTRE:     </t>
  </si>
  <si>
    <t>1 d'abril a 30 de juny de 2024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</si>
  <si>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</si>
  <si>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t>* Menors derivats Autorització Genèrica de despesa</t>
  </si>
  <si>
    <t xml:space="preserve">TERCER TRIMESTRE:     </t>
  </si>
  <si>
    <t>1 de juliol a 30 de setembre de 2024</t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</si>
  <si>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</si>
  <si>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</si>
  <si>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t xml:space="preserve">QUART TRIMESTRE:     </t>
  </si>
  <si>
    <t>1 d'octubre a 31 de desembre de 2024</t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</si>
  <si>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</si>
  <si>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RESUM DE LA CONTRACTACIÓ  ANUAL</t>
  </si>
  <si>
    <t>ANY 2024</t>
  </si>
  <si>
    <t>1 de gener a 31 de desembre de 2024</t>
  </si>
  <si>
    <t>Preu net
(sense IVA)</t>
  </si>
  <si>
    <t>Total preu
(amb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</si>
</sst>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2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 applyProtection="1">
      <alignment vertical="center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64-4B33-B473-ED271AE0037F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64-4B33-B473-ED271AE0037F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64-4B33-B473-ED271AE0037F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64-4B33-B473-ED271AE0037F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64-4B33-B473-ED271AE0037F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64-4B33-B473-ED271AE0037F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64-4B33-B473-ED271AE0037F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64-4B33-B473-ED271AE0037F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64-4B33-B473-ED271AE0037F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64-4B33-B473-ED271AE0037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764-4B33-B473-ED271AE00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E8-4C75-A841-8D4DEB45E969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8-4C75-A841-8D4DEB45E969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E8-4C75-A841-8D4DEB45E969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E8-4C75-A841-8D4DEB45E969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E8-4C75-A841-8D4DEB45E969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E8-4C75-A841-8D4DEB45E969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E8-4C75-A841-8D4DEB45E969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E8-4C75-A841-8D4DEB45E969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E8-4C75-A841-8D4DEB45E969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E8-4C75-A841-8D4DEB45E96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172000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8E8-4C75-A841-8D4DEB45E9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5C-4845-AFA7-C4432C4651DF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5C-4845-AFA7-C4432C4651DF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5C-4845-AFA7-C4432C4651DF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C-4845-AFA7-C4432C4651D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5C-4845-AFA7-C4432C4651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74-4ACB-B866-0FDFB47B84D9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74-4ACB-B866-0FDFB47B84D9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74-4ACB-B866-0FDFB47B84D9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74-4ACB-B866-0FDFB47B84D9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74-4ACB-B866-0FDFB47B84D9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74-4ACB-B866-0FDFB47B84D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172000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974-4ACB-B866-0FDFB47B84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37" zoomScale="70" zoomScaleNormal="70" workbookViewId="0">
      <selection activeCell="J22" sqref="J22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x14ac:dyDescent="0.3">
      <c r="B4" s="26"/>
      <c r="H4" s="26"/>
      <c r="N4" s="26"/>
    </row>
    <row r="5" spans="1:31" s="25" customFormat="1" ht="30.75" customHeight="1" x14ac:dyDescent="0.3">
      <c r="A5" s="28" t="s">
        <v>0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1</v>
      </c>
      <c r="B7" s="31" t="s">
        <v>2</v>
      </c>
      <c r="C7" s="32"/>
      <c r="D7" s="32"/>
      <c r="E7" s="32"/>
      <c r="F7" s="32"/>
      <c r="G7" s="33"/>
      <c r="H7" s="72"/>
      <c r="I7" s="87" t="s">
        <v>3</v>
      </c>
      <c r="J7" s="88">
        <v>45488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4</v>
      </c>
      <c r="B8" s="24" t="s">
        <v>5</v>
      </c>
      <c r="C8" s="73"/>
      <c r="D8" s="73"/>
      <c r="E8" s="73"/>
      <c r="F8" s="73"/>
      <c r="G8" s="74"/>
      <c r="H8" s="74"/>
      <c r="I8" s="74"/>
      <c r="J8" s="74"/>
      <c r="K8" s="74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5" t="s">
        <v>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7"/>
    </row>
    <row r="11" spans="1:31" ht="30" customHeight="1" thickBot="1" x14ac:dyDescent="0.35">
      <c r="A11" s="140" t="s">
        <v>7</v>
      </c>
      <c r="B11" s="108" t="s">
        <v>8</v>
      </c>
      <c r="C11" s="109"/>
      <c r="D11" s="109"/>
      <c r="E11" s="109"/>
      <c r="F11" s="110"/>
      <c r="G11" s="111" t="s">
        <v>9</v>
      </c>
      <c r="H11" s="112"/>
      <c r="I11" s="112"/>
      <c r="J11" s="112"/>
      <c r="K11" s="113"/>
      <c r="L11" s="126" t="s">
        <v>10</v>
      </c>
      <c r="M11" s="127"/>
      <c r="N11" s="127"/>
      <c r="O11" s="127"/>
      <c r="P11" s="127"/>
      <c r="Q11" s="114" t="s">
        <v>11</v>
      </c>
      <c r="R11" s="115"/>
      <c r="S11" s="115"/>
      <c r="T11" s="115"/>
      <c r="U11" s="116"/>
      <c r="V11" s="120" t="s">
        <v>12</v>
      </c>
      <c r="W11" s="121"/>
      <c r="X11" s="121"/>
      <c r="Y11" s="121"/>
      <c r="Z11" s="122"/>
      <c r="AA11" s="117" t="s">
        <v>13</v>
      </c>
      <c r="AB11" s="118"/>
      <c r="AC11" s="118"/>
      <c r="AD11" s="118"/>
      <c r="AE11" s="119"/>
    </row>
    <row r="12" spans="1:31" ht="39" customHeight="1" thickBot="1" x14ac:dyDescent="0.35">
      <c r="A12" s="141"/>
      <c r="B12" s="34" t="s">
        <v>14</v>
      </c>
      <c r="C12" s="35" t="s">
        <v>15</v>
      </c>
      <c r="D12" s="36" t="s">
        <v>16</v>
      </c>
      <c r="E12" s="37" t="s">
        <v>17</v>
      </c>
      <c r="F12" s="38" t="s">
        <v>18</v>
      </c>
      <c r="G12" s="39" t="s">
        <v>14</v>
      </c>
      <c r="H12" s="35" t="s">
        <v>15</v>
      </c>
      <c r="I12" s="36" t="s">
        <v>16</v>
      </c>
      <c r="J12" s="37" t="s">
        <v>19</v>
      </c>
      <c r="K12" s="38" t="s">
        <v>18</v>
      </c>
      <c r="L12" s="39" t="s">
        <v>14</v>
      </c>
      <c r="M12" s="35" t="s">
        <v>15</v>
      </c>
      <c r="N12" s="36" t="s">
        <v>16</v>
      </c>
      <c r="O12" s="37" t="s">
        <v>20</v>
      </c>
      <c r="P12" s="38" t="s">
        <v>18</v>
      </c>
      <c r="Q12" s="39" t="s">
        <v>14</v>
      </c>
      <c r="R12" s="35" t="s">
        <v>15</v>
      </c>
      <c r="S12" s="36" t="s">
        <v>21</v>
      </c>
      <c r="T12" s="37" t="s">
        <v>19</v>
      </c>
      <c r="U12" s="40" t="s">
        <v>18</v>
      </c>
      <c r="V12" s="34" t="s">
        <v>14</v>
      </c>
      <c r="W12" s="35" t="s">
        <v>15</v>
      </c>
      <c r="X12" s="36" t="s">
        <v>21</v>
      </c>
      <c r="Y12" s="37" t="s">
        <v>19</v>
      </c>
      <c r="Z12" s="38" t="s">
        <v>18</v>
      </c>
      <c r="AA12" s="34" t="s">
        <v>14</v>
      </c>
      <c r="AB12" s="35" t="s">
        <v>15</v>
      </c>
      <c r="AC12" s="36" t="s">
        <v>21</v>
      </c>
      <c r="AD12" s="37" t="s">
        <v>19</v>
      </c>
      <c r="AE12" s="38" t="s">
        <v>18</v>
      </c>
    </row>
    <row r="13" spans="1:31" s="42" customFormat="1" ht="36" customHeight="1" x14ac:dyDescent="0.3">
      <c r="A13" s="41" t="s">
        <v>22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5"/>
      <c r="Y17" s="95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8" customFormat="1" ht="36" customHeight="1" x14ac:dyDescent="0.3">
      <c r="A18" s="75" t="s">
        <v>27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8" customFormat="1" ht="36" customHeight="1" x14ac:dyDescent="0.3">
      <c r="A20" s="79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19</v>
      </c>
      <c r="H20" s="66">
        <f t="shared" si="2"/>
        <v>1</v>
      </c>
      <c r="I20" s="69">
        <v>131232.42000000001</v>
      </c>
      <c r="J20" s="70">
        <v>155500</v>
      </c>
      <c r="K20" s="67">
        <f t="shared" si="3"/>
        <v>1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92" t="s">
        <v>30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4"/>
      <c r="J21" s="94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6"/>
      <c r="Y21" s="96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79" t="s">
        <v>31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4"/>
      <c r="J22" s="94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6"/>
      <c r="Y22" s="9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1" t="s">
        <v>32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4"/>
      <c r="J23" s="94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6"/>
      <c r="Y23" s="9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3" t="s">
        <v>33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1" t="s">
        <v>34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19</v>
      </c>
      <c r="H25" s="17">
        <f t="shared" si="12"/>
        <v>1</v>
      </c>
      <c r="I25" s="18">
        <f t="shared" si="12"/>
        <v>131232.42000000001</v>
      </c>
      <c r="J25" s="18">
        <f t="shared" si="12"/>
        <v>155500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6" t="s">
        <v>35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47" t="s">
        <v>36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2" t="s">
        <v>37</v>
      </c>
      <c r="B29" s="142"/>
      <c r="C29" s="142"/>
      <c r="D29" s="142"/>
      <c r="E29" s="142"/>
      <c r="F29" s="142"/>
      <c r="G29" s="142"/>
      <c r="H29" s="142"/>
      <c r="I29" s="50"/>
      <c r="J29" s="50"/>
      <c r="K29" s="50"/>
      <c r="L29" s="98"/>
      <c r="M29" s="51"/>
      <c r="N29" s="47"/>
      <c r="O29" s="47"/>
      <c r="P29" s="50"/>
      <c r="Q29" s="50"/>
      <c r="R29" s="98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98"/>
      <c r="B30" s="98"/>
      <c r="C30" s="98"/>
      <c r="D30" s="98"/>
      <c r="E30" s="98"/>
      <c r="F30" s="98"/>
      <c r="G30" s="52"/>
      <c r="H30" s="52"/>
      <c r="I30" s="50"/>
      <c r="J30" s="50"/>
      <c r="K30" s="50"/>
      <c r="L30" s="98"/>
      <c r="M30" s="51"/>
      <c r="N30" s="47"/>
      <c r="O30" s="47"/>
      <c r="P30" s="50"/>
      <c r="Q30" s="50"/>
      <c r="R30" s="98"/>
      <c r="S30" s="47"/>
      <c r="T30" s="47"/>
      <c r="U30" s="47"/>
      <c r="V30" s="50"/>
      <c r="W30" s="50"/>
      <c r="X30" s="98"/>
      <c r="Y30" s="49"/>
      <c r="Z30" s="49"/>
      <c r="AA30" s="49"/>
      <c r="AB30" s="49"/>
      <c r="AC30" s="50"/>
      <c r="AD30" s="50"/>
      <c r="AE30" s="98"/>
    </row>
    <row r="31" spans="1:31" s="54" customFormat="1" ht="18" customHeight="1" x14ac:dyDescent="0.3">
      <c r="A31" s="123" t="s">
        <v>7</v>
      </c>
      <c r="B31" s="128" t="s">
        <v>38</v>
      </c>
      <c r="C31" s="129"/>
      <c r="D31" s="129"/>
      <c r="E31" s="129"/>
      <c r="F31" s="130"/>
      <c r="G31" s="25"/>
      <c r="J31" s="134" t="s">
        <v>39</v>
      </c>
      <c r="K31" s="135"/>
      <c r="L31" s="128" t="s">
        <v>40</v>
      </c>
      <c r="M31" s="129"/>
      <c r="N31" s="129"/>
      <c r="O31" s="129"/>
      <c r="P31" s="130"/>
      <c r="Q31" s="50"/>
      <c r="R31" s="98"/>
      <c r="S31" s="47"/>
      <c r="T31" s="47"/>
      <c r="U31" s="47"/>
      <c r="V31" s="50"/>
      <c r="W31" s="50"/>
      <c r="X31" s="98"/>
      <c r="AC31" s="50"/>
      <c r="AD31" s="50"/>
      <c r="AE31" s="98"/>
    </row>
    <row r="32" spans="1:31" s="54" customFormat="1" ht="18" customHeight="1" thickBot="1" x14ac:dyDescent="0.35">
      <c r="A32" s="124"/>
      <c r="B32" s="143"/>
      <c r="C32" s="144"/>
      <c r="D32" s="144"/>
      <c r="E32" s="144"/>
      <c r="F32" s="145"/>
      <c r="G32" s="25"/>
      <c r="J32" s="136"/>
      <c r="K32" s="137"/>
      <c r="L32" s="131"/>
      <c r="M32" s="132"/>
      <c r="N32" s="132"/>
      <c r="O32" s="132"/>
      <c r="P32" s="133"/>
      <c r="Q32" s="50"/>
      <c r="R32" s="98"/>
      <c r="S32" s="47"/>
      <c r="T32" s="47"/>
      <c r="U32" s="47"/>
      <c r="V32" s="50"/>
      <c r="W32" s="50"/>
      <c r="X32" s="98"/>
      <c r="AC32" s="50"/>
      <c r="AD32" s="50"/>
      <c r="AE32" s="98"/>
    </row>
    <row r="33" spans="1:33" s="25" customFormat="1" ht="47.4" customHeight="1" thickBot="1" x14ac:dyDescent="0.35">
      <c r="A33" s="125"/>
      <c r="B33" s="55" t="s">
        <v>41</v>
      </c>
      <c r="C33" s="35" t="s">
        <v>15</v>
      </c>
      <c r="D33" s="36" t="s">
        <v>42</v>
      </c>
      <c r="E33" s="37" t="s">
        <v>43</v>
      </c>
      <c r="F33" s="56" t="s">
        <v>44</v>
      </c>
      <c r="J33" s="138"/>
      <c r="K33" s="139"/>
      <c r="L33" s="55" t="s">
        <v>41</v>
      </c>
      <c r="M33" s="35" t="s">
        <v>15</v>
      </c>
      <c r="N33" s="36" t="s">
        <v>42</v>
      </c>
      <c r="O33" s="37" t="s">
        <v>43</v>
      </c>
      <c r="P33" s="56" t="s">
        <v>44</v>
      </c>
    </row>
    <row r="34" spans="1:33" s="25" customFormat="1" ht="30" customHeight="1" x14ac:dyDescent="0.3">
      <c r="A34" s="41" t="s">
        <v>22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03" t="s">
        <v>8</v>
      </c>
      <c r="K34" s="104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23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9" t="s">
        <v>9</v>
      </c>
      <c r="K35" s="100"/>
      <c r="L35" s="60">
        <f>G25</f>
        <v>19</v>
      </c>
      <c r="M35" s="8">
        <f t="shared" si="18"/>
        <v>1</v>
      </c>
      <c r="N35" s="61">
        <f>I25</f>
        <v>131232.42000000001</v>
      </c>
      <c r="O35" s="61">
        <f>J25</f>
        <v>155500</v>
      </c>
      <c r="P35" s="59">
        <f t="shared" si="19"/>
        <v>1</v>
      </c>
    </row>
    <row r="36" spans="1:33" ht="30" customHeight="1" x14ac:dyDescent="0.3">
      <c r="A36" s="43" t="s">
        <v>24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99" t="s">
        <v>10</v>
      </c>
      <c r="K36" s="100"/>
      <c r="L36" s="60">
        <f>L25</f>
        <v>0</v>
      </c>
      <c r="M36" s="8" t="str">
        <f t="shared" si="18"/>
        <v/>
      </c>
      <c r="N36" s="61">
        <f>N25</f>
        <v>0</v>
      </c>
      <c r="O36" s="61">
        <f>O25</f>
        <v>0</v>
      </c>
      <c r="P36" s="59" t="str">
        <f t="shared" si="1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25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99" t="s">
        <v>11</v>
      </c>
      <c r="K37" s="100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26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99" t="s">
        <v>12</v>
      </c>
      <c r="K38" s="100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27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99" t="s">
        <v>13</v>
      </c>
      <c r="K39" s="100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01" t="s">
        <v>34</v>
      </c>
      <c r="K40" s="102"/>
      <c r="L40" s="82">
        <f>SUM(L34:L39)</f>
        <v>19</v>
      </c>
      <c r="M40" s="17">
        <f>SUM(M34:M39)</f>
        <v>1</v>
      </c>
      <c r="N40" s="83">
        <f>SUM(N34:N39)</f>
        <v>131232.42000000001</v>
      </c>
      <c r="O40" s="84">
        <f>SUM(O34:O39)</f>
        <v>155500</v>
      </c>
      <c r="P40" s="85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19</v>
      </c>
      <c r="C41" s="8">
        <f t="shared" si="14"/>
        <v>1</v>
      </c>
      <c r="D41" s="13">
        <f t="shared" si="15"/>
        <v>131232.42000000001</v>
      </c>
      <c r="E41" s="23">
        <f t="shared" si="16"/>
        <v>155500</v>
      </c>
      <c r="F41" s="21">
        <f t="shared" si="17"/>
        <v>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92" t="s">
        <v>45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98"/>
      <c r="M42" s="51"/>
      <c r="N42" s="47"/>
      <c r="O42" s="47"/>
      <c r="P42" s="50"/>
      <c r="Q42" s="50"/>
      <c r="R42" s="98"/>
      <c r="S42" s="47"/>
      <c r="T42" s="47"/>
      <c r="U42" s="47"/>
      <c r="V42" s="50"/>
      <c r="W42" s="50"/>
      <c r="X42" s="98"/>
      <c r="Y42" s="49"/>
      <c r="Z42" s="49"/>
      <c r="AA42" s="49"/>
      <c r="AB42" s="49"/>
      <c r="AC42" s="50"/>
      <c r="AD42" s="50"/>
      <c r="AE42" s="98"/>
    </row>
    <row r="43" spans="1:33" s="53" customFormat="1" ht="30" customHeight="1" x14ac:dyDescent="0.3">
      <c r="A43" s="79" t="s">
        <v>31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98"/>
      <c r="M43" s="51"/>
      <c r="N43" s="47"/>
      <c r="O43" s="47"/>
      <c r="P43" s="50"/>
      <c r="Q43" s="50"/>
      <c r="R43" s="98"/>
      <c r="S43" s="47"/>
      <c r="T43" s="47"/>
      <c r="U43" s="47"/>
      <c r="V43" s="50"/>
      <c r="W43" s="50"/>
      <c r="X43" s="98"/>
      <c r="Y43" s="49"/>
      <c r="Z43" s="49"/>
      <c r="AA43" s="49"/>
      <c r="AB43" s="49"/>
      <c r="AC43" s="50"/>
      <c r="AD43" s="50"/>
      <c r="AE43" s="98"/>
    </row>
    <row r="44" spans="1:33" s="53" customFormat="1" ht="30" customHeight="1" x14ac:dyDescent="0.3">
      <c r="A44" s="91" t="s">
        <v>32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8"/>
      <c r="M44" s="51"/>
      <c r="N44" s="47"/>
      <c r="O44" s="47"/>
      <c r="P44" s="50"/>
      <c r="Q44" s="50"/>
      <c r="R44" s="98"/>
      <c r="S44" s="47"/>
      <c r="T44" s="47"/>
      <c r="U44" s="47"/>
      <c r="V44" s="50"/>
      <c r="W44" s="50"/>
      <c r="X44" s="98"/>
      <c r="Y44" s="49"/>
      <c r="Z44" s="49"/>
      <c r="AA44" s="49"/>
      <c r="AB44" s="49"/>
      <c r="AC44" s="50"/>
      <c r="AD44" s="50"/>
      <c r="AE44" s="98"/>
    </row>
    <row r="45" spans="1:33" s="53" customFormat="1" ht="30" customHeight="1" x14ac:dyDescent="0.3">
      <c r="A45" s="93" t="s">
        <v>33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98"/>
      <c r="M45" s="51"/>
      <c r="N45" s="47"/>
      <c r="O45" s="47"/>
      <c r="P45" s="50"/>
      <c r="Q45" s="50"/>
      <c r="R45" s="98"/>
      <c r="S45" s="47"/>
      <c r="T45" s="47"/>
      <c r="U45" s="47"/>
      <c r="V45" s="50"/>
      <c r="W45" s="50"/>
      <c r="X45" s="98"/>
      <c r="Y45" s="49"/>
      <c r="Z45" s="49"/>
      <c r="AA45" s="49"/>
      <c r="AB45" s="49"/>
      <c r="AC45" s="50"/>
      <c r="AD45" s="50"/>
      <c r="AE45" s="98"/>
    </row>
    <row r="46" spans="1:33" s="53" customFormat="1" ht="30" customHeight="1" thickBot="1" x14ac:dyDescent="0.35">
      <c r="A46" s="64" t="s">
        <v>34</v>
      </c>
      <c r="B46" s="16">
        <f>SUM(B34:B45)</f>
        <v>19</v>
      </c>
      <c r="C46" s="17">
        <f>SUM(C34:C45)</f>
        <v>1</v>
      </c>
      <c r="D46" s="18">
        <f>SUM(D34:D45)</f>
        <v>131232.42000000001</v>
      </c>
      <c r="E46" s="18">
        <f>SUM(E34:E45)</f>
        <v>155500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98"/>
      <c r="Y46" s="49"/>
      <c r="Z46" s="49"/>
      <c r="AA46" s="49"/>
      <c r="AB46" s="49"/>
      <c r="AC46" s="50"/>
      <c r="AD46" s="50"/>
      <c r="AE46" s="98"/>
    </row>
    <row r="47" spans="1:33" ht="36" customHeight="1" x14ac:dyDescent="0.3">
      <c r="A47" s="98"/>
      <c r="B47" s="98"/>
      <c r="C47" s="98"/>
      <c r="D47" s="98"/>
      <c r="E47" s="98"/>
      <c r="F47" s="98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3" zoomScale="80" zoomScaleNormal="80" workbookViewId="0">
      <selection activeCell="J8" sqref="J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0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46</v>
      </c>
      <c r="B7" s="31" t="s">
        <v>47</v>
      </c>
      <c r="C7" s="32"/>
      <c r="D7" s="32"/>
      <c r="E7" s="32"/>
      <c r="F7" s="32"/>
      <c r="G7" s="33"/>
      <c r="H7" s="72"/>
      <c r="I7" s="87" t="s">
        <v>3</v>
      </c>
      <c r="J7" s="88">
        <v>45488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4</v>
      </c>
      <c r="B8" s="90" t="str">
        <f>'CONTRACTACIO 1r TR 2024'!B8</f>
        <v>Associació Red de Juderías de España, Caminos de Sefarad</v>
      </c>
      <c r="C8" s="73"/>
      <c r="D8" s="73"/>
      <c r="E8" s="73"/>
      <c r="F8" s="73"/>
      <c r="G8" s="74"/>
      <c r="H8" s="74"/>
      <c r="I8" s="74"/>
      <c r="J8" s="86"/>
      <c r="K8" s="74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5" t="s">
        <v>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7"/>
    </row>
    <row r="11" spans="1:31" ht="30" customHeight="1" thickBot="1" x14ac:dyDescent="0.35">
      <c r="A11" s="140" t="s">
        <v>7</v>
      </c>
      <c r="B11" s="108" t="s">
        <v>8</v>
      </c>
      <c r="C11" s="109"/>
      <c r="D11" s="109"/>
      <c r="E11" s="109"/>
      <c r="F11" s="110"/>
      <c r="G11" s="111" t="s">
        <v>9</v>
      </c>
      <c r="H11" s="112"/>
      <c r="I11" s="112"/>
      <c r="J11" s="112"/>
      <c r="K11" s="113"/>
      <c r="L11" s="126" t="s">
        <v>10</v>
      </c>
      <c r="M11" s="127"/>
      <c r="N11" s="127"/>
      <c r="O11" s="127"/>
      <c r="P11" s="127"/>
      <c r="Q11" s="114" t="s">
        <v>11</v>
      </c>
      <c r="R11" s="115"/>
      <c r="S11" s="115"/>
      <c r="T11" s="115"/>
      <c r="U11" s="116"/>
      <c r="V11" s="120" t="s">
        <v>12</v>
      </c>
      <c r="W11" s="121"/>
      <c r="X11" s="121"/>
      <c r="Y11" s="121"/>
      <c r="Z11" s="122"/>
      <c r="AA11" s="117" t="s">
        <v>13</v>
      </c>
      <c r="AB11" s="118"/>
      <c r="AC11" s="118"/>
      <c r="AD11" s="118"/>
      <c r="AE11" s="119"/>
    </row>
    <row r="12" spans="1:31" ht="39" customHeight="1" thickBot="1" x14ac:dyDescent="0.35">
      <c r="A12" s="141"/>
      <c r="B12" s="34" t="s">
        <v>14</v>
      </c>
      <c r="C12" s="35" t="s">
        <v>15</v>
      </c>
      <c r="D12" s="36" t="s">
        <v>16</v>
      </c>
      <c r="E12" s="37" t="s">
        <v>17</v>
      </c>
      <c r="F12" s="38" t="s">
        <v>18</v>
      </c>
      <c r="G12" s="39" t="s">
        <v>14</v>
      </c>
      <c r="H12" s="35" t="s">
        <v>15</v>
      </c>
      <c r="I12" s="36" t="s">
        <v>16</v>
      </c>
      <c r="J12" s="37" t="s">
        <v>19</v>
      </c>
      <c r="K12" s="38" t="s">
        <v>18</v>
      </c>
      <c r="L12" s="39" t="s">
        <v>14</v>
      </c>
      <c r="M12" s="35" t="s">
        <v>15</v>
      </c>
      <c r="N12" s="36" t="s">
        <v>16</v>
      </c>
      <c r="O12" s="37" t="s">
        <v>20</v>
      </c>
      <c r="P12" s="38" t="s">
        <v>18</v>
      </c>
      <c r="Q12" s="39" t="s">
        <v>14</v>
      </c>
      <c r="R12" s="35" t="s">
        <v>15</v>
      </c>
      <c r="S12" s="36" t="s">
        <v>21</v>
      </c>
      <c r="T12" s="37" t="s">
        <v>19</v>
      </c>
      <c r="U12" s="40" t="s">
        <v>18</v>
      </c>
      <c r="V12" s="34" t="s">
        <v>14</v>
      </c>
      <c r="W12" s="35" t="s">
        <v>15</v>
      </c>
      <c r="X12" s="36" t="s">
        <v>21</v>
      </c>
      <c r="Y12" s="37" t="s">
        <v>19</v>
      </c>
      <c r="Z12" s="38" t="s">
        <v>18</v>
      </c>
      <c r="AA12" s="34" t="s">
        <v>14</v>
      </c>
      <c r="AB12" s="35" t="s">
        <v>15</v>
      </c>
      <c r="AC12" s="36" t="s">
        <v>21</v>
      </c>
      <c r="AD12" s="37" t="s">
        <v>19</v>
      </c>
      <c r="AE12" s="38" t="s">
        <v>18</v>
      </c>
    </row>
    <row r="13" spans="1:31" s="42" customFormat="1" ht="36" customHeight="1" x14ac:dyDescent="0.3">
      <c r="A13" s="41" t="s">
        <v>22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">
      <c r="A14" s="43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8" customFormat="1" ht="36" customHeight="1" x14ac:dyDescent="0.3">
      <c r="A18" s="75" t="s">
        <v>27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8" customFormat="1" ht="36" customHeight="1" x14ac:dyDescent="0.3">
      <c r="A20" s="79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3</v>
      </c>
      <c r="H20" s="66">
        <f t="shared" si="2"/>
        <v>1</v>
      </c>
      <c r="I20" s="69">
        <v>13636.36</v>
      </c>
      <c r="J20" s="70">
        <v>16500</v>
      </c>
      <c r="K20" s="21">
        <f t="shared" si="3"/>
        <v>1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48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79" t="s">
        <v>31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1" t="s">
        <v>32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3" t="s">
        <v>33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1" t="s">
        <v>34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3</v>
      </c>
      <c r="H25" s="17">
        <f t="shared" si="32"/>
        <v>1</v>
      </c>
      <c r="I25" s="18">
        <f t="shared" si="32"/>
        <v>13636.36</v>
      </c>
      <c r="J25" s="18">
        <f t="shared" si="32"/>
        <v>16500</v>
      </c>
      <c r="K25" s="19">
        <f t="shared" si="32"/>
        <v>1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6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48" t="str">
        <f>'CONTRACTACIO 1r TR 2024'!A28:Q28</f>
        <v>https://bcnroc.ajuntament.barcelona.cat/jspui/bitstream/11703/128073/5/GM_pressupost-general_2023.pdf#page=269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2" t="s">
        <v>37</v>
      </c>
      <c r="B29" s="142"/>
      <c r="C29" s="142"/>
      <c r="D29" s="142"/>
      <c r="E29" s="142"/>
      <c r="F29" s="142"/>
      <c r="G29" s="142"/>
      <c r="H29" s="142"/>
      <c r="I29" s="50"/>
      <c r="J29" s="50"/>
      <c r="K29" s="50"/>
      <c r="L29" s="98"/>
      <c r="M29" s="51"/>
      <c r="N29" s="47"/>
      <c r="O29" s="47"/>
      <c r="P29" s="50"/>
      <c r="Q29" s="50"/>
      <c r="R29" s="98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98"/>
      <c r="B30" s="98"/>
      <c r="C30" s="98"/>
      <c r="D30" s="98"/>
      <c r="E30" s="98"/>
      <c r="F30" s="98"/>
      <c r="G30" s="52"/>
      <c r="H30" s="52"/>
      <c r="I30" s="50"/>
      <c r="J30" s="50"/>
      <c r="K30" s="50"/>
      <c r="L30" s="98"/>
      <c r="M30" s="51"/>
      <c r="N30" s="47"/>
      <c r="O30" s="47"/>
      <c r="P30" s="50"/>
      <c r="Q30" s="50"/>
      <c r="R30" s="98"/>
      <c r="S30" s="47"/>
      <c r="T30" s="47"/>
      <c r="U30" s="47"/>
      <c r="V30" s="50"/>
      <c r="W30" s="50"/>
      <c r="X30" s="98"/>
      <c r="Y30" s="49"/>
      <c r="Z30" s="49"/>
      <c r="AA30" s="49"/>
      <c r="AB30" s="49"/>
      <c r="AC30" s="50"/>
      <c r="AD30" s="50"/>
      <c r="AE30" s="98"/>
    </row>
    <row r="31" spans="1:31" s="54" customFormat="1" ht="18" customHeight="1" x14ac:dyDescent="0.3">
      <c r="A31" s="123" t="s">
        <v>7</v>
      </c>
      <c r="B31" s="128" t="s">
        <v>38</v>
      </c>
      <c r="C31" s="129"/>
      <c r="D31" s="129"/>
      <c r="E31" s="129"/>
      <c r="F31" s="130"/>
      <c r="G31" s="25"/>
      <c r="J31" s="134" t="s">
        <v>39</v>
      </c>
      <c r="K31" s="135"/>
      <c r="L31" s="128" t="s">
        <v>40</v>
      </c>
      <c r="M31" s="129"/>
      <c r="N31" s="129"/>
      <c r="O31" s="129"/>
      <c r="P31" s="130"/>
      <c r="Q31" s="50"/>
      <c r="R31" s="98"/>
      <c r="S31" s="47"/>
      <c r="T31" s="47"/>
      <c r="U31" s="47"/>
      <c r="V31" s="50"/>
      <c r="W31" s="50"/>
      <c r="X31" s="98"/>
      <c r="AC31" s="50"/>
      <c r="AD31" s="50"/>
      <c r="AE31" s="98"/>
    </row>
    <row r="32" spans="1:31" s="54" customFormat="1" ht="18" customHeight="1" thickBot="1" x14ac:dyDescent="0.35">
      <c r="A32" s="124"/>
      <c r="B32" s="131"/>
      <c r="C32" s="132"/>
      <c r="D32" s="132"/>
      <c r="E32" s="132"/>
      <c r="F32" s="133"/>
      <c r="G32" s="25"/>
      <c r="J32" s="136"/>
      <c r="K32" s="137"/>
      <c r="L32" s="131"/>
      <c r="M32" s="132"/>
      <c r="N32" s="132"/>
      <c r="O32" s="132"/>
      <c r="P32" s="133"/>
      <c r="Q32" s="50"/>
      <c r="R32" s="98"/>
      <c r="S32" s="47"/>
      <c r="T32" s="47"/>
      <c r="U32" s="47"/>
      <c r="V32" s="50"/>
      <c r="W32" s="50"/>
      <c r="X32" s="98"/>
      <c r="AC32" s="50"/>
      <c r="AD32" s="50"/>
      <c r="AE32" s="98"/>
    </row>
    <row r="33" spans="1:33" s="25" customFormat="1" ht="47.4" customHeight="1" thickBot="1" x14ac:dyDescent="0.35">
      <c r="A33" s="125"/>
      <c r="B33" s="55" t="s">
        <v>41</v>
      </c>
      <c r="C33" s="35" t="s">
        <v>15</v>
      </c>
      <c r="D33" s="36" t="s">
        <v>42</v>
      </c>
      <c r="E33" s="37" t="s">
        <v>43</v>
      </c>
      <c r="F33" s="56" t="s">
        <v>44</v>
      </c>
      <c r="J33" s="138"/>
      <c r="K33" s="139"/>
      <c r="L33" s="55" t="s">
        <v>41</v>
      </c>
      <c r="M33" s="35" t="s">
        <v>15</v>
      </c>
      <c r="N33" s="36" t="s">
        <v>42</v>
      </c>
      <c r="O33" s="37" t="s">
        <v>43</v>
      </c>
      <c r="P33" s="56" t="s">
        <v>44</v>
      </c>
    </row>
    <row r="34" spans="1:33" s="25" customFormat="1" ht="30" customHeight="1" x14ac:dyDescent="0.3">
      <c r="A34" s="41" t="s">
        <v>22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03" t="s">
        <v>8</v>
      </c>
      <c r="K34" s="104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3">
      <c r="A35" s="43" t="s">
        <v>23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99" t="s">
        <v>9</v>
      </c>
      <c r="K35" s="100"/>
      <c r="L35" s="60">
        <f>G25</f>
        <v>3</v>
      </c>
      <c r="M35" s="8">
        <f t="shared" si="38"/>
        <v>1</v>
      </c>
      <c r="N35" s="61">
        <f>I25</f>
        <v>13636.36</v>
      </c>
      <c r="O35" s="61">
        <f>J25</f>
        <v>16500</v>
      </c>
      <c r="P35" s="59">
        <f t="shared" si="39"/>
        <v>1</v>
      </c>
    </row>
    <row r="36" spans="1:33" ht="30" customHeight="1" x14ac:dyDescent="0.3">
      <c r="A36" s="43" t="s">
        <v>24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99" t="s">
        <v>10</v>
      </c>
      <c r="K36" s="100"/>
      <c r="L36" s="60">
        <f>L25</f>
        <v>0</v>
      </c>
      <c r="M36" s="8" t="str">
        <f t="shared" si="38"/>
        <v/>
      </c>
      <c r="N36" s="61">
        <f>N25</f>
        <v>0</v>
      </c>
      <c r="O36" s="61">
        <f>O25</f>
        <v>0</v>
      </c>
      <c r="P36" s="59" t="str">
        <f t="shared" si="3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25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99" t="s">
        <v>11</v>
      </c>
      <c r="K37" s="100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26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99" t="s">
        <v>12</v>
      </c>
      <c r="K38" s="100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27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99" t="s">
        <v>13</v>
      </c>
      <c r="K39" s="100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01" t="s">
        <v>34</v>
      </c>
      <c r="K40" s="102"/>
      <c r="L40" s="82">
        <f>SUM(L34:L39)</f>
        <v>3</v>
      </c>
      <c r="M40" s="17">
        <f>SUM(M34:M39)</f>
        <v>1</v>
      </c>
      <c r="N40" s="83">
        <f>SUM(N34:N39)</f>
        <v>13636.36</v>
      </c>
      <c r="O40" s="84">
        <f>SUM(O34:O39)</f>
        <v>16500</v>
      </c>
      <c r="P40" s="85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3</v>
      </c>
      <c r="C41" s="8">
        <f t="shared" si="34"/>
        <v>1</v>
      </c>
      <c r="D41" s="13">
        <f t="shared" si="35"/>
        <v>13636.36</v>
      </c>
      <c r="E41" s="23">
        <f t="shared" si="36"/>
        <v>16500</v>
      </c>
      <c r="F41" s="21">
        <f t="shared" si="37"/>
        <v>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49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98"/>
      <c r="M42" s="51"/>
      <c r="N42" s="47"/>
      <c r="O42" s="47"/>
      <c r="P42" s="50"/>
      <c r="Q42" s="50"/>
      <c r="R42" s="98"/>
      <c r="S42" s="47"/>
      <c r="T42" s="47"/>
      <c r="U42" s="47"/>
      <c r="V42" s="50"/>
      <c r="W42" s="50"/>
      <c r="X42" s="98"/>
      <c r="Y42" s="49"/>
      <c r="Z42" s="49"/>
      <c r="AA42" s="49"/>
      <c r="AB42" s="49"/>
      <c r="AC42" s="50"/>
      <c r="AD42" s="50"/>
      <c r="AE42" s="98"/>
    </row>
    <row r="43" spans="1:33" s="53" customFormat="1" ht="30" customHeight="1" x14ac:dyDescent="0.3">
      <c r="A43" s="79" t="s">
        <v>31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98"/>
      <c r="M43" s="51"/>
      <c r="N43" s="47"/>
      <c r="O43" s="47"/>
      <c r="P43" s="50"/>
      <c r="Q43" s="50"/>
      <c r="R43" s="98"/>
      <c r="S43" s="47"/>
      <c r="T43" s="47"/>
      <c r="U43" s="47"/>
      <c r="V43" s="50"/>
      <c r="W43" s="50"/>
      <c r="X43" s="98"/>
      <c r="Y43" s="49"/>
      <c r="Z43" s="49"/>
      <c r="AA43" s="49"/>
      <c r="AB43" s="49"/>
      <c r="AC43" s="50"/>
      <c r="AD43" s="50"/>
      <c r="AE43" s="98"/>
    </row>
    <row r="44" spans="1:33" s="53" customFormat="1" ht="30" customHeight="1" x14ac:dyDescent="0.3">
      <c r="A44" s="91" t="s">
        <v>32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8"/>
      <c r="M44" s="51"/>
      <c r="N44" s="47"/>
      <c r="O44" s="47"/>
      <c r="P44" s="50"/>
      <c r="Q44" s="50"/>
      <c r="R44" s="98"/>
      <c r="S44" s="47"/>
      <c r="T44" s="47"/>
      <c r="U44" s="47"/>
      <c r="V44" s="50"/>
      <c r="W44" s="50"/>
      <c r="X44" s="98"/>
      <c r="Y44" s="49"/>
      <c r="Z44" s="49"/>
      <c r="AA44" s="49"/>
      <c r="AB44" s="49"/>
      <c r="AC44" s="50"/>
      <c r="AD44" s="50"/>
      <c r="AE44" s="98"/>
    </row>
    <row r="45" spans="1:33" s="53" customFormat="1" ht="30" customHeight="1" x14ac:dyDescent="0.3">
      <c r="A45" s="91" t="s">
        <v>33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98"/>
      <c r="M45" s="51"/>
      <c r="N45" s="47"/>
      <c r="O45" s="47"/>
      <c r="P45" s="50"/>
      <c r="Q45" s="50"/>
      <c r="R45" s="98"/>
      <c r="S45" s="47"/>
      <c r="T45" s="47"/>
      <c r="U45" s="47"/>
      <c r="V45" s="50"/>
      <c r="W45" s="50"/>
      <c r="X45" s="98"/>
      <c r="Y45" s="49"/>
      <c r="Z45" s="49"/>
      <c r="AA45" s="49"/>
      <c r="AB45" s="49"/>
      <c r="AC45" s="50"/>
      <c r="AD45" s="50"/>
      <c r="AE45" s="98"/>
    </row>
    <row r="46" spans="1:33" s="53" customFormat="1" ht="30" customHeight="1" thickBot="1" x14ac:dyDescent="0.35">
      <c r="A46" s="64" t="s">
        <v>34</v>
      </c>
      <c r="B46" s="16">
        <f>SUM(B34:B45)</f>
        <v>3</v>
      </c>
      <c r="C46" s="17">
        <f>SUM(C34:C45)</f>
        <v>1</v>
      </c>
      <c r="D46" s="18">
        <f>SUM(D34:D45)</f>
        <v>13636.36</v>
      </c>
      <c r="E46" s="18">
        <f>SUM(E34:E45)</f>
        <v>16500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98"/>
      <c r="Y46" s="49"/>
      <c r="Z46" s="49"/>
      <c r="AA46" s="49"/>
      <c r="AB46" s="49"/>
      <c r="AC46" s="50"/>
      <c r="AD46" s="50"/>
      <c r="AE46" s="98"/>
    </row>
    <row r="47" spans="1:33" ht="36" customHeight="1" x14ac:dyDescent="0.3">
      <c r="A47" s="98"/>
      <c r="B47" s="98"/>
      <c r="C47" s="98"/>
      <c r="D47" s="98"/>
      <c r="E47" s="98"/>
      <c r="F47" s="98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0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50</v>
      </c>
      <c r="B7" s="31" t="s">
        <v>51</v>
      </c>
      <c r="C7" s="32"/>
      <c r="D7" s="32"/>
      <c r="E7" s="32"/>
      <c r="F7" s="32"/>
      <c r="G7" s="33"/>
      <c r="H7" s="72"/>
      <c r="I7" s="87" t="s">
        <v>3</v>
      </c>
      <c r="J7" s="88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4</v>
      </c>
      <c r="B8" s="90" t="str">
        <f>'CONTRACTACIO 1r TR 2024'!B8</f>
        <v>Associació Red de Juderías de España, Caminos de Sefarad</v>
      </c>
      <c r="C8" s="73"/>
      <c r="D8" s="73"/>
      <c r="E8" s="73"/>
      <c r="F8" s="73"/>
      <c r="G8" s="74"/>
      <c r="H8" s="74"/>
      <c r="I8" s="74"/>
      <c r="J8" s="86"/>
      <c r="K8" s="74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5" t="s">
        <v>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7"/>
    </row>
    <row r="11" spans="1:31" ht="30" customHeight="1" thickBot="1" x14ac:dyDescent="0.35">
      <c r="A11" s="140" t="s">
        <v>7</v>
      </c>
      <c r="B11" s="108" t="s">
        <v>8</v>
      </c>
      <c r="C11" s="109"/>
      <c r="D11" s="109"/>
      <c r="E11" s="109"/>
      <c r="F11" s="110"/>
      <c r="G11" s="111" t="s">
        <v>9</v>
      </c>
      <c r="H11" s="112"/>
      <c r="I11" s="112"/>
      <c r="J11" s="112"/>
      <c r="K11" s="113"/>
      <c r="L11" s="126" t="s">
        <v>10</v>
      </c>
      <c r="M11" s="127"/>
      <c r="N11" s="127"/>
      <c r="O11" s="127"/>
      <c r="P11" s="127"/>
      <c r="Q11" s="114" t="s">
        <v>11</v>
      </c>
      <c r="R11" s="115"/>
      <c r="S11" s="115"/>
      <c r="T11" s="115"/>
      <c r="U11" s="116"/>
      <c r="V11" s="120" t="s">
        <v>12</v>
      </c>
      <c r="W11" s="121"/>
      <c r="X11" s="121"/>
      <c r="Y11" s="121"/>
      <c r="Z11" s="122"/>
      <c r="AA11" s="117" t="s">
        <v>13</v>
      </c>
      <c r="AB11" s="118"/>
      <c r="AC11" s="118"/>
      <c r="AD11" s="118"/>
      <c r="AE11" s="119"/>
    </row>
    <row r="12" spans="1:31" ht="39" customHeight="1" thickBot="1" x14ac:dyDescent="0.35">
      <c r="A12" s="141"/>
      <c r="B12" s="34" t="s">
        <v>14</v>
      </c>
      <c r="C12" s="35" t="s">
        <v>15</v>
      </c>
      <c r="D12" s="36" t="s">
        <v>52</v>
      </c>
      <c r="E12" s="37" t="s">
        <v>17</v>
      </c>
      <c r="F12" s="38" t="s">
        <v>18</v>
      </c>
      <c r="G12" s="39" t="s">
        <v>14</v>
      </c>
      <c r="H12" s="35" t="s">
        <v>15</v>
      </c>
      <c r="I12" s="36" t="s">
        <v>16</v>
      </c>
      <c r="J12" s="37" t="s">
        <v>19</v>
      </c>
      <c r="K12" s="38" t="s">
        <v>18</v>
      </c>
      <c r="L12" s="39" t="s">
        <v>14</v>
      </c>
      <c r="M12" s="35" t="s">
        <v>15</v>
      </c>
      <c r="N12" s="36" t="s">
        <v>16</v>
      </c>
      <c r="O12" s="37" t="s">
        <v>20</v>
      </c>
      <c r="P12" s="38" t="s">
        <v>18</v>
      </c>
      <c r="Q12" s="39" t="s">
        <v>14</v>
      </c>
      <c r="R12" s="35" t="s">
        <v>15</v>
      </c>
      <c r="S12" s="36" t="s">
        <v>21</v>
      </c>
      <c r="T12" s="37" t="s">
        <v>19</v>
      </c>
      <c r="U12" s="40" t="s">
        <v>18</v>
      </c>
      <c r="V12" s="34" t="s">
        <v>14</v>
      </c>
      <c r="W12" s="35" t="s">
        <v>15</v>
      </c>
      <c r="X12" s="36" t="s">
        <v>21</v>
      </c>
      <c r="Y12" s="37" t="s">
        <v>19</v>
      </c>
      <c r="Z12" s="38" t="s">
        <v>18</v>
      </c>
      <c r="AA12" s="34" t="s">
        <v>14</v>
      </c>
      <c r="AB12" s="35" t="s">
        <v>15</v>
      </c>
      <c r="AC12" s="36" t="s">
        <v>21</v>
      </c>
      <c r="AD12" s="37" t="s">
        <v>19</v>
      </c>
      <c r="AE12" s="38" t="s">
        <v>18</v>
      </c>
    </row>
    <row r="13" spans="1:31" s="42" customFormat="1" ht="36" customHeight="1" x14ac:dyDescent="0.3">
      <c r="A13" s="41" t="s">
        <v>22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">
      <c r="A14" s="43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8" customFormat="1" ht="36" customHeight="1" x14ac:dyDescent="0.3">
      <c r="A18" s="75" t="s">
        <v>27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8" customFormat="1" ht="36" customHeight="1" x14ac:dyDescent="0.3">
      <c r="A20" s="79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53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79" t="s">
        <v>31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1" t="s">
        <v>32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3" t="s">
        <v>33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1" t="s">
        <v>34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6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48" t="str">
        <f>'CONTRACTACIO 1r TR 2024'!A28:Q28</f>
        <v>https://bcnroc.ajuntament.barcelona.cat/jspui/bitstream/11703/128073/5/GM_pressupost-general_2023.pdf#page=269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2" t="s">
        <v>37</v>
      </c>
      <c r="B29" s="142"/>
      <c r="C29" s="142"/>
      <c r="D29" s="142"/>
      <c r="E29" s="142"/>
      <c r="F29" s="142"/>
      <c r="G29" s="142"/>
      <c r="H29" s="142"/>
      <c r="I29" s="50"/>
      <c r="J29" s="50"/>
      <c r="K29" s="50"/>
      <c r="L29" s="98"/>
      <c r="M29" s="51"/>
      <c r="N29" s="47"/>
      <c r="O29" s="47"/>
      <c r="P29" s="50"/>
      <c r="Q29" s="50"/>
      <c r="R29" s="98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98"/>
      <c r="B30" s="98"/>
      <c r="C30" s="98"/>
      <c r="D30" s="98"/>
      <c r="E30" s="98"/>
      <c r="F30" s="98"/>
      <c r="G30" s="52"/>
      <c r="H30" s="52"/>
      <c r="I30" s="50"/>
      <c r="J30" s="50"/>
      <c r="K30" s="50"/>
      <c r="L30" s="98"/>
      <c r="M30" s="51"/>
      <c r="N30" s="47"/>
      <c r="O30" s="47"/>
      <c r="P30" s="50"/>
      <c r="Q30" s="50"/>
      <c r="R30" s="98"/>
      <c r="S30" s="47"/>
      <c r="T30" s="47"/>
      <c r="U30" s="47"/>
      <c r="V30" s="50"/>
      <c r="W30" s="50"/>
      <c r="X30" s="98"/>
      <c r="Y30" s="49"/>
      <c r="Z30" s="49"/>
      <c r="AA30" s="49"/>
      <c r="AB30" s="49"/>
      <c r="AC30" s="50"/>
      <c r="AD30" s="50"/>
      <c r="AE30" s="98"/>
    </row>
    <row r="31" spans="1:31" s="54" customFormat="1" ht="18" customHeight="1" x14ac:dyDescent="0.3">
      <c r="A31" s="123" t="s">
        <v>7</v>
      </c>
      <c r="B31" s="128" t="s">
        <v>38</v>
      </c>
      <c r="C31" s="129"/>
      <c r="D31" s="129"/>
      <c r="E31" s="129"/>
      <c r="F31" s="130"/>
      <c r="G31" s="25"/>
      <c r="J31" s="134" t="s">
        <v>39</v>
      </c>
      <c r="K31" s="135"/>
      <c r="L31" s="128" t="s">
        <v>40</v>
      </c>
      <c r="M31" s="129"/>
      <c r="N31" s="129"/>
      <c r="O31" s="129"/>
      <c r="P31" s="130"/>
      <c r="Q31" s="50"/>
      <c r="R31" s="98"/>
      <c r="S31" s="47"/>
      <c r="T31" s="47"/>
      <c r="U31" s="47"/>
      <c r="V31" s="50"/>
      <c r="W31" s="50"/>
      <c r="X31" s="98"/>
      <c r="AC31" s="50"/>
      <c r="AD31" s="50"/>
      <c r="AE31" s="98"/>
    </row>
    <row r="32" spans="1:31" s="54" customFormat="1" ht="18" customHeight="1" thickBot="1" x14ac:dyDescent="0.35">
      <c r="A32" s="124"/>
      <c r="B32" s="143"/>
      <c r="C32" s="144"/>
      <c r="D32" s="144"/>
      <c r="E32" s="144"/>
      <c r="F32" s="145"/>
      <c r="G32" s="25"/>
      <c r="J32" s="136"/>
      <c r="K32" s="137"/>
      <c r="L32" s="131"/>
      <c r="M32" s="132"/>
      <c r="N32" s="132"/>
      <c r="O32" s="132"/>
      <c r="P32" s="133"/>
      <c r="Q32" s="50"/>
      <c r="R32" s="98"/>
      <c r="S32" s="47"/>
      <c r="T32" s="47"/>
      <c r="U32" s="47"/>
      <c r="V32" s="50"/>
      <c r="W32" s="50"/>
      <c r="X32" s="98"/>
      <c r="AC32" s="50"/>
      <c r="AD32" s="50"/>
      <c r="AE32" s="98"/>
    </row>
    <row r="33" spans="1:33" s="25" customFormat="1" ht="47.4" customHeight="1" thickBot="1" x14ac:dyDescent="0.35">
      <c r="A33" s="125"/>
      <c r="B33" s="55" t="s">
        <v>41</v>
      </c>
      <c r="C33" s="35" t="s">
        <v>15</v>
      </c>
      <c r="D33" s="36" t="s">
        <v>42</v>
      </c>
      <c r="E33" s="37" t="s">
        <v>43</v>
      </c>
      <c r="F33" s="56" t="s">
        <v>44</v>
      </c>
      <c r="J33" s="138"/>
      <c r="K33" s="139"/>
      <c r="L33" s="55" t="s">
        <v>41</v>
      </c>
      <c r="M33" s="35" t="s">
        <v>15</v>
      </c>
      <c r="N33" s="36" t="s">
        <v>42</v>
      </c>
      <c r="O33" s="37" t="s">
        <v>43</v>
      </c>
      <c r="P33" s="56" t="s">
        <v>44</v>
      </c>
    </row>
    <row r="34" spans="1:33" s="25" customFormat="1" ht="30" customHeight="1" x14ac:dyDescent="0.3">
      <c r="A34" s="41" t="s">
        <v>22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3" t="s">
        <v>8</v>
      </c>
      <c r="K34" s="104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23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99" t="s">
        <v>9</v>
      </c>
      <c r="K35" s="100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">
      <c r="A36" s="43" t="s">
        <v>24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99" t="s">
        <v>10</v>
      </c>
      <c r="K36" s="100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25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99" t="s">
        <v>11</v>
      </c>
      <c r="K37" s="100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26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99" t="s">
        <v>12</v>
      </c>
      <c r="K38" s="100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99" t="s">
        <v>13</v>
      </c>
      <c r="K39" s="100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1" t="s">
        <v>34</v>
      </c>
      <c r="K40" s="102"/>
      <c r="L40" s="82">
        <f>SUM(L34:L39)</f>
        <v>0</v>
      </c>
      <c r="M40" s="17">
        <f>SUM(M34:M39)</f>
        <v>0</v>
      </c>
      <c r="N40" s="83">
        <f>SUM(N34:N39)</f>
        <v>0</v>
      </c>
      <c r="O40" s="84">
        <f>SUM(O34:O39)</f>
        <v>0</v>
      </c>
      <c r="P40" s="85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49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98"/>
      <c r="M42" s="51"/>
      <c r="N42" s="47"/>
      <c r="O42" s="47"/>
      <c r="P42" s="50"/>
      <c r="Q42" s="50"/>
      <c r="R42" s="98"/>
      <c r="S42" s="47"/>
      <c r="T42" s="47"/>
      <c r="U42" s="47"/>
      <c r="V42" s="50"/>
      <c r="W42" s="50"/>
      <c r="X42" s="98"/>
      <c r="Y42" s="49"/>
      <c r="Z42" s="49"/>
      <c r="AA42" s="49"/>
      <c r="AB42" s="49"/>
      <c r="AC42" s="50"/>
      <c r="AD42" s="50"/>
      <c r="AE42" s="98"/>
    </row>
    <row r="43" spans="1:33" s="53" customFormat="1" ht="30" customHeight="1" x14ac:dyDescent="0.3">
      <c r="A43" s="79" t="s">
        <v>31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98"/>
      <c r="M43" s="51"/>
      <c r="N43" s="47"/>
      <c r="O43" s="47"/>
      <c r="P43" s="50"/>
      <c r="Q43" s="50"/>
      <c r="R43" s="98"/>
      <c r="S43" s="47"/>
      <c r="T43" s="47"/>
      <c r="U43" s="47"/>
      <c r="V43" s="50"/>
      <c r="W43" s="50"/>
      <c r="X43" s="98"/>
      <c r="Y43" s="49"/>
      <c r="Z43" s="49"/>
      <c r="AA43" s="49"/>
      <c r="AB43" s="49"/>
      <c r="AC43" s="50"/>
      <c r="AD43" s="50"/>
      <c r="AE43" s="98"/>
    </row>
    <row r="44" spans="1:33" s="53" customFormat="1" ht="30" customHeight="1" x14ac:dyDescent="0.3">
      <c r="A44" s="91" t="s">
        <v>32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8"/>
      <c r="M44" s="51"/>
      <c r="N44" s="47"/>
      <c r="O44" s="47"/>
      <c r="P44" s="50"/>
      <c r="Q44" s="50"/>
      <c r="R44" s="98"/>
      <c r="S44" s="47"/>
      <c r="T44" s="47"/>
      <c r="U44" s="47"/>
      <c r="V44" s="50"/>
      <c r="W44" s="50"/>
      <c r="X44" s="98"/>
      <c r="Y44" s="49"/>
      <c r="Z44" s="49"/>
      <c r="AA44" s="49"/>
      <c r="AB44" s="49"/>
      <c r="AC44" s="50"/>
      <c r="AD44" s="50"/>
      <c r="AE44" s="98"/>
    </row>
    <row r="45" spans="1:33" s="53" customFormat="1" ht="30" customHeight="1" x14ac:dyDescent="0.3">
      <c r="A45" s="93" t="s">
        <v>33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98"/>
      <c r="M45" s="51"/>
      <c r="N45" s="47"/>
      <c r="O45" s="47"/>
      <c r="P45" s="50"/>
      <c r="Q45" s="50"/>
      <c r="R45" s="98"/>
      <c r="S45" s="47"/>
      <c r="T45" s="47"/>
      <c r="U45" s="47"/>
      <c r="V45" s="50"/>
      <c r="W45" s="50"/>
      <c r="X45" s="98"/>
      <c r="Y45" s="49"/>
      <c r="Z45" s="49"/>
      <c r="AA45" s="49"/>
      <c r="AB45" s="49"/>
      <c r="AC45" s="50"/>
      <c r="AD45" s="50"/>
      <c r="AE45" s="98"/>
    </row>
    <row r="46" spans="1:33" s="53" customFormat="1" ht="30" customHeight="1" thickBot="1" x14ac:dyDescent="0.35">
      <c r="A46" s="64" t="s">
        <v>34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98"/>
      <c r="Y46" s="49"/>
      <c r="Z46" s="49"/>
      <c r="AA46" s="49"/>
      <c r="AB46" s="49"/>
      <c r="AC46" s="50"/>
      <c r="AD46" s="50"/>
      <c r="AE46" s="98"/>
    </row>
    <row r="47" spans="1:33" ht="36" customHeight="1" x14ac:dyDescent="0.3">
      <c r="A47" s="98"/>
      <c r="B47" s="98"/>
      <c r="C47" s="98"/>
      <c r="D47" s="98"/>
      <c r="E47" s="98"/>
      <c r="F47" s="98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0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54</v>
      </c>
      <c r="B7" s="31" t="s">
        <v>55</v>
      </c>
      <c r="C7" s="32"/>
      <c r="D7" s="32"/>
      <c r="E7" s="32"/>
      <c r="F7" s="32"/>
      <c r="G7" s="33"/>
      <c r="H7" s="72"/>
      <c r="I7" s="87" t="s">
        <v>3</v>
      </c>
      <c r="J7" s="88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4</v>
      </c>
      <c r="B8" s="90" t="str">
        <f>'CONTRACTACIO 1r TR 2024'!B8</f>
        <v>Associació Red de Juderías de España, Caminos de Sefarad</v>
      </c>
      <c r="C8" s="73"/>
      <c r="D8" s="73"/>
      <c r="E8" s="73"/>
      <c r="F8" s="73"/>
      <c r="G8" s="74"/>
      <c r="H8" s="74"/>
      <c r="I8" s="74"/>
      <c r="J8" s="74"/>
      <c r="K8" s="74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5" t="s">
        <v>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7"/>
    </row>
    <row r="11" spans="1:31" ht="30" customHeight="1" thickBot="1" x14ac:dyDescent="0.35">
      <c r="A11" s="140" t="s">
        <v>7</v>
      </c>
      <c r="B11" s="108" t="s">
        <v>8</v>
      </c>
      <c r="C11" s="109"/>
      <c r="D11" s="109"/>
      <c r="E11" s="109"/>
      <c r="F11" s="110"/>
      <c r="G11" s="111" t="s">
        <v>9</v>
      </c>
      <c r="H11" s="112"/>
      <c r="I11" s="112"/>
      <c r="J11" s="112"/>
      <c r="K11" s="113"/>
      <c r="L11" s="126" t="s">
        <v>10</v>
      </c>
      <c r="M11" s="127"/>
      <c r="N11" s="127"/>
      <c r="O11" s="127"/>
      <c r="P11" s="127"/>
      <c r="Q11" s="114" t="s">
        <v>11</v>
      </c>
      <c r="R11" s="115"/>
      <c r="S11" s="115"/>
      <c r="T11" s="115"/>
      <c r="U11" s="116"/>
      <c r="V11" s="120" t="s">
        <v>12</v>
      </c>
      <c r="W11" s="121"/>
      <c r="X11" s="121"/>
      <c r="Y11" s="121"/>
      <c r="Z11" s="122"/>
      <c r="AA11" s="117" t="s">
        <v>13</v>
      </c>
      <c r="AB11" s="118"/>
      <c r="AC11" s="118"/>
      <c r="AD11" s="118"/>
      <c r="AE11" s="119"/>
    </row>
    <row r="12" spans="1:31" ht="39" customHeight="1" thickBot="1" x14ac:dyDescent="0.35">
      <c r="A12" s="141"/>
      <c r="B12" s="34" t="s">
        <v>14</v>
      </c>
      <c r="C12" s="35" t="s">
        <v>15</v>
      </c>
      <c r="D12" s="36" t="s">
        <v>56</v>
      </c>
      <c r="E12" s="37" t="s">
        <v>17</v>
      </c>
      <c r="F12" s="38" t="s">
        <v>18</v>
      </c>
      <c r="G12" s="39" t="s">
        <v>14</v>
      </c>
      <c r="H12" s="35" t="s">
        <v>15</v>
      </c>
      <c r="I12" s="36" t="s">
        <v>16</v>
      </c>
      <c r="J12" s="37" t="s">
        <v>19</v>
      </c>
      <c r="K12" s="38" t="s">
        <v>18</v>
      </c>
      <c r="L12" s="39" t="s">
        <v>14</v>
      </c>
      <c r="M12" s="35" t="s">
        <v>15</v>
      </c>
      <c r="N12" s="36" t="s">
        <v>16</v>
      </c>
      <c r="O12" s="37" t="s">
        <v>20</v>
      </c>
      <c r="P12" s="38" t="s">
        <v>18</v>
      </c>
      <c r="Q12" s="39" t="s">
        <v>14</v>
      </c>
      <c r="R12" s="35" t="s">
        <v>15</v>
      </c>
      <c r="S12" s="36" t="s">
        <v>21</v>
      </c>
      <c r="T12" s="37" t="s">
        <v>19</v>
      </c>
      <c r="U12" s="40" t="s">
        <v>18</v>
      </c>
      <c r="V12" s="34" t="s">
        <v>14</v>
      </c>
      <c r="W12" s="35" t="s">
        <v>15</v>
      </c>
      <c r="X12" s="36" t="s">
        <v>21</v>
      </c>
      <c r="Y12" s="37" t="s">
        <v>19</v>
      </c>
      <c r="Z12" s="38" t="s">
        <v>18</v>
      </c>
      <c r="AA12" s="34" t="s">
        <v>14</v>
      </c>
      <c r="AB12" s="35" t="s">
        <v>15</v>
      </c>
      <c r="AC12" s="36" t="s">
        <v>21</v>
      </c>
      <c r="AD12" s="37" t="s">
        <v>19</v>
      </c>
      <c r="AE12" s="38" t="s">
        <v>18</v>
      </c>
    </row>
    <row r="13" spans="1:31" s="42" customFormat="1" ht="36" customHeight="1" x14ac:dyDescent="0.3">
      <c r="A13" s="41" t="s">
        <v>22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">
      <c r="A14" s="43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">
      <c r="A15" s="43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8" customFormat="1" ht="36" customHeight="1" x14ac:dyDescent="0.3">
      <c r="A18" s="75" t="s">
        <v>27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8" customFormat="1" ht="36" customHeight="1" x14ac:dyDescent="0.3">
      <c r="A20" s="79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hidden="1" customHeight="1" x14ac:dyDescent="0.3">
      <c r="A21" s="46" t="s">
        <v>48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79" t="s">
        <v>31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1" t="s">
        <v>32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3" t="s">
        <v>33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1" t="s">
        <v>34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6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48" t="str">
        <f>'CONTRACTACIO 1r TR 2024'!A28:Q28</f>
        <v>https://bcnroc.ajuntament.barcelona.cat/jspui/bitstream/11703/128073/5/GM_pressupost-general_2023.pdf#page=269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2" t="s">
        <v>37</v>
      </c>
      <c r="B29" s="142"/>
      <c r="C29" s="142"/>
      <c r="D29" s="142"/>
      <c r="E29" s="142"/>
      <c r="F29" s="142"/>
      <c r="G29" s="142"/>
      <c r="H29" s="142"/>
      <c r="I29" s="50"/>
      <c r="J29" s="50"/>
      <c r="K29" s="50"/>
      <c r="L29" s="98"/>
      <c r="M29" s="51"/>
      <c r="N29" s="47"/>
      <c r="O29" s="47"/>
      <c r="P29" s="50"/>
      <c r="Q29" s="50"/>
      <c r="R29" s="98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98"/>
      <c r="B30" s="98"/>
      <c r="C30" s="98"/>
      <c r="D30" s="98"/>
      <c r="E30" s="98"/>
      <c r="F30" s="98"/>
      <c r="G30" s="52"/>
      <c r="H30" s="52"/>
      <c r="I30" s="50"/>
      <c r="J30" s="50"/>
      <c r="K30" s="50"/>
      <c r="L30" s="98"/>
      <c r="M30" s="51"/>
      <c r="N30" s="47"/>
      <c r="O30" s="47"/>
      <c r="P30" s="50"/>
      <c r="Q30" s="50"/>
      <c r="R30" s="98"/>
      <c r="S30" s="47"/>
      <c r="T30" s="47"/>
      <c r="U30" s="47"/>
      <c r="V30" s="50"/>
      <c r="W30" s="50"/>
      <c r="X30" s="98"/>
      <c r="Y30" s="49"/>
      <c r="Z30" s="49"/>
      <c r="AA30" s="49"/>
      <c r="AB30" s="49"/>
      <c r="AC30" s="50"/>
      <c r="AD30" s="50"/>
      <c r="AE30" s="98"/>
    </row>
    <row r="31" spans="1:31" s="54" customFormat="1" ht="18" customHeight="1" x14ac:dyDescent="0.3">
      <c r="A31" s="123" t="s">
        <v>7</v>
      </c>
      <c r="B31" s="128" t="s">
        <v>38</v>
      </c>
      <c r="C31" s="129"/>
      <c r="D31" s="129"/>
      <c r="E31" s="129"/>
      <c r="F31" s="130"/>
      <c r="G31" s="25"/>
      <c r="J31" s="134" t="s">
        <v>39</v>
      </c>
      <c r="K31" s="135"/>
      <c r="L31" s="128" t="s">
        <v>40</v>
      </c>
      <c r="M31" s="129"/>
      <c r="N31" s="129"/>
      <c r="O31" s="129"/>
      <c r="P31" s="130"/>
      <c r="Q31" s="50"/>
      <c r="R31" s="98"/>
      <c r="S31" s="47"/>
      <c r="T31" s="47"/>
      <c r="U31" s="47"/>
      <c r="V31" s="50"/>
      <c r="W31" s="50"/>
      <c r="X31" s="98"/>
      <c r="AC31" s="50"/>
      <c r="AD31" s="50"/>
      <c r="AE31" s="98"/>
    </row>
    <row r="32" spans="1:31" s="54" customFormat="1" ht="18" customHeight="1" thickBot="1" x14ac:dyDescent="0.35">
      <c r="A32" s="124"/>
      <c r="B32" s="143"/>
      <c r="C32" s="144"/>
      <c r="D32" s="144"/>
      <c r="E32" s="144"/>
      <c r="F32" s="145"/>
      <c r="G32" s="25"/>
      <c r="J32" s="136"/>
      <c r="K32" s="137"/>
      <c r="L32" s="131"/>
      <c r="M32" s="132"/>
      <c r="N32" s="132"/>
      <c r="O32" s="132"/>
      <c r="P32" s="133"/>
      <c r="Q32" s="50"/>
      <c r="R32" s="98"/>
      <c r="S32" s="47"/>
      <c r="T32" s="47"/>
      <c r="U32" s="47"/>
      <c r="V32" s="50"/>
      <c r="W32" s="50"/>
      <c r="X32" s="98"/>
      <c r="AC32" s="50"/>
      <c r="AD32" s="50"/>
      <c r="AE32" s="98"/>
    </row>
    <row r="33" spans="1:33" s="25" customFormat="1" ht="47.4" customHeight="1" thickBot="1" x14ac:dyDescent="0.35">
      <c r="A33" s="125"/>
      <c r="B33" s="55" t="s">
        <v>41</v>
      </c>
      <c r="C33" s="35" t="s">
        <v>15</v>
      </c>
      <c r="D33" s="36" t="s">
        <v>42</v>
      </c>
      <c r="E33" s="37" t="s">
        <v>43</v>
      </c>
      <c r="F33" s="56" t="s">
        <v>44</v>
      </c>
      <c r="J33" s="138"/>
      <c r="K33" s="139"/>
      <c r="L33" s="55" t="s">
        <v>41</v>
      </c>
      <c r="M33" s="35" t="s">
        <v>15</v>
      </c>
      <c r="N33" s="36" t="s">
        <v>42</v>
      </c>
      <c r="O33" s="37" t="s">
        <v>43</v>
      </c>
      <c r="P33" s="56" t="s">
        <v>44</v>
      </c>
    </row>
    <row r="34" spans="1:33" s="25" customFormat="1" ht="30" customHeight="1" x14ac:dyDescent="0.3">
      <c r="A34" s="41" t="s">
        <v>22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3" t="s">
        <v>8</v>
      </c>
      <c r="K34" s="104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23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99" t="s">
        <v>9</v>
      </c>
      <c r="K35" s="100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24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99" t="s">
        <v>10</v>
      </c>
      <c r="K36" s="100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25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99" t="s">
        <v>11</v>
      </c>
      <c r="K37" s="100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26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99" t="s">
        <v>12</v>
      </c>
      <c r="K38" s="100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27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99" t="s">
        <v>13</v>
      </c>
      <c r="K39" s="100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1" t="s">
        <v>34</v>
      </c>
      <c r="K40" s="102"/>
      <c r="L40" s="82">
        <f>SUM(L34:L39)</f>
        <v>0</v>
      </c>
      <c r="M40" s="17">
        <f>SUM(M34:M39)</f>
        <v>0</v>
      </c>
      <c r="N40" s="83">
        <f>SUM(N34:N39)</f>
        <v>0</v>
      </c>
      <c r="O40" s="84">
        <f>SUM(O34:O39)</f>
        <v>0</v>
      </c>
      <c r="P40" s="85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49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98"/>
      <c r="M42" s="51"/>
      <c r="N42" s="47"/>
      <c r="O42" s="47"/>
      <c r="P42" s="50"/>
      <c r="Q42" s="50"/>
      <c r="R42" s="98"/>
      <c r="S42" s="47"/>
      <c r="T42" s="47"/>
      <c r="U42" s="47"/>
      <c r="V42" s="50"/>
      <c r="W42" s="50"/>
      <c r="X42" s="98"/>
      <c r="Y42" s="49"/>
      <c r="Z42" s="49"/>
      <c r="AA42" s="49"/>
      <c r="AB42" s="49"/>
      <c r="AC42" s="50"/>
      <c r="AD42" s="50"/>
      <c r="AE42" s="98"/>
    </row>
    <row r="43" spans="1:33" s="53" customFormat="1" ht="30" customHeight="1" x14ac:dyDescent="0.3">
      <c r="A43" s="79" t="s">
        <v>31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98"/>
      <c r="M43" s="51"/>
      <c r="N43" s="47"/>
      <c r="O43" s="47"/>
      <c r="P43" s="50"/>
      <c r="Q43" s="50"/>
      <c r="R43" s="98"/>
      <c r="S43" s="47"/>
      <c r="T43" s="47"/>
      <c r="U43" s="47"/>
      <c r="V43" s="50"/>
      <c r="W43" s="50"/>
      <c r="X43" s="98"/>
      <c r="Y43" s="49"/>
      <c r="Z43" s="49"/>
      <c r="AA43" s="49"/>
      <c r="AB43" s="49"/>
      <c r="AC43" s="50"/>
      <c r="AD43" s="50"/>
      <c r="AE43" s="98"/>
    </row>
    <row r="44" spans="1:33" s="53" customFormat="1" ht="30" customHeight="1" x14ac:dyDescent="0.3">
      <c r="A44" s="91" t="s">
        <v>32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8"/>
      <c r="M44" s="51"/>
      <c r="N44" s="47"/>
      <c r="O44" s="47"/>
      <c r="P44" s="50"/>
      <c r="Q44" s="50"/>
      <c r="R44" s="98"/>
      <c r="S44" s="47"/>
      <c r="T44" s="47"/>
      <c r="U44" s="47"/>
      <c r="V44" s="50"/>
      <c r="W44" s="50"/>
      <c r="X44" s="98"/>
      <c r="Y44" s="49"/>
      <c r="Z44" s="49"/>
      <c r="AA44" s="49"/>
      <c r="AB44" s="49"/>
      <c r="AC44" s="50"/>
      <c r="AD44" s="50"/>
      <c r="AE44" s="98"/>
    </row>
    <row r="45" spans="1:33" s="53" customFormat="1" ht="30" customHeight="1" x14ac:dyDescent="0.3">
      <c r="A45" s="91" t="s">
        <v>33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98"/>
      <c r="M45" s="51"/>
      <c r="N45" s="47"/>
      <c r="O45" s="47"/>
      <c r="P45" s="50"/>
      <c r="Q45" s="50"/>
      <c r="R45" s="98"/>
      <c r="S45" s="47"/>
      <c r="T45" s="47"/>
      <c r="U45" s="47"/>
      <c r="V45" s="50"/>
      <c r="W45" s="50"/>
      <c r="X45" s="98"/>
      <c r="Y45" s="49"/>
      <c r="Z45" s="49"/>
      <c r="AA45" s="49"/>
      <c r="AB45" s="49"/>
      <c r="AC45" s="50"/>
      <c r="AD45" s="50"/>
      <c r="AE45" s="98"/>
    </row>
    <row r="46" spans="1:33" s="53" customFormat="1" ht="30" customHeight="1" thickBot="1" x14ac:dyDescent="0.35">
      <c r="A46" s="64" t="s">
        <v>34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98"/>
      <c r="Y46" s="49"/>
      <c r="Z46" s="49"/>
      <c r="AA46" s="49"/>
      <c r="AB46" s="49"/>
      <c r="AC46" s="50"/>
      <c r="AD46" s="50"/>
      <c r="AE46" s="98"/>
    </row>
    <row r="47" spans="1:33" ht="36" customHeight="1" x14ac:dyDescent="0.3">
      <c r="A47" s="98"/>
      <c r="B47" s="98"/>
      <c r="C47" s="98"/>
      <c r="D47" s="98"/>
      <c r="E47" s="98"/>
      <c r="F47" s="98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x14ac:dyDescent="0.3">
      <c r="B4" s="26"/>
      <c r="H4" s="26"/>
      <c r="N4" s="26"/>
    </row>
    <row r="5" spans="1:31" s="25" customFormat="1" ht="30.75" customHeight="1" x14ac:dyDescent="0.3">
      <c r="A5" s="28" t="s">
        <v>57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58</v>
      </c>
      <c r="B7" s="31" t="s">
        <v>59</v>
      </c>
      <c r="C7" s="32"/>
      <c r="D7" s="32"/>
      <c r="E7" s="32"/>
      <c r="F7" s="32"/>
      <c r="G7" s="33"/>
      <c r="H7" s="72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4</v>
      </c>
      <c r="B8" s="90" t="str">
        <f>'CONTRACTACIO 1r TR 2024'!B8</f>
        <v>Associació Red de Juderías de España, Caminos de Sefarad</v>
      </c>
      <c r="C8" s="73"/>
      <c r="D8" s="73"/>
      <c r="E8" s="73"/>
      <c r="F8" s="73"/>
      <c r="G8" s="74"/>
      <c r="H8" s="74"/>
      <c r="I8" s="74"/>
      <c r="J8" s="74"/>
      <c r="K8" s="74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49" t="s">
        <v>6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1"/>
    </row>
    <row r="11" spans="1:31" ht="30" customHeight="1" thickBot="1" x14ac:dyDescent="0.35">
      <c r="A11" s="152" t="s">
        <v>7</v>
      </c>
      <c r="B11" s="108" t="s">
        <v>8</v>
      </c>
      <c r="C11" s="109"/>
      <c r="D11" s="109"/>
      <c r="E11" s="109"/>
      <c r="F11" s="110"/>
      <c r="G11" s="111" t="s">
        <v>9</v>
      </c>
      <c r="H11" s="112"/>
      <c r="I11" s="112"/>
      <c r="J11" s="112"/>
      <c r="K11" s="113"/>
      <c r="L11" s="126" t="s">
        <v>10</v>
      </c>
      <c r="M11" s="127"/>
      <c r="N11" s="127"/>
      <c r="O11" s="127"/>
      <c r="P11" s="127"/>
      <c r="Q11" s="114" t="s">
        <v>11</v>
      </c>
      <c r="R11" s="115"/>
      <c r="S11" s="115"/>
      <c r="T11" s="115"/>
      <c r="U11" s="116"/>
      <c r="V11" s="117" t="s">
        <v>13</v>
      </c>
      <c r="W11" s="118"/>
      <c r="X11" s="118"/>
      <c r="Y11" s="118"/>
      <c r="Z11" s="119"/>
      <c r="AA11" s="120" t="s">
        <v>12</v>
      </c>
      <c r="AB11" s="121"/>
      <c r="AC11" s="121"/>
      <c r="AD11" s="121"/>
      <c r="AE11" s="122"/>
    </row>
    <row r="12" spans="1:31" ht="39" customHeight="1" thickBot="1" x14ac:dyDescent="0.35">
      <c r="A12" s="153"/>
      <c r="B12" s="34" t="s">
        <v>14</v>
      </c>
      <c r="C12" s="35" t="s">
        <v>15</v>
      </c>
      <c r="D12" s="36" t="s">
        <v>60</v>
      </c>
      <c r="E12" s="37" t="s">
        <v>61</v>
      </c>
      <c r="F12" s="38" t="s">
        <v>18</v>
      </c>
      <c r="G12" s="39" t="s">
        <v>14</v>
      </c>
      <c r="H12" s="35" t="s">
        <v>15</v>
      </c>
      <c r="I12" s="36" t="s">
        <v>60</v>
      </c>
      <c r="J12" s="37" t="s">
        <v>61</v>
      </c>
      <c r="K12" s="38" t="s">
        <v>18</v>
      </c>
      <c r="L12" s="39" t="s">
        <v>14</v>
      </c>
      <c r="M12" s="35" t="s">
        <v>15</v>
      </c>
      <c r="N12" s="36" t="s">
        <v>60</v>
      </c>
      <c r="O12" s="37" t="s">
        <v>61</v>
      </c>
      <c r="P12" s="38" t="s">
        <v>18</v>
      </c>
      <c r="Q12" s="39" t="s">
        <v>14</v>
      </c>
      <c r="R12" s="35" t="s">
        <v>15</v>
      </c>
      <c r="S12" s="36" t="s">
        <v>60</v>
      </c>
      <c r="T12" s="37" t="s">
        <v>61</v>
      </c>
      <c r="U12" s="40" t="s">
        <v>18</v>
      </c>
      <c r="V12" s="34" t="s">
        <v>14</v>
      </c>
      <c r="W12" s="35" t="s">
        <v>15</v>
      </c>
      <c r="X12" s="36" t="s">
        <v>60</v>
      </c>
      <c r="Y12" s="37" t="s">
        <v>61</v>
      </c>
      <c r="Z12" s="38" t="s">
        <v>18</v>
      </c>
      <c r="AA12" s="34" t="s">
        <v>14</v>
      </c>
      <c r="AB12" s="35" t="s">
        <v>15</v>
      </c>
      <c r="AC12" s="36" t="s">
        <v>60</v>
      </c>
      <c r="AD12" s="37" t="s">
        <v>61</v>
      </c>
      <c r="AE12" s="38" t="s">
        <v>18</v>
      </c>
    </row>
    <row r="13" spans="1:31" s="42" customFormat="1" ht="36" customHeight="1" x14ac:dyDescent="0.3">
      <c r="A13" s="41" t="s">
        <v>22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23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24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25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26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27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22</v>
      </c>
      <c r="H20" s="20">
        <f t="shared" si="2"/>
        <v>1</v>
      </c>
      <c r="I20" s="13">
        <f>'CONTRACTACIO 1r TR 2024'!I20+'CONTRACTACIO 2n TR 2024'!I20+'CONTRACTACIO 3r TR 2024'!I20+'CONTRACTACIO 4t TR 2024'!I20</f>
        <v>144868.78000000003</v>
      </c>
      <c r="J20" s="13">
        <f>'CONTRACTACIO 1r TR 2024'!J20+'CONTRACTACIO 2n TR 2024'!J20+'CONTRACTACIO 3r TR 2024'!J20+'CONTRACTACIO 4t TR 2024'!J20</f>
        <v>172000</v>
      </c>
      <c r="K20" s="21">
        <f t="shared" si="3"/>
        <v>1</v>
      </c>
      <c r="L20" s="9">
        <f>'CONTRACTACIO 1r TR 2024'!L20+'CONTRACTACIO 2n TR 2024'!L20+'CONTRACTACIO 3r TR 2024'!L20+'CONTRACTACIO 4t TR 2024'!L20</f>
        <v>0</v>
      </c>
      <c r="M20" s="20" t="str">
        <f t="shared" si="4"/>
        <v/>
      </c>
      <c r="N20" s="13">
        <f>'CONTRACTACIO 1r TR 2024'!N20+'CONTRACTACIO 2n TR 2024'!N20+'CONTRACTACIO 3r TR 2024'!N20+'CONTRACTACIO 4t TR 2024'!N20</f>
        <v>0</v>
      </c>
      <c r="O20" s="13">
        <f>'CONTRACTACIO 1r TR 2024'!O20+'CONTRACTACIO 2n TR 2024'!O20+'CONTRACTACIO 3r TR 2024'!O20+'CONTRACTACIO 4t TR 2024'!O20</f>
        <v>0</v>
      </c>
      <c r="P20" s="21" t="str">
        <f t="shared" si="5"/>
        <v/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" customHeight="1" x14ac:dyDescent="0.3">
      <c r="A21" s="46" t="s">
        <v>48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89" t="s">
        <v>31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1" t="s">
        <v>32</v>
      </c>
      <c r="B23" s="80">
        <f>'CONTRACTACIO 1r TR 2024'!B23+'CONTRACTACIO 2n TR 2024'!B23+'CONTRACTACIO 3r TR 2024'!B23+'CONTRACTACIO 4t TR 2024'!B23</f>
        <v>0</v>
      </c>
      <c r="C23" s="66" t="str">
        <f t="shared" si="0"/>
        <v/>
      </c>
      <c r="D23" s="76">
        <f>'CONTRACTACIO 1r TR 2024'!D23+'CONTRACTACIO 2n TR 2024'!D23+'CONTRACTACIO 3r TR 2024'!D23+'CONTRACTACIO 4t TR 2024'!D23</f>
        <v>0</v>
      </c>
      <c r="E23" s="77">
        <f>'CONTRACTACIO 1r TR 2024'!E23+'CONTRACTACIO 2n TR 2024'!E23+'CONTRACTACIO 3r TR 2024'!E23+'CONTRACTACIO 4t TR 2024'!E23</f>
        <v>0</v>
      </c>
      <c r="F23" s="67" t="str">
        <f t="shared" si="1"/>
        <v/>
      </c>
      <c r="G23" s="80">
        <f>'CONTRACTACIO 1r TR 2024'!G23+'CONTRACTACIO 2n TR 2024'!G23+'CONTRACTACIO 3r TR 2024'!G23+'CONTRACTACIO 4t TR 2024'!G23</f>
        <v>0</v>
      </c>
      <c r="H23" s="66" t="str">
        <f t="shared" si="2"/>
        <v/>
      </c>
      <c r="I23" s="76">
        <f>'CONTRACTACIO 1r TR 2024'!I23+'CONTRACTACIO 2n TR 2024'!I23+'CONTRACTACIO 3r TR 2024'!I23+'CONTRACTACIO 4t TR 2024'!I23</f>
        <v>0</v>
      </c>
      <c r="J23" s="77">
        <f>'CONTRACTACIO 1r TR 2024'!J23+'CONTRACTACIO 2n TR 2024'!J23+'CONTRACTACIO 3r TR 2024'!J23+'CONTRACTACIO 4t TR 2024'!J23</f>
        <v>0</v>
      </c>
      <c r="K23" s="67" t="str">
        <f t="shared" si="3"/>
        <v/>
      </c>
      <c r="L23" s="80">
        <f>'CONTRACTACIO 1r TR 2024'!L23+'CONTRACTACIO 2n TR 2024'!L23+'CONTRACTACIO 3r TR 2024'!L23+'CONTRACTACIO 4t TR 2024'!L23</f>
        <v>0</v>
      </c>
      <c r="M23" s="66" t="str">
        <f t="shared" si="4"/>
        <v/>
      </c>
      <c r="N23" s="76">
        <f>'CONTRACTACIO 1r TR 2024'!N23+'CONTRACTACIO 2n TR 2024'!N23+'CONTRACTACIO 3r TR 2024'!N23+'CONTRACTACIO 4t TR 2024'!N23</f>
        <v>0</v>
      </c>
      <c r="O23" s="77">
        <f>'CONTRACTACIO 1r TR 2024'!O23+'CONTRACTACIO 2n TR 2024'!O23+'CONTRACTACIO 3r TR 2024'!O23+'CONTRACTACIO 4t TR 2024'!O23</f>
        <v>0</v>
      </c>
      <c r="P23" s="67" t="str">
        <f t="shared" si="5"/>
        <v/>
      </c>
      <c r="Q23" s="80">
        <f>'CONTRACTACIO 1r TR 2024'!Q23+'CONTRACTACIO 2n TR 2024'!Q23+'CONTRACTACIO 3r TR 2024'!Q23+'CONTRACTACIO 4t TR 2024'!Q23</f>
        <v>0</v>
      </c>
      <c r="R23" s="66" t="str">
        <f t="shared" si="6"/>
        <v/>
      </c>
      <c r="S23" s="76">
        <f>'CONTRACTACIO 1r TR 2024'!S23+'CONTRACTACIO 2n TR 2024'!S23+'CONTRACTACIO 3r TR 2024'!S23+'CONTRACTACIO 4t TR 2024'!S23</f>
        <v>0</v>
      </c>
      <c r="T23" s="77">
        <f>'CONTRACTACIO 1r TR 2024'!T23+'CONTRACTACIO 2n TR 2024'!T23+'CONTRACTACIO 3r TR 2024'!T23+'CONTRACTACIO 4t TR 2024'!T23</f>
        <v>0</v>
      </c>
      <c r="U23" s="67" t="str">
        <f t="shared" si="7"/>
        <v/>
      </c>
      <c r="V23" s="80">
        <f>'CONTRACTACIO 1r TR 2024'!AA23+'CONTRACTACIO 2n TR 2024'!AA23+'CONTRACTACIO 3r TR 2024'!AA23+'CONTRACTACIO 4t TR 2024'!AA23</f>
        <v>0</v>
      </c>
      <c r="W23" s="66" t="str">
        <f t="shared" si="8"/>
        <v/>
      </c>
      <c r="X23" s="76">
        <f>'CONTRACTACIO 1r TR 2024'!AC23+'CONTRACTACIO 2n TR 2024'!AC23+'CONTRACTACIO 3r TR 2024'!AC23+'CONTRACTACIO 4t TR 2024'!AC23</f>
        <v>0</v>
      </c>
      <c r="Y23" s="77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0">
        <f>'CONTRACTACIO 1r TR 2024'!V23+'CONTRACTACIO 2n TR 2024'!V23+'CONTRACTACIO 3r TR 2024'!V23+'CONTRACTACIO 4t TR 2024'!V23</f>
        <v>0</v>
      </c>
      <c r="AB23" s="20" t="str">
        <f t="shared" si="10"/>
        <v/>
      </c>
      <c r="AC23" s="76">
        <f>'CONTRACTACIO 1r TR 2024'!X23+'CONTRACTACIO 2n TR 2024'!X23+'CONTRACTACIO 3r TR 2024'!X23+'CONTRACTACIO 4t TR 2024'!X23</f>
        <v>0</v>
      </c>
      <c r="AD23" s="77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3" t="s">
        <v>33</v>
      </c>
      <c r="B24" s="80">
        <f>'CONTRACTACIO 1r TR 2024'!B24+'CONTRACTACIO 2n TR 2024'!B24+'CONTRACTACIO 3r TR 2024'!B24+'CONTRACTACIO 4t TR 2024'!B24</f>
        <v>0</v>
      </c>
      <c r="C24" s="66" t="str">
        <f t="shared" si="0"/>
        <v/>
      </c>
      <c r="D24" s="76">
        <f>'CONTRACTACIO 1r TR 2024'!D24+'CONTRACTACIO 2n TR 2024'!D24+'CONTRACTACIO 3r TR 2024'!D24+'CONTRACTACIO 4t TR 2024'!D24</f>
        <v>0</v>
      </c>
      <c r="E24" s="77">
        <f>'CONTRACTACIO 1r TR 2024'!E24+'CONTRACTACIO 2n TR 2024'!E24+'CONTRACTACIO 3r TR 2024'!E24+'CONTRACTACIO 4t TR 2024'!E24</f>
        <v>0</v>
      </c>
      <c r="F24" s="67" t="str">
        <f t="shared" si="1"/>
        <v/>
      </c>
      <c r="G24" s="80">
        <f>'CONTRACTACIO 1r TR 2024'!G24+'CONTRACTACIO 2n TR 2024'!G24+'CONTRACTACIO 3r TR 2024'!G24+'CONTRACTACIO 4t TR 2024'!G24</f>
        <v>0</v>
      </c>
      <c r="H24" s="66" t="str">
        <f t="shared" si="2"/>
        <v/>
      </c>
      <c r="I24" s="76">
        <f>'CONTRACTACIO 1r TR 2024'!I24+'CONTRACTACIO 2n TR 2024'!I24+'CONTRACTACIO 3r TR 2024'!I24+'CONTRACTACIO 4t TR 2024'!I24</f>
        <v>0</v>
      </c>
      <c r="J24" s="77">
        <f>'CONTRACTACIO 1r TR 2024'!J24+'CONTRACTACIO 2n TR 2024'!J24+'CONTRACTACIO 3r TR 2024'!J24+'CONTRACTACIO 4t TR 2024'!J24</f>
        <v>0</v>
      </c>
      <c r="K24" s="67" t="str">
        <f t="shared" si="3"/>
        <v/>
      </c>
      <c r="L24" s="80">
        <f>'CONTRACTACIO 1r TR 2024'!L24+'CONTRACTACIO 2n TR 2024'!L24+'CONTRACTACIO 3r TR 2024'!L24+'CONTRACTACIO 4t TR 2024'!L24</f>
        <v>0</v>
      </c>
      <c r="M24" s="66" t="str">
        <f t="shared" si="4"/>
        <v/>
      </c>
      <c r="N24" s="76">
        <f>'CONTRACTACIO 1r TR 2024'!N24+'CONTRACTACIO 2n TR 2024'!N24+'CONTRACTACIO 3r TR 2024'!N24+'CONTRACTACIO 4t TR 2024'!N24</f>
        <v>0</v>
      </c>
      <c r="O24" s="77">
        <f>'CONTRACTACIO 1r TR 2024'!O24+'CONTRACTACIO 2n TR 2024'!O24+'CONTRACTACIO 3r TR 2024'!O24+'CONTRACTACIO 4t TR 2024'!O24</f>
        <v>0</v>
      </c>
      <c r="P24" s="67" t="str">
        <f t="shared" si="5"/>
        <v/>
      </c>
      <c r="Q24" s="80">
        <f>'CONTRACTACIO 1r TR 2024'!Q24+'CONTRACTACIO 2n TR 2024'!Q24+'CONTRACTACIO 3r TR 2024'!Q24+'CONTRACTACIO 4t TR 2024'!Q24</f>
        <v>0</v>
      </c>
      <c r="R24" s="66" t="str">
        <f t="shared" si="6"/>
        <v/>
      </c>
      <c r="S24" s="76">
        <f>'CONTRACTACIO 1r TR 2024'!S24+'CONTRACTACIO 2n TR 2024'!S24+'CONTRACTACIO 3r TR 2024'!S24+'CONTRACTACIO 4t TR 2024'!S24</f>
        <v>0</v>
      </c>
      <c r="T24" s="77">
        <f>'CONTRACTACIO 1r TR 2024'!T24+'CONTRACTACIO 2n TR 2024'!T24+'CONTRACTACIO 3r TR 2024'!T24+'CONTRACTACIO 4t TR 2024'!T24</f>
        <v>0</v>
      </c>
      <c r="U24" s="67" t="str">
        <f t="shared" si="7"/>
        <v/>
      </c>
      <c r="V24" s="80">
        <f>'CONTRACTACIO 1r TR 2024'!AA24+'CONTRACTACIO 2n TR 2024'!AA24+'CONTRACTACIO 3r TR 2024'!AA24+'CONTRACTACIO 4t TR 2024'!AA24</f>
        <v>0</v>
      </c>
      <c r="W24" s="66" t="str">
        <f t="shared" si="8"/>
        <v/>
      </c>
      <c r="X24" s="76">
        <f>'CONTRACTACIO 1r TR 2024'!AC24+'CONTRACTACIO 2n TR 2024'!AC24+'CONTRACTACIO 3r TR 2024'!AC24+'CONTRACTACIO 4t TR 2024'!AC24</f>
        <v>0</v>
      </c>
      <c r="Y24" s="77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0">
        <f>'CONTRACTACIO 1r TR 2024'!V24+'CONTRACTACIO 2n TR 2024'!V24+'CONTRACTACIO 3r TR 2024'!V24+'CONTRACTACIO 4t TR 2024'!V24</f>
        <v>0</v>
      </c>
      <c r="AB24" s="20" t="str">
        <f t="shared" si="10"/>
        <v/>
      </c>
      <c r="AC24" s="76">
        <f>'CONTRACTACIO 1r TR 2024'!X24+'CONTRACTACIO 2n TR 2024'!X24+'CONTRACTACIO 3r TR 2024'!X24+'CONTRACTACIO 4t TR 2024'!X24</f>
        <v>0</v>
      </c>
      <c r="AD24" s="77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1" t="s">
        <v>34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22</v>
      </c>
      <c r="H25" s="17">
        <f t="shared" si="12"/>
        <v>1</v>
      </c>
      <c r="I25" s="18">
        <f t="shared" si="12"/>
        <v>144868.78000000003</v>
      </c>
      <c r="J25" s="18">
        <f t="shared" si="12"/>
        <v>172000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46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48" t="str">
        <f>'CONTRACTACIO 1r TR 2024'!A28:Q28</f>
        <v>https://bcnroc.ajuntament.barcelona.cat/jspui/bitstream/11703/128073/5/GM_pressupost-general_2023.pdf#page=269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2" t="s">
        <v>37</v>
      </c>
      <c r="B29" s="142"/>
      <c r="C29" s="142"/>
      <c r="D29" s="142"/>
      <c r="E29" s="142"/>
      <c r="F29" s="142"/>
      <c r="G29" s="142"/>
      <c r="H29" s="142"/>
      <c r="I29" s="50"/>
      <c r="J29" s="50"/>
      <c r="K29" s="50"/>
      <c r="L29" s="98"/>
      <c r="M29" s="51"/>
      <c r="N29" s="47"/>
      <c r="O29" s="47"/>
      <c r="P29" s="50"/>
      <c r="Q29" s="50"/>
      <c r="R29" s="98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98"/>
      <c r="B30" s="98"/>
      <c r="C30" s="98"/>
      <c r="D30" s="98"/>
      <c r="E30" s="98"/>
      <c r="F30" s="98"/>
      <c r="G30" s="52"/>
      <c r="H30" s="52"/>
      <c r="I30" s="50"/>
      <c r="J30" s="50"/>
      <c r="K30" s="50"/>
      <c r="L30" s="98"/>
      <c r="M30" s="51"/>
      <c r="N30" s="47"/>
      <c r="O30" s="47"/>
      <c r="P30" s="50"/>
      <c r="Q30" s="50"/>
      <c r="R30" s="98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4" t="s">
        <v>7</v>
      </c>
      <c r="B31" s="157" t="s">
        <v>38</v>
      </c>
      <c r="C31" s="158"/>
      <c r="D31" s="158"/>
      <c r="E31" s="158"/>
      <c r="F31" s="159"/>
      <c r="G31" s="25"/>
      <c r="H31" s="54"/>
      <c r="I31" s="54"/>
      <c r="J31" s="163" t="s">
        <v>39</v>
      </c>
      <c r="K31" s="164"/>
      <c r="L31" s="157" t="s">
        <v>40</v>
      </c>
      <c r="M31" s="158"/>
      <c r="N31" s="158"/>
      <c r="O31" s="158"/>
      <c r="P31" s="159"/>
      <c r="Q31" s="50"/>
      <c r="R31" s="98"/>
      <c r="S31" s="47"/>
      <c r="T31" s="47"/>
      <c r="U31" s="47"/>
      <c r="V31" s="50"/>
      <c r="W31" s="50"/>
      <c r="X31" s="98"/>
      <c r="Y31" s="49"/>
      <c r="Z31" s="49"/>
      <c r="AA31" s="49"/>
      <c r="AB31" s="49"/>
      <c r="AC31" s="50"/>
      <c r="AD31" s="50"/>
      <c r="AE31" s="98"/>
    </row>
    <row r="32" spans="1:31" s="54" customFormat="1" ht="18" customHeight="1" thickBot="1" x14ac:dyDescent="0.35">
      <c r="A32" s="155"/>
      <c r="B32" s="160"/>
      <c r="C32" s="161"/>
      <c r="D32" s="161"/>
      <c r="E32" s="161"/>
      <c r="F32" s="162"/>
      <c r="G32" s="25"/>
      <c r="J32" s="165"/>
      <c r="K32" s="166"/>
      <c r="L32" s="169"/>
      <c r="M32" s="170"/>
      <c r="N32" s="170"/>
      <c r="O32" s="170"/>
      <c r="P32" s="171"/>
      <c r="Q32" s="50"/>
      <c r="R32" s="98"/>
      <c r="S32" s="47"/>
      <c r="T32" s="47"/>
      <c r="U32" s="47"/>
      <c r="V32" s="50"/>
      <c r="W32" s="50"/>
      <c r="X32" s="98"/>
      <c r="AC32" s="50"/>
      <c r="AD32" s="50"/>
      <c r="AE32" s="98"/>
    </row>
    <row r="33" spans="1:33" s="54" customFormat="1" ht="40.200000000000003" customHeight="1" thickBot="1" x14ac:dyDescent="0.35">
      <c r="A33" s="156"/>
      <c r="B33" s="55" t="s">
        <v>41</v>
      </c>
      <c r="C33" s="35" t="s">
        <v>15</v>
      </c>
      <c r="D33" s="36" t="s">
        <v>60</v>
      </c>
      <c r="E33" s="37" t="s">
        <v>61</v>
      </c>
      <c r="F33" s="56" t="s">
        <v>44</v>
      </c>
      <c r="G33" s="25"/>
      <c r="H33" s="25"/>
      <c r="I33" s="25"/>
      <c r="J33" s="167"/>
      <c r="K33" s="168"/>
      <c r="L33" s="55" t="s">
        <v>41</v>
      </c>
      <c r="M33" s="35" t="s">
        <v>15</v>
      </c>
      <c r="N33" s="36" t="s">
        <v>60</v>
      </c>
      <c r="O33" s="37" t="s">
        <v>61</v>
      </c>
      <c r="P33" s="56" t="s">
        <v>44</v>
      </c>
      <c r="Q33" s="50"/>
      <c r="R33" s="98"/>
      <c r="S33" s="47"/>
      <c r="T33" s="47"/>
      <c r="U33" s="47"/>
      <c r="V33" s="50"/>
      <c r="W33" s="50"/>
      <c r="X33" s="98"/>
      <c r="AC33" s="50"/>
      <c r="AD33" s="50"/>
      <c r="AE33" s="98"/>
    </row>
    <row r="34" spans="1:33" s="25" customFormat="1" ht="47.4" customHeight="1" x14ac:dyDescent="0.3">
      <c r="A34" s="41" t="s">
        <v>22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03" t="s">
        <v>8</v>
      </c>
      <c r="K34" s="104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23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9" t="s">
        <v>9</v>
      </c>
      <c r="K35" s="100"/>
      <c r="L35" s="60">
        <f>G25</f>
        <v>22</v>
      </c>
      <c r="M35" s="8">
        <f t="shared" si="18"/>
        <v>1</v>
      </c>
      <c r="N35" s="61">
        <f>I25</f>
        <v>144868.78000000003</v>
      </c>
      <c r="O35" s="61">
        <f>J25</f>
        <v>172000</v>
      </c>
      <c r="P35" s="59">
        <f t="shared" si="19"/>
        <v>1</v>
      </c>
    </row>
    <row r="36" spans="1:33" s="25" customFormat="1" ht="30" customHeight="1" x14ac:dyDescent="0.3">
      <c r="A36" s="43" t="s">
        <v>24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99" t="s">
        <v>10</v>
      </c>
      <c r="K36" s="100"/>
      <c r="L36" s="60">
        <f>L25</f>
        <v>0</v>
      </c>
      <c r="M36" s="8" t="str">
        <f t="shared" si="18"/>
        <v/>
      </c>
      <c r="N36" s="61">
        <f>N25</f>
        <v>0</v>
      </c>
      <c r="O36" s="61">
        <f>O25</f>
        <v>0</v>
      </c>
      <c r="P36" s="59" t="str">
        <f t="shared" si="19"/>
        <v/>
      </c>
    </row>
    <row r="37" spans="1:33" ht="30" customHeight="1" x14ac:dyDescent="0.3">
      <c r="A37" s="43" t="s">
        <v>25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99" t="s">
        <v>11</v>
      </c>
      <c r="K37" s="100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26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99" t="s">
        <v>12</v>
      </c>
      <c r="K38" s="100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27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99" t="s">
        <v>13</v>
      </c>
      <c r="K39" s="100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H40" s="25"/>
      <c r="I40" s="25"/>
      <c r="J40" s="101" t="s">
        <v>34</v>
      </c>
      <c r="K40" s="102"/>
      <c r="L40" s="82">
        <f>SUM(L34:L39)</f>
        <v>22</v>
      </c>
      <c r="M40" s="17">
        <f>SUM(M34:M39)</f>
        <v>1</v>
      </c>
      <c r="N40" s="83">
        <f>SUM(N34:N39)</f>
        <v>144868.78000000003</v>
      </c>
      <c r="O40" s="84">
        <f>SUM(O34:O39)</f>
        <v>172000</v>
      </c>
      <c r="P40" s="85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22</v>
      </c>
      <c r="C41" s="8">
        <f>IF(B41,B41/$B$46,"")</f>
        <v>1</v>
      </c>
      <c r="D41" s="13">
        <f t="shared" si="15"/>
        <v>144868.78000000003</v>
      </c>
      <c r="E41" s="23">
        <f t="shared" si="16"/>
        <v>172000</v>
      </c>
      <c r="F41" s="21">
        <f>IF(E41,E41/$E$46,"")</f>
        <v>1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49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98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79" t="s">
        <v>31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98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1" t="s">
        <v>32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8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1" t="s">
        <v>33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98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34</v>
      </c>
      <c r="B46" s="16">
        <f>SUM(B34:B45)</f>
        <v>22</v>
      </c>
      <c r="C46" s="17">
        <f>SUM(C34:C45)</f>
        <v>1</v>
      </c>
      <c r="D46" s="18">
        <f>SUM(D34:D45)</f>
        <v>144868.78000000003</v>
      </c>
      <c r="E46" s="18">
        <f>SUM(E34:E45)</f>
        <v>172000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98"/>
      <c r="S46" s="47"/>
      <c r="T46" s="47"/>
      <c r="U46" s="47"/>
      <c r="V46" s="50"/>
      <c r="W46" s="50"/>
      <c r="X46" s="98"/>
      <c r="Y46" s="49"/>
      <c r="Z46" s="49"/>
      <c r="AA46" s="49"/>
      <c r="AB46" s="49"/>
      <c r="AC46" s="50"/>
      <c r="AD46" s="50"/>
      <c r="AE46" s="98"/>
    </row>
    <row r="47" spans="1:33" s="53" customFormat="1" ht="30" customHeight="1" x14ac:dyDescent="0.3">
      <c r="A47" s="98"/>
      <c r="B47" s="98"/>
      <c r="C47" s="98"/>
      <c r="D47" s="98"/>
      <c r="E47" s="98"/>
      <c r="F47" s="98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98"/>
      <c r="Y47" s="49"/>
      <c r="Z47" s="49"/>
      <c r="AA47" s="49"/>
      <c r="AB47" s="49"/>
      <c r="AC47" s="50"/>
      <c r="AD47" s="50"/>
      <c r="AE47" s="98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revision/>
  <dcterms:created xsi:type="dcterms:W3CDTF">2016-02-03T12:33:15Z</dcterms:created>
  <dcterms:modified xsi:type="dcterms:W3CDTF">2024-09-19T11:01:57Z</dcterms:modified>
</cp:coreProperties>
</file>