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136" windowHeight="12576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/>
  <c r="E44" i="5"/>
  <c r="F44" i="5" s="1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/>
  <c r="Y23" i="7"/>
  <c r="Z23" i="7" s="1"/>
  <c r="X23" i="7"/>
  <c r="V23" i="7"/>
  <c r="W23" i="7" s="1"/>
  <c r="T23" i="7"/>
  <c r="U23" i="7" s="1"/>
  <c r="S23" i="7"/>
  <c r="Q23" i="7"/>
  <c r="B44" i="7" s="1"/>
  <c r="C44" i="7" s="1"/>
  <c r="R23" i="7"/>
  <c r="O23" i="7"/>
  <c r="P23" i="7"/>
  <c r="N23" i="7"/>
  <c r="L23" i="7"/>
  <c r="M23" i="7"/>
  <c r="J23" i="7"/>
  <c r="K23" i="7" s="1"/>
  <c r="I23" i="7"/>
  <c r="G23" i="7"/>
  <c r="H23" i="7"/>
  <c r="E23" i="7"/>
  <c r="E44" i="7" s="1"/>
  <c r="F44" i="7" s="1"/>
  <c r="D23" i="7"/>
  <c r="D44" i="7" s="1"/>
  <c r="B23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 s="1"/>
  <c r="O22" i="7"/>
  <c r="P22" i="7"/>
  <c r="N22" i="7"/>
  <c r="L22" i="7"/>
  <c r="M22" i="7"/>
  <c r="J22" i="7"/>
  <c r="I22" i="7"/>
  <c r="G22" i="7"/>
  <c r="E22" i="7"/>
  <c r="F22" i="7" s="1"/>
  <c r="D22" i="7"/>
  <c r="D43" i="7" s="1"/>
  <c r="B22" i="7"/>
  <c r="B43" i="7" s="1"/>
  <c r="C43" i="7" s="1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C13" i="1" s="1"/>
  <c r="B16" i="7"/>
  <c r="C16" i="7"/>
  <c r="D16" i="7"/>
  <c r="J24" i="7"/>
  <c r="K24" i="7" s="1"/>
  <c r="E24" i="7"/>
  <c r="F24" i="7" s="1"/>
  <c r="O24" i="7"/>
  <c r="P24" i="7" s="1"/>
  <c r="T24" i="7"/>
  <c r="U24" i="7"/>
  <c r="Y24" i="7"/>
  <c r="Z24" i="7"/>
  <c r="AD24" i="7"/>
  <c r="AE24" i="7" s="1"/>
  <c r="E13" i="7"/>
  <c r="J13" i="7"/>
  <c r="O13" i="7"/>
  <c r="T13" i="7"/>
  <c r="Y13" i="7"/>
  <c r="Z13" i="7" s="1"/>
  <c r="AD13" i="7"/>
  <c r="AE13" i="7"/>
  <c r="E20" i="7"/>
  <c r="J20" i="7"/>
  <c r="O20" i="7"/>
  <c r="AD20" i="7"/>
  <c r="T20" i="7"/>
  <c r="U20" i="7" s="1"/>
  <c r="Y20" i="7"/>
  <c r="Z20" i="7" s="1"/>
  <c r="E21" i="7"/>
  <c r="J21" i="7"/>
  <c r="O21" i="7"/>
  <c r="AD21" i="7"/>
  <c r="T21" i="7"/>
  <c r="U21" i="7" s="1"/>
  <c r="Y21" i="7"/>
  <c r="J14" i="7"/>
  <c r="K14" i="7" s="1"/>
  <c r="O14" i="7"/>
  <c r="E14" i="7"/>
  <c r="T14" i="7"/>
  <c r="U14" i="7" s="1"/>
  <c r="Y14" i="7"/>
  <c r="Z14" i="7" s="1"/>
  <c r="AD14" i="7"/>
  <c r="AE14" i="7"/>
  <c r="J15" i="7"/>
  <c r="O15" i="7"/>
  <c r="E15" i="7"/>
  <c r="T15" i="7"/>
  <c r="U15" i="7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E39" i="7" s="1"/>
  <c r="O18" i="7"/>
  <c r="AD18" i="7"/>
  <c r="AE18" i="7" s="1"/>
  <c r="E18" i="7"/>
  <c r="T18" i="7"/>
  <c r="Y18" i="7"/>
  <c r="Z18" i="7" s="1"/>
  <c r="J19" i="7"/>
  <c r="O19" i="7"/>
  <c r="AD19" i="7"/>
  <c r="AE19" i="7" s="1"/>
  <c r="E19" i="7"/>
  <c r="F19" i="7"/>
  <c r="T19" i="7"/>
  <c r="U19" i="7"/>
  <c r="Y19" i="7"/>
  <c r="Z19" i="7" s="1"/>
  <c r="I24" i="7"/>
  <c r="D45" i="7" s="1"/>
  <c r="D24" i="7"/>
  <c r="N24" i="7"/>
  <c r="S24" i="7"/>
  <c r="X24" i="7"/>
  <c r="AC24" i="7"/>
  <c r="I16" i="7"/>
  <c r="N16" i="7"/>
  <c r="D37" i="7" s="1"/>
  <c r="S16" i="7"/>
  <c r="X16" i="7"/>
  <c r="AC16" i="7"/>
  <c r="D13" i="7"/>
  <c r="I13" i="7"/>
  <c r="N13" i="7"/>
  <c r="S13" i="7"/>
  <c r="S25" i="7" s="1"/>
  <c r="N37" i="7" s="1"/>
  <c r="X13" i="7"/>
  <c r="AC13" i="7"/>
  <c r="AC25" i="7" s="1"/>
  <c r="N38" i="7" s="1"/>
  <c r="D20" i="7"/>
  <c r="I20" i="7"/>
  <c r="N20" i="7"/>
  <c r="AC20" i="7"/>
  <c r="S20" i="7"/>
  <c r="X20" i="7"/>
  <c r="D21" i="7"/>
  <c r="I21" i="7"/>
  <c r="I25" i="7" s="1"/>
  <c r="N35" i="7" s="1"/>
  <c r="N21" i="7"/>
  <c r="AC21" i="7"/>
  <c r="S21" i="7"/>
  <c r="X21" i="7"/>
  <c r="I14" i="7"/>
  <c r="N14" i="7"/>
  <c r="D14" i="7"/>
  <c r="D35" i="7" s="1"/>
  <c r="S14" i="7"/>
  <c r="X14" i="7"/>
  <c r="AC14" i="7"/>
  <c r="I15" i="7"/>
  <c r="N15" i="7"/>
  <c r="D15" i="7"/>
  <c r="S15" i="7"/>
  <c r="D36" i="7" s="1"/>
  <c r="X15" i="7"/>
  <c r="AC15" i="7"/>
  <c r="I17" i="7"/>
  <c r="N17" i="7"/>
  <c r="D17" i="7"/>
  <c r="S17" i="7"/>
  <c r="X17" i="7"/>
  <c r="AC17" i="7"/>
  <c r="I18" i="7"/>
  <c r="N18" i="7"/>
  <c r="AC18" i="7"/>
  <c r="D18" i="7"/>
  <c r="D39" i="7" s="1"/>
  <c r="S18" i="7"/>
  <c r="X18" i="7"/>
  <c r="I19" i="7"/>
  <c r="N19" i="7"/>
  <c r="AC19" i="7"/>
  <c r="D19" i="7"/>
  <c r="S19" i="7"/>
  <c r="D40" i="7" s="1"/>
  <c r="X19" i="7"/>
  <c r="G24" i="7"/>
  <c r="B24" i="7"/>
  <c r="L24" i="7"/>
  <c r="M24" i="7"/>
  <c r="Q24" i="7"/>
  <c r="R24" i="7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B25" i="7" s="1"/>
  <c r="L34" i="7" s="1"/>
  <c r="G13" i="7"/>
  <c r="L13" i="7"/>
  <c r="Q13" i="7"/>
  <c r="V13" i="7"/>
  <c r="W13" i="7"/>
  <c r="AA13" i="7"/>
  <c r="AB13" i="7" s="1"/>
  <c r="B20" i="7"/>
  <c r="G20" i="7"/>
  <c r="L20" i="7"/>
  <c r="AA20" i="7"/>
  <c r="AB20" i="7" s="1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H14" i="7" s="1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B36" i="7" s="1"/>
  <c r="C36" i="7" s="1"/>
  <c r="V15" i="7"/>
  <c r="W15" i="7"/>
  <c r="AA15" i="7"/>
  <c r="AB15" i="7" s="1"/>
  <c r="G17" i="7"/>
  <c r="H17" i="7" s="1"/>
  <c r="L17" i="7"/>
  <c r="M17" i="7" s="1"/>
  <c r="B17" i="7"/>
  <c r="C17" i="7"/>
  <c r="Q17" i="7"/>
  <c r="V17" i="7"/>
  <c r="W17" i="7" s="1"/>
  <c r="AA17" i="7"/>
  <c r="AB17" i="7" s="1"/>
  <c r="G18" i="7"/>
  <c r="L18" i="7"/>
  <c r="AA18" i="7"/>
  <c r="B18" i="7"/>
  <c r="Q18" i="7"/>
  <c r="R18" i="7" s="1"/>
  <c r="V18" i="7"/>
  <c r="W18" i="7"/>
  <c r="G19" i="7"/>
  <c r="L19" i="7"/>
  <c r="M19" i="7" s="1"/>
  <c r="AA19" i="7"/>
  <c r="AB19" i="7" s="1"/>
  <c r="B19" i="7"/>
  <c r="Q19" i="7"/>
  <c r="R19" i="7"/>
  <c r="V19" i="7"/>
  <c r="W19" i="7"/>
  <c r="U18" i="7"/>
  <c r="J25" i="6"/>
  <c r="K20" i="6"/>
  <c r="E25" i="6"/>
  <c r="O25" i="6"/>
  <c r="O36" i="6"/>
  <c r="Y25" i="6"/>
  <c r="O38" i="6" s="1"/>
  <c r="T25" i="6"/>
  <c r="O37" i="6"/>
  <c r="P37" i="6" s="1"/>
  <c r="AD25" i="6"/>
  <c r="O39" i="6" s="1"/>
  <c r="P39" i="6" s="1"/>
  <c r="I25" i="6"/>
  <c r="N35" i="6" s="1"/>
  <c r="D25" i="6"/>
  <c r="N34" i="6"/>
  <c r="N25" i="6"/>
  <c r="N36" i="6"/>
  <c r="X25" i="6"/>
  <c r="N38" i="6"/>
  <c r="S25" i="6"/>
  <c r="N37" i="6" s="1"/>
  <c r="AC25" i="6"/>
  <c r="N39" i="6" s="1"/>
  <c r="G25" i="6"/>
  <c r="L35" i="6" s="1"/>
  <c r="M35" i="6" s="1"/>
  <c r="H15" i="6"/>
  <c r="B25" i="6"/>
  <c r="L25" i="6"/>
  <c r="L36" i="6" s="1"/>
  <c r="M36" i="6" s="1"/>
  <c r="V25" i="6"/>
  <c r="L38" i="6" s="1"/>
  <c r="Q25" i="6"/>
  <c r="L37" i="6"/>
  <c r="AA25" i="6"/>
  <c r="L39" i="6" s="1"/>
  <c r="M39" i="6" s="1"/>
  <c r="E45" i="6"/>
  <c r="E34" i="6"/>
  <c r="E46" i="6" s="1"/>
  <c r="E35" i="6"/>
  <c r="E36" i="6"/>
  <c r="F36" i="6" s="1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D46" i="6" s="1"/>
  <c r="B45" i="6"/>
  <c r="B42" i="6"/>
  <c r="C42" i="6" s="1"/>
  <c r="B34" i="6"/>
  <c r="B35" i="6"/>
  <c r="B36" i="6"/>
  <c r="B46" i="6" s="1"/>
  <c r="B37" i="6"/>
  <c r="B38" i="6"/>
  <c r="C38" i="6" s="1"/>
  <c r="B39" i="6"/>
  <c r="B40" i="6"/>
  <c r="C40" i="6" s="1"/>
  <c r="B41" i="6"/>
  <c r="AE13" i="6"/>
  <c r="AE25" i="6" s="1"/>
  <c r="AE14" i="6"/>
  <c r="AE15" i="6"/>
  <c r="AE16" i="6"/>
  <c r="AE17" i="6"/>
  <c r="AE18" i="6"/>
  <c r="AE19" i="6"/>
  <c r="AE20" i="6"/>
  <c r="AE21" i="6"/>
  <c r="AE24" i="6"/>
  <c r="AB13" i="6"/>
  <c r="AB14" i="6"/>
  <c r="AB15" i="6"/>
  <c r="AB25" i="6" s="1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25" i="6" s="1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25" i="6" s="1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25" i="5"/>
  <c r="O36" i="5" s="1"/>
  <c r="P36" i="5" s="1"/>
  <c r="T25" i="5"/>
  <c r="O37" i="5" s="1"/>
  <c r="P37" i="5" s="1"/>
  <c r="Y25" i="5"/>
  <c r="Z18" i="5"/>
  <c r="D25" i="5"/>
  <c r="N34" i="5" s="1"/>
  <c r="I25" i="5"/>
  <c r="N35" i="5"/>
  <c r="N25" i="5"/>
  <c r="N36" i="5" s="1"/>
  <c r="S25" i="5"/>
  <c r="N37" i="5" s="1"/>
  <c r="X25" i="5"/>
  <c r="N38" i="5" s="1"/>
  <c r="B25" i="5"/>
  <c r="L34" i="5" s="1"/>
  <c r="G25" i="5"/>
  <c r="L25" i="5"/>
  <c r="L36" i="5" s="1"/>
  <c r="M36" i="5" s="1"/>
  <c r="Q25" i="5"/>
  <c r="L37" i="5" s="1"/>
  <c r="M37" i="5" s="1"/>
  <c r="V25" i="5"/>
  <c r="L38" i="5"/>
  <c r="E34" i="5"/>
  <c r="E35" i="5"/>
  <c r="E46" i="5" s="1"/>
  <c r="E36" i="5"/>
  <c r="E41" i="5"/>
  <c r="E42" i="5"/>
  <c r="E39" i="5"/>
  <c r="E40" i="5"/>
  <c r="F40" i="5" s="1"/>
  <c r="E45" i="5"/>
  <c r="F45" i="5" s="1"/>
  <c r="E37" i="5"/>
  <c r="E38" i="5"/>
  <c r="F38" i="5" s="1"/>
  <c r="D34" i="5"/>
  <c r="D35" i="5"/>
  <c r="D36" i="5"/>
  <c r="D46" i="5" s="1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C40" i="5" s="1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25" i="5" s="1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46" i="4" s="1"/>
  <c r="E35" i="4"/>
  <c r="E36" i="4"/>
  <c r="E37" i="4"/>
  <c r="E38" i="4"/>
  <c r="F38" i="4" s="1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P37" i="4" s="1"/>
  <c r="U13" i="4"/>
  <c r="U25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/>
  <c r="L25" i="4"/>
  <c r="L36" i="4" s="1"/>
  <c r="M36" i="4" s="1"/>
  <c r="M19" i="4"/>
  <c r="M15" i="4"/>
  <c r="M16" i="4"/>
  <c r="M17" i="4"/>
  <c r="M18" i="4"/>
  <c r="M21" i="4"/>
  <c r="M24" i="4"/>
  <c r="J25" i="4"/>
  <c r="O35" i="4" s="1"/>
  <c r="P35" i="4" s="1"/>
  <c r="K16" i="4"/>
  <c r="K17" i="4"/>
  <c r="I25" i="4"/>
  <c r="N35" i="4"/>
  <c r="G25" i="4"/>
  <c r="H16" i="4"/>
  <c r="H17" i="4"/>
  <c r="H21" i="4"/>
  <c r="E25" i="4"/>
  <c r="O34" i="4" s="1"/>
  <c r="P34" i="4" s="1"/>
  <c r="F18" i="4"/>
  <c r="F13" i="4"/>
  <c r="F16" i="4"/>
  <c r="F17" i="4"/>
  <c r="F19" i="4"/>
  <c r="F21" i="4"/>
  <c r="F24" i="4"/>
  <c r="D25" i="4"/>
  <c r="N34" i="4"/>
  <c r="B25" i="4"/>
  <c r="L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O34" i="1" s="1"/>
  <c r="Y25" i="1"/>
  <c r="O38" i="1" s="1"/>
  <c r="P38" i="1" s="1"/>
  <c r="I25" i="1"/>
  <c r="N35" i="1" s="1"/>
  <c r="N25" i="1"/>
  <c r="N36" i="1" s="1"/>
  <c r="D25" i="1"/>
  <c r="N34" i="1"/>
  <c r="X25" i="1"/>
  <c r="N38" i="1" s="1"/>
  <c r="G25" i="1"/>
  <c r="H13" i="1" s="1"/>
  <c r="H22" i="1"/>
  <c r="L25" i="1"/>
  <c r="L36" i="1" s="1"/>
  <c r="M20" i="1"/>
  <c r="V25" i="1"/>
  <c r="L38" i="1" s="1"/>
  <c r="M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F35" i="1" s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/>
  <c r="M39" i="1" s="1"/>
  <c r="Z13" i="1"/>
  <c r="W13" i="1"/>
  <c r="U13" i="1"/>
  <c r="U25" i="1" s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F14" i="1"/>
  <c r="F15" i="1"/>
  <c r="F16" i="1"/>
  <c r="F17" i="1"/>
  <c r="F18" i="1"/>
  <c r="F19" i="1"/>
  <c r="F21" i="1"/>
  <c r="P16" i="1"/>
  <c r="P16" i="5"/>
  <c r="P16" i="4"/>
  <c r="AE16" i="7"/>
  <c r="F22" i="1"/>
  <c r="F23" i="1"/>
  <c r="F24" i="1"/>
  <c r="C22" i="1"/>
  <c r="C23" i="1"/>
  <c r="R25" i="1"/>
  <c r="O34" i="6"/>
  <c r="F22" i="6"/>
  <c r="L34" i="6"/>
  <c r="C22" i="6"/>
  <c r="F45" i="1"/>
  <c r="H20" i="6"/>
  <c r="H19" i="6"/>
  <c r="M18" i="6"/>
  <c r="M13" i="6"/>
  <c r="M25" i="6" s="1"/>
  <c r="P19" i="6"/>
  <c r="P14" i="6"/>
  <c r="Z21" i="6"/>
  <c r="H22" i="6"/>
  <c r="O35" i="6"/>
  <c r="P35" i="6" s="1"/>
  <c r="K22" i="6"/>
  <c r="M13" i="5"/>
  <c r="L35" i="5"/>
  <c r="H22" i="5"/>
  <c r="O38" i="5"/>
  <c r="P38" i="5" s="1"/>
  <c r="O35" i="5"/>
  <c r="K22" i="5"/>
  <c r="M14" i="4"/>
  <c r="P21" i="4"/>
  <c r="H19" i="4"/>
  <c r="H22" i="4"/>
  <c r="K13" i="4"/>
  <c r="K22" i="4"/>
  <c r="Z21" i="4"/>
  <c r="L34" i="1"/>
  <c r="F20" i="1"/>
  <c r="K21" i="1"/>
  <c r="H16" i="1"/>
  <c r="H14" i="1"/>
  <c r="H18" i="1"/>
  <c r="H24" i="1"/>
  <c r="C42" i="1"/>
  <c r="Z18" i="6"/>
  <c r="C20" i="6"/>
  <c r="C13" i="6"/>
  <c r="F14" i="6"/>
  <c r="F25" i="6" s="1"/>
  <c r="K15" i="6"/>
  <c r="R16" i="6"/>
  <c r="U16" i="6"/>
  <c r="U13" i="6"/>
  <c r="H18" i="6"/>
  <c r="H13" i="6"/>
  <c r="H25" i="6" s="1"/>
  <c r="H24" i="6"/>
  <c r="H14" i="6"/>
  <c r="K19" i="6"/>
  <c r="K14" i="6"/>
  <c r="K18" i="6"/>
  <c r="K21" i="6"/>
  <c r="K13" i="6"/>
  <c r="T25" i="7"/>
  <c r="O37" i="7" s="1"/>
  <c r="P37" i="7" s="1"/>
  <c r="F13" i="6"/>
  <c r="W19" i="6"/>
  <c r="W18" i="6"/>
  <c r="K24" i="6"/>
  <c r="F43" i="6"/>
  <c r="H14" i="5"/>
  <c r="H24" i="5"/>
  <c r="H18" i="5"/>
  <c r="K15" i="5"/>
  <c r="K18" i="5"/>
  <c r="K14" i="5"/>
  <c r="K21" i="5"/>
  <c r="K25" i="5" s="1"/>
  <c r="P15" i="5"/>
  <c r="P18" i="5"/>
  <c r="P13" i="5"/>
  <c r="P19" i="5"/>
  <c r="P14" i="5"/>
  <c r="H15" i="5"/>
  <c r="K13" i="5"/>
  <c r="W18" i="5"/>
  <c r="R16" i="5"/>
  <c r="H13" i="5"/>
  <c r="H20" i="5"/>
  <c r="K19" i="5"/>
  <c r="K20" i="5"/>
  <c r="C14" i="5"/>
  <c r="C13" i="5"/>
  <c r="E25" i="7"/>
  <c r="O34" i="7" s="1"/>
  <c r="B46" i="5"/>
  <c r="F43" i="5"/>
  <c r="AE21" i="5"/>
  <c r="AE20" i="5"/>
  <c r="C20" i="5"/>
  <c r="F21" i="5"/>
  <c r="F20" i="5"/>
  <c r="P21" i="5"/>
  <c r="C43" i="6"/>
  <c r="P15" i="4"/>
  <c r="H15" i="4"/>
  <c r="H18" i="4"/>
  <c r="H14" i="4"/>
  <c r="K15" i="4"/>
  <c r="K14" i="4"/>
  <c r="K18" i="4"/>
  <c r="C15" i="4"/>
  <c r="F15" i="4"/>
  <c r="P14" i="4"/>
  <c r="P25" i="4" s="1"/>
  <c r="P13" i="4"/>
  <c r="P18" i="4"/>
  <c r="H24" i="4"/>
  <c r="K19" i="4"/>
  <c r="K20" i="4"/>
  <c r="K24" i="4"/>
  <c r="C14" i="4"/>
  <c r="F14" i="4"/>
  <c r="F20" i="4"/>
  <c r="K21" i="4"/>
  <c r="H20" i="4"/>
  <c r="W17" i="4"/>
  <c r="E38" i="7"/>
  <c r="F38" i="7" s="1"/>
  <c r="Z17" i="4"/>
  <c r="C18" i="4"/>
  <c r="C20" i="4"/>
  <c r="H13" i="4"/>
  <c r="M13" i="4"/>
  <c r="W20" i="4"/>
  <c r="M20" i="4"/>
  <c r="O36" i="4"/>
  <c r="P20" i="4"/>
  <c r="D46" i="4"/>
  <c r="P18" i="7"/>
  <c r="L35" i="4"/>
  <c r="M35" i="4" s="1"/>
  <c r="F43" i="4"/>
  <c r="K22" i="7"/>
  <c r="C24" i="7"/>
  <c r="B35" i="7"/>
  <c r="C35" i="7" s="1"/>
  <c r="B37" i="7"/>
  <c r="E37" i="7"/>
  <c r="B39" i="7"/>
  <c r="M15" i="7"/>
  <c r="D38" i="7"/>
  <c r="E35" i="7"/>
  <c r="F35" i="7" s="1"/>
  <c r="D41" i="7"/>
  <c r="E45" i="7"/>
  <c r="F45" i="7" s="1"/>
  <c r="B45" i="7"/>
  <c r="C45" i="7" s="1"/>
  <c r="E36" i="7"/>
  <c r="C36" i="1"/>
  <c r="C35" i="1"/>
  <c r="B38" i="7"/>
  <c r="C38" i="7" s="1"/>
  <c r="R17" i="7"/>
  <c r="H22" i="7"/>
  <c r="F38" i="1"/>
  <c r="P17" i="7"/>
  <c r="P16" i="7"/>
  <c r="F37" i="4"/>
  <c r="Z16" i="7"/>
  <c r="F37" i="1"/>
  <c r="M16" i="7"/>
  <c r="F43" i="1"/>
  <c r="F44" i="1"/>
  <c r="C22" i="7"/>
  <c r="C23" i="7"/>
  <c r="C44" i="1"/>
  <c r="F15" i="7"/>
  <c r="F42" i="1"/>
  <c r="F36" i="1"/>
  <c r="C36" i="6"/>
  <c r="C41" i="6"/>
  <c r="C39" i="5"/>
  <c r="C43" i="5"/>
  <c r="C25" i="5"/>
  <c r="C36" i="4"/>
  <c r="C43" i="4"/>
  <c r="C45" i="1"/>
  <c r="C37" i="1"/>
  <c r="C15" i="7"/>
  <c r="F37" i="6"/>
  <c r="F41" i="6"/>
  <c r="C39" i="6"/>
  <c r="C37" i="6"/>
  <c r="F40" i="6"/>
  <c r="C35" i="6"/>
  <c r="F35" i="6"/>
  <c r="M37" i="6"/>
  <c r="U13" i="7"/>
  <c r="U16" i="7"/>
  <c r="F45" i="6"/>
  <c r="C34" i="6"/>
  <c r="M34" i="6"/>
  <c r="P34" i="6"/>
  <c r="F34" i="6"/>
  <c r="F39" i="6"/>
  <c r="AB18" i="7"/>
  <c r="P36" i="6"/>
  <c r="C45" i="6"/>
  <c r="C45" i="5"/>
  <c r="F39" i="5"/>
  <c r="M38" i="5"/>
  <c r="AE20" i="7"/>
  <c r="R16" i="7"/>
  <c r="C36" i="5"/>
  <c r="C37" i="5"/>
  <c r="F36" i="5"/>
  <c r="F37" i="5"/>
  <c r="F34" i="5"/>
  <c r="C35" i="5"/>
  <c r="F18" i="7"/>
  <c r="F35" i="5"/>
  <c r="F21" i="7"/>
  <c r="C34" i="5"/>
  <c r="F14" i="7"/>
  <c r="F20" i="7"/>
  <c r="C41" i="5"/>
  <c r="F42" i="5"/>
  <c r="F41" i="5"/>
  <c r="M35" i="5"/>
  <c r="W20" i="7"/>
  <c r="P35" i="5"/>
  <c r="Z21" i="7"/>
  <c r="AE17" i="7"/>
  <c r="F35" i="4"/>
  <c r="F36" i="4"/>
  <c r="C38" i="4"/>
  <c r="C35" i="4"/>
  <c r="F42" i="4"/>
  <c r="C45" i="4"/>
  <c r="K15" i="7"/>
  <c r="K16" i="7"/>
  <c r="C20" i="7"/>
  <c r="C18" i="7"/>
  <c r="C14" i="7"/>
  <c r="C40" i="4"/>
  <c r="C39" i="4"/>
  <c r="F34" i="4"/>
  <c r="F39" i="4"/>
  <c r="R13" i="7"/>
  <c r="C34" i="4"/>
  <c r="K21" i="7"/>
  <c r="M18" i="7"/>
  <c r="C41" i="4"/>
  <c r="F40" i="4"/>
  <c r="F41" i="4"/>
  <c r="P15" i="7"/>
  <c r="P14" i="7"/>
  <c r="P19" i="7"/>
  <c r="M14" i="7"/>
  <c r="H15" i="7"/>
  <c r="H16" i="7"/>
  <c r="H24" i="7"/>
  <c r="P36" i="4"/>
  <c r="F37" i="7"/>
  <c r="F36" i="7"/>
  <c r="C37" i="7"/>
  <c r="E41" i="7" l="1"/>
  <c r="B41" i="7"/>
  <c r="B46" i="1"/>
  <c r="K18" i="1"/>
  <c r="K20" i="1"/>
  <c r="D46" i="1"/>
  <c r="H20" i="1"/>
  <c r="H25" i="1" s="1"/>
  <c r="C41" i="1"/>
  <c r="L35" i="1"/>
  <c r="L40" i="1" s="1"/>
  <c r="M34" i="1" s="1"/>
  <c r="K19" i="1"/>
  <c r="C40" i="1"/>
  <c r="C39" i="1"/>
  <c r="B40" i="7"/>
  <c r="M13" i="1"/>
  <c r="M25" i="1"/>
  <c r="K13" i="1"/>
  <c r="F13" i="1"/>
  <c r="F25" i="1" s="1"/>
  <c r="E34" i="7"/>
  <c r="F13" i="7"/>
  <c r="C25" i="1"/>
  <c r="B34" i="7"/>
  <c r="N40" i="6"/>
  <c r="P40" i="4"/>
  <c r="E46" i="1"/>
  <c r="F41" i="1" s="1"/>
  <c r="N40" i="1"/>
  <c r="Z25" i="4"/>
  <c r="AB25" i="4"/>
  <c r="C25" i="4"/>
  <c r="C34" i="1"/>
  <c r="AA25" i="7"/>
  <c r="L38" i="7" s="1"/>
  <c r="M38" i="7" s="1"/>
  <c r="J25" i="7"/>
  <c r="K19" i="7" s="1"/>
  <c r="F23" i="7"/>
  <c r="AE25" i="4"/>
  <c r="F25" i="5"/>
  <c r="M25" i="5"/>
  <c r="R25" i="5"/>
  <c r="Z25" i="5"/>
  <c r="Y25" i="7"/>
  <c r="O39" i="7" s="1"/>
  <c r="P39" i="7" s="1"/>
  <c r="E43" i="7"/>
  <c r="F43" i="7" s="1"/>
  <c r="P25" i="5"/>
  <c r="AE25" i="1"/>
  <c r="D25" i="7"/>
  <c r="N34" i="7" s="1"/>
  <c r="E40" i="7"/>
  <c r="H25" i="4"/>
  <c r="M25" i="4"/>
  <c r="W25" i="6"/>
  <c r="D34" i="7"/>
  <c r="C46" i="6"/>
  <c r="P25" i="1"/>
  <c r="N40" i="5"/>
  <c r="C19" i="7"/>
  <c r="O25" i="7"/>
  <c r="P20" i="7" s="1"/>
  <c r="F46" i="5"/>
  <c r="W25" i="4"/>
  <c r="AE25" i="5"/>
  <c r="X25" i="7"/>
  <c r="N39" i="7" s="1"/>
  <c r="F25" i="4"/>
  <c r="R25" i="4"/>
  <c r="C13" i="7"/>
  <c r="H25" i="5"/>
  <c r="Z25" i="1"/>
  <c r="U25" i="5"/>
  <c r="AB25" i="5"/>
  <c r="Q25" i="7"/>
  <c r="L37" i="7" s="1"/>
  <c r="M37" i="7" s="1"/>
  <c r="B46" i="4"/>
  <c r="K25" i="6"/>
  <c r="W25" i="1"/>
  <c r="R15" i="7"/>
  <c r="K25" i="4"/>
  <c r="AB25" i="1"/>
  <c r="P25" i="6"/>
  <c r="R25" i="6"/>
  <c r="Z25" i="6"/>
  <c r="F46" i="6"/>
  <c r="P38" i="6"/>
  <c r="P40" i="6" s="1"/>
  <c r="O40" i="6"/>
  <c r="L40" i="6"/>
  <c r="M38" i="6"/>
  <c r="M40" i="6" s="1"/>
  <c r="AB25" i="7"/>
  <c r="F25" i="7"/>
  <c r="V25" i="7"/>
  <c r="L39" i="7" s="1"/>
  <c r="M39" i="7" s="1"/>
  <c r="C46" i="5"/>
  <c r="W25" i="7"/>
  <c r="L40" i="5"/>
  <c r="M34" i="5"/>
  <c r="M40" i="5" s="1"/>
  <c r="O40" i="5"/>
  <c r="R25" i="7"/>
  <c r="P34" i="5"/>
  <c r="P40" i="5" s="1"/>
  <c r="L25" i="7"/>
  <c r="M20" i="7" s="1"/>
  <c r="C46" i="4"/>
  <c r="F46" i="4"/>
  <c r="L40" i="4"/>
  <c r="N40" i="4"/>
  <c r="M34" i="4"/>
  <c r="M40" i="4" s="1"/>
  <c r="O40" i="4"/>
  <c r="P21" i="7"/>
  <c r="U25" i="7"/>
  <c r="Z25" i="7"/>
  <c r="D42" i="7"/>
  <c r="E42" i="7"/>
  <c r="O40" i="1"/>
  <c r="P34" i="1" s="1"/>
  <c r="F42" i="7"/>
  <c r="AE21" i="7"/>
  <c r="AE25" i="7" s="1"/>
  <c r="G25" i="7"/>
  <c r="H20" i="7" s="1"/>
  <c r="B42" i="7"/>
  <c r="AD25" i="7"/>
  <c r="O38" i="7" s="1"/>
  <c r="P38" i="7" s="1"/>
  <c r="N25" i="7"/>
  <c r="N36" i="7" s="1"/>
  <c r="K20" i="7" l="1"/>
  <c r="K25" i="1"/>
  <c r="F39" i="1"/>
  <c r="K18" i="7"/>
  <c r="H19" i="7"/>
  <c r="C46" i="1"/>
  <c r="L35" i="7"/>
  <c r="H18" i="7"/>
  <c r="F34" i="1"/>
  <c r="F40" i="1"/>
  <c r="P35" i="1"/>
  <c r="O36" i="7"/>
  <c r="P13" i="7"/>
  <c r="P25" i="7"/>
  <c r="P36" i="1"/>
  <c r="L36" i="7"/>
  <c r="M13" i="7"/>
  <c r="M25" i="7" s="1"/>
  <c r="M36" i="1"/>
  <c r="O35" i="7"/>
  <c r="O40" i="7" s="1"/>
  <c r="P34" i="7" s="1"/>
  <c r="K13" i="7"/>
  <c r="E46" i="7"/>
  <c r="F41" i="7" s="1"/>
  <c r="M35" i="1"/>
  <c r="H13" i="7"/>
  <c r="H25" i="7" s="1"/>
  <c r="D46" i="7"/>
  <c r="C25" i="7"/>
  <c r="N40" i="7"/>
  <c r="L40" i="7"/>
  <c r="M34" i="7" s="1"/>
  <c r="B46" i="7"/>
  <c r="C41" i="7" s="1"/>
  <c r="C42" i="7"/>
  <c r="K25" i="7" l="1"/>
  <c r="P40" i="1"/>
  <c r="F34" i="7"/>
  <c r="F39" i="7"/>
  <c r="C34" i="7"/>
  <c r="C39" i="7"/>
  <c r="F46" i="1"/>
  <c r="F40" i="7"/>
  <c r="C40" i="7"/>
  <c r="P36" i="7"/>
  <c r="M36" i="7"/>
  <c r="M40" i="1"/>
  <c r="P35" i="7"/>
  <c r="M35" i="7"/>
  <c r="C46" i="7" l="1"/>
  <c r="M40" i="7"/>
  <c r="F46" i="7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<sst xmlns="http://schemas.openxmlformats.org/spreadsheetml/2006/main" count="457" uniqueCount="62">
  <si>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</si>
  <si>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</si>
  <si>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</si>
  <si>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</si>
  <si>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</si>
  <si>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</si>
  <si>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</si>
  <si>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</si>
  <si>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</si>
  <si>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</si>
  <si>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</si>
  <si>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</si>
  <si>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</si>
  <si>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</si>
  <si>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</si>
  <si>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</si>
  <si>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</si>
  <si>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</si>
  <si>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</si>
  <si>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</si>
  <si>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</si>
  <si>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</si>
  <si>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</si>
  <si>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</si>
  <si>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</si>
  <si>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</si>
  <si>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</si>
  <si>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</si>
  <si>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</si>
  <si>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</si>
  <si>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</si>
  <si>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</si>
  <si>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</si>
  <si>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</si>
  <si>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</si>
  <si>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</si>
  <si>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</si>
  <si>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</si>
  <si>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</si>
  <si>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</si>
  <si>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</si>
  <si>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</si>
  <si>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</si>
  <si>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</si>
  <si>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</si>
  <si>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</si>
  <si>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</si>
  <si>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</si>
  <si>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</si>
  <si>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</si>
  <si>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</si>
  <si>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</si>
  <si>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</si>
  <si>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https://bcnroc.ajuntament.barcelona.cat/jspui/bitstream/11703/128073/5/GM_pressupost-general_2023.pdf#page=269</t>
  </si>
  <si>
    <t>1 de gener a 31 de març de 2024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</si>
  <si>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</si>
  <si>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</si>
  <si>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</si>
  <si>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</si>
  <si>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</si>
  <si>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</si>
  <si>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Barcelona Activa SAU SPM (BASA)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</si>
</sst>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B9-4B29-B21E-802F9B9D4D6F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B9-4B29-B21E-802F9B9D4D6F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B9-4B29-B21E-802F9B9D4D6F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B9-4B29-B21E-802F9B9D4D6F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B9-4B29-B21E-802F9B9D4D6F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B9-4B29-B21E-802F9B9D4D6F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B9-4B29-B21E-802F9B9D4D6F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B9-4B29-B21E-802F9B9D4D6F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B9-4B29-B21E-802F9B9D4D6F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B9-4B29-B21E-802F9B9D4D6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9B9-4B29-B21E-802F9B9D4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EE-402A-97F6-A63F48E6597E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EE-402A-97F6-A63F48E6597E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EE-402A-97F6-A63F48E6597E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EE-402A-97F6-A63F48E6597E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EE-402A-97F6-A63F48E6597E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EE-402A-97F6-A63F48E6597E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EE-402A-97F6-A63F48E6597E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EE-402A-97F6-A63F48E6597E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EE-402A-97F6-A63F48E6597E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EE-402A-97F6-A63F48E6597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1108718.03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18150</c:v>
                </c:pt>
                <c:pt idx="6">
                  <c:v>42385.64</c:v>
                </c:pt>
                <c:pt idx="7">
                  <c:v>359059.25620000006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AEE-402A-97F6-A63F48E659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64-40A9-9257-F7890808F106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64-40A9-9257-F7890808F106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64-40A9-9257-F7890808F106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64-40A9-9257-F7890808F10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1</c:v>
                </c:pt>
                <c:pt idx="1">
                  <c:v>145</c:v>
                </c:pt>
                <c:pt idx="2">
                  <c:v>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F64-40A9-9257-F7890808F1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CB-4AAE-BC4C-808A049DB43E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CB-4AAE-BC4C-808A049DB43E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CB-4AAE-BC4C-808A049DB43E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CB-4AAE-BC4C-808A049DB43E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CB-4AAE-BC4C-808A049DB43E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CB-4AAE-BC4C-808A049DB43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337017.03</c:v>
                </c:pt>
                <c:pt idx="1">
                  <c:v>996093.94620000012</c:v>
                </c:pt>
                <c:pt idx="2">
                  <c:v>195201.95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CB-4AAE-BC4C-808A049DB4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1710690</xdr:colOff>
      <xdr:row>2</xdr:row>
      <xdr:rowOff>155575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10" zoomScale="85" zoomScaleNormal="85" workbookViewId="0">
      <selection activeCell="J20" sqref="J20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x14ac:dyDescent="0.3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5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45464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4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>
        <v>1</v>
      </c>
      <c r="C13" s="20">
        <f t="shared" ref="C13:C24" si="0">IF(B13,B13/$B$25,"")</f>
        <v>1</v>
      </c>
      <c r="D13" s="4">
        <v>278526.46999999997</v>
      </c>
      <c r="E13" s="5">
        <v>337017.03</v>
      </c>
      <c r="F13" s="21">
        <f t="shared" ref="F13:F24" si="1">IF(E13,E13/$E$25,"")</f>
        <v>1</v>
      </c>
      <c r="G13" s="1">
        <v>10</v>
      </c>
      <c r="H13" s="20">
        <f t="shared" ref="H13:H24" si="2">IF(G13,G13/$G$25,"")</f>
        <v>6.8965517241379309E-2</v>
      </c>
      <c r="I13" s="4">
        <v>573195.39</v>
      </c>
      <c r="J13" s="5">
        <v>690920.43</v>
      </c>
      <c r="K13" s="21">
        <f t="shared" ref="K13:K24" si="3">IF(J13,J13/$J$25,"")</f>
        <v>0.69362978525850216</v>
      </c>
      <c r="L13" s="1">
        <v>3</v>
      </c>
      <c r="M13" s="20">
        <f t="shared" ref="M13:M24" si="4">IF(L13,L13/$L$25,"")</f>
        <v>4.7619047619047616E-2</v>
      </c>
      <c r="N13" s="4">
        <v>66760.81</v>
      </c>
      <c r="O13" s="5">
        <v>80780.570000000007</v>
      </c>
      <c r="P13" s="21">
        <f t="shared" ref="P13:P24" si="5">IF(O13,O13/$O$25,"")</f>
        <v>0.41383075322761892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6.8965517241379309E-3</v>
      </c>
      <c r="I18" s="65">
        <v>15000</v>
      </c>
      <c r="J18" s="66">
        <v>18150</v>
      </c>
      <c r="K18" s="63">
        <f t="shared" si="3"/>
        <v>1.8221172881574529E-2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1.3793103448275862E-2</v>
      </c>
      <c r="I19" s="6">
        <v>35029.449999999997</v>
      </c>
      <c r="J19" s="7">
        <v>42385.64</v>
      </c>
      <c r="K19" s="21">
        <f t="shared" si="3"/>
        <v>4.2551849814665595E-2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132</v>
      </c>
      <c r="H20" s="62">
        <f t="shared" si="2"/>
        <v>0.91034482758620694</v>
      </c>
      <c r="I20" s="65">
        <v>220380.05</v>
      </c>
      <c r="J20" s="66">
        <v>244637.87620000006</v>
      </c>
      <c r="K20" s="63">
        <f t="shared" si="3"/>
        <v>0.24559719204525773</v>
      </c>
      <c r="L20" s="64">
        <v>60</v>
      </c>
      <c r="M20" s="62">
        <f t="shared" si="4"/>
        <v>0.95238095238095233</v>
      </c>
      <c r="N20" s="65">
        <v>94975.61</v>
      </c>
      <c r="O20" s="66">
        <v>114421.38</v>
      </c>
      <c r="P20" s="63">
        <f t="shared" si="5"/>
        <v>0.58616924677238114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278526.46999999997</v>
      </c>
      <c r="E25" s="18">
        <f t="shared" si="12"/>
        <v>337017.03</v>
      </c>
      <c r="F25" s="19">
        <f t="shared" si="12"/>
        <v>1</v>
      </c>
      <c r="G25" s="16">
        <f t="shared" si="12"/>
        <v>145</v>
      </c>
      <c r="H25" s="17">
        <f t="shared" si="12"/>
        <v>1</v>
      </c>
      <c r="I25" s="18">
        <f t="shared" si="12"/>
        <v>843604.8899999999</v>
      </c>
      <c r="J25" s="18">
        <f t="shared" si="12"/>
        <v>996093.94620000012</v>
      </c>
      <c r="K25" s="19">
        <f t="shared" si="12"/>
        <v>1</v>
      </c>
      <c r="L25" s="16">
        <f t="shared" si="12"/>
        <v>63</v>
      </c>
      <c r="M25" s="17">
        <f t="shared" si="12"/>
        <v>1</v>
      </c>
      <c r="N25" s="18">
        <f t="shared" si="12"/>
        <v>161736.41999999998</v>
      </c>
      <c r="O25" s="18">
        <f t="shared" si="12"/>
        <v>195201.95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18" t="s">
        <v>55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19" t="s">
        <v>53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14</v>
      </c>
      <c r="C34" s="8">
        <f t="shared" ref="C34:C43" si="14">IF(B34,B34/$B$46,"")</f>
        <v>6.6985645933014357E-2</v>
      </c>
      <c r="D34" s="10">
        <f t="shared" ref="D34:D45" si="15">D13+I13+N13+S13+AC13+X13</f>
        <v>918482.66999999993</v>
      </c>
      <c r="E34" s="11">
        <f t="shared" ref="E34:E45" si="16">E13+J13+O13+T13+AD13+Y13</f>
        <v>1108718.03</v>
      </c>
      <c r="F34" s="21">
        <f t="shared" ref="F34:F43" si="17">IF(E34,E34/$E$46,"")</f>
        <v>0.72545223624897193</v>
      </c>
      <c r="J34" s="143" t="s">
        <v>3</v>
      </c>
      <c r="K34" s="144"/>
      <c r="L34" s="54">
        <f>B25</f>
        <v>1</v>
      </c>
      <c r="M34" s="8">
        <f t="shared" ref="M34:M39" si="18">IF(L34,L34/$L$40,"")</f>
        <v>4.7846889952153108E-3</v>
      </c>
      <c r="N34" s="55">
        <f>D25</f>
        <v>278526.46999999997</v>
      </c>
      <c r="O34" s="55">
        <f>E25</f>
        <v>337017.03</v>
      </c>
      <c r="P34" s="56">
        <f t="shared" ref="P34:P39" si="19">IF(O34,O34/$O$40,"")</f>
        <v>0.22051572307116432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145</v>
      </c>
      <c r="M35" s="8">
        <f t="shared" si="18"/>
        <v>0.69377990430622005</v>
      </c>
      <c r="N35" s="58">
        <f>I25</f>
        <v>843604.8899999999</v>
      </c>
      <c r="O35" s="58">
        <f>J25</f>
        <v>996093.94620000012</v>
      </c>
      <c r="P35" s="56">
        <f t="shared" si="19"/>
        <v>0.65176046680223387</v>
      </c>
    </row>
    <row r="36" spans="1:33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139" t="s">
        <v>2</v>
      </c>
      <c r="K36" s="140"/>
      <c r="L36" s="57">
        <f>L25</f>
        <v>63</v>
      </c>
      <c r="M36" s="8">
        <f t="shared" si="18"/>
        <v>0.30143540669856461</v>
      </c>
      <c r="N36" s="58">
        <f>N25</f>
        <v>161736.41999999998</v>
      </c>
      <c r="O36" s="58">
        <f>O25</f>
        <v>195201.95</v>
      </c>
      <c r="P36" s="56">
        <f t="shared" si="19"/>
        <v>0.12772381012660181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9" t="s">
        <v>5</v>
      </c>
      <c r="K38" s="140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</v>
      </c>
      <c r="C39" s="8">
        <f t="shared" si="14"/>
        <v>4.7846889952153108E-3</v>
      </c>
      <c r="D39" s="13">
        <f t="shared" si="15"/>
        <v>15000</v>
      </c>
      <c r="E39" s="22">
        <f t="shared" si="16"/>
        <v>18150</v>
      </c>
      <c r="F39" s="21">
        <f t="shared" si="17"/>
        <v>1.1875840142979221E-2</v>
      </c>
      <c r="G39" s="24"/>
      <c r="J39" s="139" t="s">
        <v>4</v>
      </c>
      <c r="K39" s="140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2</v>
      </c>
      <c r="C40" s="8">
        <f t="shared" si="14"/>
        <v>9.5693779904306216E-3</v>
      </c>
      <c r="D40" s="13">
        <f t="shared" si="15"/>
        <v>35029.449999999997</v>
      </c>
      <c r="E40" s="14">
        <f t="shared" si="16"/>
        <v>42385.64</v>
      </c>
      <c r="F40" s="21">
        <f t="shared" si="17"/>
        <v>2.7733613498505002E-2</v>
      </c>
      <c r="G40" s="24"/>
      <c r="J40" s="141" t="s">
        <v>0</v>
      </c>
      <c r="K40" s="142"/>
      <c r="L40" s="79">
        <f>SUM(L34:L39)</f>
        <v>209</v>
      </c>
      <c r="M40" s="17">
        <f>SUM(M34:M39)</f>
        <v>1</v>
      </c>
      <c r="N40" s="80">
        <f>SUM(N34:N39)</f>
        <v>1283867.7799999998</v>
      </c>
      <c r="O40" s="81">
        <f>SUM(O34:O39)</f>
        <v>1528312.9262000001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192</v>
      </c>
      <c r="C41" s="8">
        <f t="shared" si="14"/>
        <v>0.91866028708133973</v>
      </c>
      <c r="D41" s="13">
        <f t="shared" si="15"/>
        <v>315355.65999999997</v>
      </c>
      <c r="E41" s="14">
        <f t="shared" si="16"/>
        <v>359059.25620000006</v>
      </c>
      <c r="F41" s="21">
        <f t="shared" si="17"/>
        <v>0.23493831010954389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209</v>
      </c>
      <c r="C46" s="17">
        <f>SUM(C34:C45)</f>
        <v>1</v>
      </c>
      <c r="D46" s="18">
        <f>SUM(D34:D45)</f>
        <v>1283867.7799999998</v>
      </c>
      <c r="E46" s="18">
        <f>SUM(E34:E45)</f>
        <v>1528312.9262000001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2024'!B8</f>
        <v>Barcelona Activa SAU SPM (BASA)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3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21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03"/>
      <c r="C32" s="104"/>
      <c r="D32" s="104"/>
      <c r="E32" s="104"/>
      <c r="F32" s="105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39" t="s">
        <v>1</v>
      </c>
      <c r="K35" s="140"/>
      <c r="L35" s="57">
        <f>G25</f>
        <v>0</v>
      </c>
      <c r="M35" s="8" t="str">
        <f t="shared" si="38"/>
        <v/>
      </c>
      <c r="N35" s="58">
        <f>I25</f>
        <v>0</v>
      </c>
      <c r="O35" s="58">
        <f>J25</f>
        <v>0</v>
      </c>
      <c r="P35" s="56" t="str">
        <f t="shared" si="39"/>
        <v/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139" t="s">
        <v>2</v>
      </c>
      <c r="K36" s="140"/>
      <c r="L36" s="57">
        <f>L25</f>
        <v>0</v>
      </c>
      <c r="M36" s="8" t="str">
        <f t="shared" si="38"/>
        <v/>
      </c>
      <c r="N36" s="58">
        <f>N25</f>
        <v>0</v>
      </c>
      <c r="O36" s="58">
        <f>O25</f>
        <v>0</v>
      </c>
      <c r="P36" s="56" t="str">
        <f t="shared" si="3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39" t="s">
        <v>34</v>
      </c>
      <c r="K37" s="140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39" t="s">
        <v>5</v>
      </c>
      <c r="K38" s="140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139" t="s">
        <v>4</v>
      </c>
      <c r="K39" s="140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14">
        <f t="shared" si="36"/>
        <v>0</v>
      </c>
      <c r="F41" s="21" t="str">
        <f t="shared" si="3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A42" sqref="A42:XFD42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2024'!B8</f>
        <v>Barcelona Activa SAU SPM (BASA)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9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3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3" t="s">
        <v>3</v>
      </c>
      <c r="K34" s="144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39" t="s">
        <v>1</v>
      </c>
      <c r="K35" s="140"/>
      <c r="L35" s="57">
        <f>G25</f>
        <v>0</v>
      </c>
      <c r="M35" s="8" t="str">
        <f>IF(L35,L35/$L$40,"")</f>
        <v/>
      </c>
      <c r="N35" s="58">
        <f>I25</f>
        <v>0</v>
      </c>
      <c r="O35" s="58">
        <f>J25</f>
        <v>0</v>
      </c>
      <c r="P35" s="56" t="str">
        <f>IF(O35,O35/$O$40,"")</f>
        <v/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139" t="s">
        <v>2</v>
      </c>
      <c r="K36" s="140"/>
      <c r="L36" s="57">
        <f>L25</f>
        <v>0</v>
      </c>
      <c r="M36" s="8" t="str">
        <f>IF(L36,L36/$L$40,"")</f>
        <v/>
      </c>
      <c r="N36" s="58">
        <f>N25</f>
        <v>0</v>
      </c>
      <c r="O36" s="58">
        <f>O25</f>
        <v>0</v>
      </c>
      <c r="P36" s="56" t="str">
        <f>IF(O36,O36/$O$40,"")</f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39" t="s">
        <v>34</v>
      </c>
      <c r="K37" s="140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39" t="s">
        <v>5</v>
      </c>
      <c r="K38" s="140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39" t="s">
        <v>4</v>
      </c>
      <c r="K39" s="140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2024'!B8</f>
        <v>Barcelona Activa SAU SPM (BASA)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3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3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hidden="1" customHeight="1" x14ac:dyDescent="0.3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3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39" t="s">
        <v>1</v>
      </c>
      <c r="K35" s="140"/>
      <c r="L35" s="57">
        <f>G25</f>
        <v>0</v>
      </c>
      <c r="M35" s="8" t="str">
        <f t="shared" si="36"/>
        <v/>
      </c>
      <c r="N35" s="58">
        <f>I25</f>
        <v>0</v>
      </c>
      <c r="O35" s="58">
        <f>J25</f>
        <v>0</v>
      </c>
      <c r="P35" s="56" t="str">
        <f t="shared" si="37"/>
        <v/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139" t="s">
        <v>2</v>
      </c>
      <c r="K36" s="140"/>
      <c r="L36" s="57">
        <f>L25</f>
        <v>0</v>
      </c>
      <c r="M36" s="8" t="str">
        <f t="shared" si="36"/>
        <v/>
      </c>
      <c r="N36" s="58">
        <f>N25</f>
        <v>0</v>
      </c>
      <c r="O36" s="58">
        <f>O25</f>
        <v>0</v>
      </c>
      <c r="P36" s="56" t="str">
        <f t="shared" si="37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39" t="s">
        <v>34</v>
      </c>
      <c r="K37" s="140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39" t="s">
        <v>5</v>
      </c>
      <c r="K38" s="140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139" t="s">
        <v>4</v>
      </c>
      <c r="K39" s="140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14">
        <f t="shared" si="34"/>
        <v>0</v>
      </c>
      <c r="F41" s="21" t="str">
        <f t="shared" si="35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6640625" style="26" customWidth="1"/>
    <col min="4" max="4" width="19.109375" style="26" customWidth="1"/>
    <col min="5" max="5" width="19.664062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1" width="11.44140625" style="26" customWidth="1"/>
    <col min="12" max="12" width="11.6640625" style="26" customWidth="1"/>
    <col min="13" max="13" width="10.6640625" style="26" customWidth="1"/>
    <col min="14" max="14" width="20.109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x14ac:dyDescent="0.35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2024'!B8</f>
        <v>Barcelona Activa SAU SPM (BASA)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4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63" t="s">
        <v>6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</row>
    <row r="11" spans="1:31" ht="30" customHeight="1" thickBot="1" x14ac:dyDescent="0.35">
      <c r="A11" s="166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3" t="s">
        <v>4</v>
      </c>
      <c r="W11" s="134"/>
      <c r="X11" s="134"/>
      <c r="Y11" s="134"/>
      <c r="Z11" s="135"/>
      <c r="AA11" s="136" t="s">
        <v>5</v>
      </c>
      <c r="AB11" s="137"/>
      <c r="AC11" s="137"/>
      <c r="AD11" s="137"/>
      <c r="AE11" s="138"/>
    </row>
    <row r="12" spans="1:31" ht="39" customHeight="1" thickBot="1" x14ac:dyDescent="0.35">
      <c r="A12" s="167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35">
      <c r="A13" s="39" t="s">
        <v>25</v>
      </c>
      <c r="B13" s="9">
        <f>'CONTRACTACIO 1r TR 2024'!B13+'CONTRACTACIO 2n TR 2024'!B13+'CONTRACTACIO 3r TR 2024'!B13+'CONTRACTACIO 4t TR 2024'!B13</f>
        <v>1</v>
      </c>
      <c r="C13" s="20">
        <f t="shared" ref="C13:C24" si="0">IF(B13,B13/$B$25,"")</f>
        <v>1</v>
      </c>
      <c r="D13" s="10">
        <f>'CONTRACTACIO 1r TR 2024'!D13+'CONTRACTACIO 2n TR 2024'!D13+'CONTRACTACIO 3r TR 2024'!D13+'CONTRACTACIO 4t TR 2024'!D13</f>
        <v>278526.46999999997</v>
      </c>
      <c r="E13" s="10">
        <f>'CONTRACTACIO 1r TR 2024'!E13+'CONTRACTACIO 2n TR 2024'!E13+'CONTRACTACIO 3r TR 2024'!E13+'CONTRACTACIO 4t TR 2024'!E13</f>
        <v>337017.03</v>
      </c>
      <c r="F13" s="21">
        <f t="shared" ref="F13:F24" si="1">IF(E13,E13/$E$25,"")</f>
        <v>1</v>
      </c>
      <c r="G13" s="9">
        <f>'CONTRACTACIO 1r TR 2024'!G13+'CONTRACTACIO 2n TR 2024'!G13+'CONTRACTACIO 3r TR 2024'!G13+'CONTRACTACIO 4t TR 2024'!G13</f>
        <v>10</v>
      </c>
      <c r="H13" s="20">
        <f t="shared" ref="H13:H24" si="2">IF(G13,G13/$G$25,"")</f>
        <v>6.8965517241379309E-2</v>
      </c>
      <c r="I13" s="10">
        <f>'CONTRACTACIO 1r TR 2024'!I13+'CONTRACTACIO 2n TR 2024'!I13+'CONTRACTACIO 3r TR 2024'!I13+'CONTRACTACIO 4t TR 2024'!I13</f>
        <v>573195.39</v>
      </c>
      <c r="J13" s="10">
        <f>'CONTRACTACIO 1r TR 2024'!J13+'CONTRACTACIO 2n TR 2024'!J13+'CONTRACTACIO 3r TR 2024'!J13+'CONTRACTACIO 4t TR 2024'!J13</f>
        <v>690920.43</v>
      </c>
      <c r="K13" s="21">
        <f t="shared" ref="K13:K24" si="3">IF(J13,J13/$J$25,"")</f>
        <v>0.69362978525850216</v>
      </c>
      <c r="L13" s="9">
        <f>'CONTRACTACIO 1r TR 2024'!L13+'CONTRACTACIO 2n TR 2024'!L13+'CONTRACTACIO 3r TR 2024'!L13+'CONTRACTACIO 4t TR 2024'!L13</f>
        <v>3</v>
      </c>
      <c r="M13" s="20">
        <f t="shared" ref="M13:M24" si="4">IF(L13,L13/$L$25,"")</f>
        <v>4.7619047619047616E-2</v>
      </c>
      <c r="N13" s="10">
        <f>'CONTRACTACIO 1r TR 2024'!N13+'CONTRACTACIO 2n TR 2024'!N13+'CONTRACTACIO 3r TR 2024'!N13+'CONTRACTACIO 4t TR 2024'!N13</f>
        <v>66760.81</v>
      </c>
      <c r="O13" s="10">
        <f>'CONTRACTACIO 1r TR 2024'!O13+'CONTRACTACIO 2n TR 2024'!O13+'CONTRACTACIO 3r TR 2024'!O13+'CONTRACTACIO 4t TR 2024'!O13</f>
        <v>80780.570000000007</v>
      </c>
      <c r="P13" s="21">
        <f t="shared" ref="P13:P24" si="5">IF(O13,O13/$O$25,"")</f>
        <v>0.41383075322761892</v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0" customFormat="1" ht="36" customHeight="1" x14ac:dyDescent="0.35">
      <c r="A14" s="41" t="s">
        <v>18</v>
      </c>
      <c r="B14" s="9">
        <f>'CONTRACTACIO 1r TR 2024'!B14+'CONTRACTACIO 2n TR 2024'!B14+'CONTRACTACIO 3r TR 2024'!B14+'CONTRACTACIO 4t TR 2024'!B14</f>
        <v>0</v>
      </c>
      <c r="C14" s="20" t="str">
        <f t="shared" si="0"/>
        <v/>
      </c>
      <c r="D14" s="13">
        <f>'CONTRACTACIO 1r TR 2024'!D14+'CONTRACTACIO 2n TR 2024'!D14+'CONTRACTACIO 3r TR 2024'!D14+'CONTRACTACIO 4t TR 2024'!D14</f>
        <v>0</v>
      </c>
      <c r="E14" s="13">
        <f>'CONTRACTACIO 1r TR 2024'!E14+'CONTRACTACIO 2n TR 2024'!E14+'CONTRACTACIO 3r TR 2024'!E14+'CONTRACTACIO 4t TR 2024'!E14</f>
        <v>0</v>
      </c>
      <c r="F14" s="21" t="str">
        <f t="shared" si="1"/>
        <v/>
      </c>
      <c r="G14" s="9">
        <f>'CONTRACTACIO 1r TR 2024'!G14+'CONTRACTACIO 2n TR 2024'!G14+'CONTRACTACIO 3r TR 2024'!G14+'CONTRACTACIO 4t TR 2024'!G14</f>
        <v>0</v>
      </c>
      <c r="H14" s="20" t="str">
        <f t="shared" si="2"/>
        <v/>
      </c>
      <c r="I14" s="13">
        <f>'CONTRACTACIO 1r TR 2024'!I14+'CONTRACTACIO 2n TR 2024'!I14+'CONTRACTACIO 3r TR 2024'!I14+'CONTRACTACIO 4t TR 2024'!I14</f>
        <v>0</v>
      </c>
      <c r="J14" s="13">
        <f>'CONTRACTACIO 1r TR 2024'!J14+'CONTRACTACIO 2n TR 2024'!J14+'CONTRACTACIO 3r TR 2024'!J14+'CONTRACTACIO 4t TR 2024'!J14</f>
        <v>0</v>
      </c>
      <c r="K14" s="21" t="str">
        <f t="shared" si="3"/>
        <v/>
      </c>
      <c r="L14" s="9">
        <f>'CONTRACTACIO 1r TR 2024'!L14+'CONTRACTACIO 2n TR 2024'!L14+'CONTRACTACIO 3r TR 2024'!L14+'CONTRACTACIO 4t TR 2024'!L14</f>
        <v>0</v>
      </c>
      <c r="M14" s="20" t="str">
        <f t="shared" si="4"/>
        <v/>
      </c>
      <c r="N14" s="13">
        <f>'CONTRACTACIO 1r TR 2024'!N14+'CONTRACTACIO 2n TR 2024'!N14+'CONTRACTACIO 3r TR 2024'!N14+'CONTRACTACIO 4t TR 2024'!N14</f>
        <v>0</v>
      </c>
      <c r="O14" s="13">
        <f>'CONTRACTACIO 1r TR 2024'!O14+'CONTRACTACIO 2n TR 2024'!O14+'CONTRACTACIO 3r TR 2024'!O14+'CONTRACTACIO 4t TR 2024'!O14</f>
        <v>0</v>
      </c>
      <c r="P14" s="21" t="str">
        <f t="shared" si="5"/>
        <v/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0</v>
      </c>
      <c r="H15" s="20" t="str">
        <f t="shared" si="2"/>
        <v/>
      </c>
      <c r="I15" s="13">
        <f>'CONTRACTACIO 1r TR 2024'!I15+'CONTRACTACIO 2n TR 2024'!I15+'CONTRACTACIO 3r TR 2024'!I15+'CONTRACTACIO 4t TR 2024'!I15</f>
        <v>0</v>
      </c>
      <c r="J15" s="13">
        <f>'CONTRACTACIO 1r TR 2024'!J15+'CONTRACTACIO 2n TR 2024'!J15+'CONTRACTACIO 3r TR 2024'!J15+'CONTRACTACIO 4t TR 2024'!J15</f>
        <v>0</v>
      </c>
      <c r="K15" s="21" t="str">
        <f t="shared" si="3"/>
        <v/>
      </c>
      <c r="L15" s="9">
        <f>'CONTRACTACIO 1r TR 2024'!L15+'CONTRACTACIO 2n TR 2024'!L15+'CONTRACTACIO 3r TR 2024'!L15+'CONTRACTACIO 4t TR 2024'!L15</f>
        <v>0</v>
      </c>
      <c r="M15" s="20" t="str">
        <f t="shared" si="4"/>
        <v/>
      </c>
      <c r="N15" s="13">
        <f>'CONTRACTACIO 1r TR 2024'!N15+'CONTRACTACIO 2n TR 2024'!N15+'CONTRACTACIO 3r TR 2024'!N15+'CONTRACTACIO 4t TR 2024'!N15</f>
        <v>0</v>
      </c>
      <c r="O15" s="13">
        <f>'CONTRACTACIO 1r TR 2024'!O15+'CONTRACTACIO 2n TR 2024'!O15+'CONTRACTACIO 3r TR 2024'!O15+'CONTRACTACIO 4t TR 2024'!O15</f>
        <v>0</v>
      </c>
      <c r="P15" s="21" t="str">
        <f t="shared" si="5"/>
        <v/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0" customFormat="1" ht="36" customHeight="1" x14ac:dyDescent="0.3">
      <c r="A18" s="42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1</v>
      </c>
      <c r="H18" s="20">
        <f t="shared" si="2"/>
        <v>6.8965517241379309E-3</v>
      </c>
      <c r="I18" s="13">
        <f>'CONTRACTACIO 1r TR 2024'!I18+'CONTRACTACIO 2n TR 2024'!I18+'CONTRACTACIO 3r TR 2024'!I18+'CONTRACTACIO 4t TR 2024'!I18</f>
        <v>15000</v>
      </c>
      <c r="J18" s="13">
        <f>'CONTRACTACIO 1r TR 2024'!J18+'CONTRACTACIO 2n TR 2024'!J18+'CONTRACTACIO 3r TR 2024'!J18+'CONTRACTACIO 4t TR 2024'!J18</f>
        <v>18150</v>
      </c>
      <c r="K18" s="21">
        <f t="shared" si="3"/>
        <v>1.8221172881574529E-2</v>
      </c>
      <c r="L18" s="9">
        <f>'CONTRACTACIO 1r TR 2024'!L18+'CONTRACTACIO 2n TR 2024'!L18+'CONTRACTACIO 3r TR 2024'!L18+'CONTRACTACIO 4t TR 2024'!L18</f>
        <v>0</v>
      </c>
      <c r="M18" s="20" t="str">
        <f t="shared" si="4"/>
        <v/>
      </c>
      <c r="N18" s="13">
        <f>'CONTRACTACIO 1r TR 2024'!N18+'CONTRACTACIO 2n TR 2024'!N18+'CONTRACTACIO 3r TR 2024'!N18+'CONTRACTACIO 4t TR 2024'!N18</f>
        <v>0</v>
      </c>
      <c r="O18" s="13">
        <f>'CONTRACTACIO 1r TR 2024'!O18+'CONTRACTACIO 2n TR 2024'!O18+'CONTRACTACIO 3r TR 2024'!O18+'CONTRACTACIO 4t TR 2024'!O18</f>
        <v>0</v>
      </c>
      <c r="P18" s="21" t="str">
        <f t="shared" si="5"/>
        <v/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0" customFormat="1" ht="36" customHeight="1" x14ac:dyDescent="0.3">
      <c r="A19" s="42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2</v>
      </c>
      <c r="H19" s="20">
        <f t="shared" si="2"/>
        <v>1.3793103448275862E-2</v>
      </c>
      <c r="I19" s="13">
        <f>'CONTRACTACIO 1r TR 2024'!I19+'CONTRACTACIO 2n TR 2024'!I19+'CONTRACTACIO 3r TR 2024'!I19+'CONTRACTACIO 4t TR 2024'!I19</f>
        <v>35029.449999999997</v>
      </c>
      <c r="J19" s="13">
        <f>'CONTRACTACIO 1r TR 2024'!J19+'CONTRACTACIO 2n TR 2024'!J19+'CONTRACTACIO 3r TR 2024'!J19+'CONTRACTACIO 4t TR 2024'!J19</f>
        <v>42385.64</v>
      </c>
      <c r="K19" s="21">
        <f t="shared" si="3"/>
        <v>4.2551849814665595E-2</v>
      </c>
      <c r="L19" s="9">
        <f>'CONTRACTACIO 1r TR 2024'!L19+'CONTRACTACIO 2n TR 2024'!L19+'CONTRACTACIO 3r TR 2024'!L19+'CONTRACTACIO 4t TR 2024'!L19</f>
        <v>0</v>
      </c>
      <c r="M19" s="20" t="str">
        <f t="shared" si="4"/>
        <v/>
      </c>
      <c r="N19" s="13">
        <f>'CONTRACTACIO 1r TR 2024'!N19+'CONTRACTACIO 2n TR 2024'!N19+'CONTRACTACIO 3r TR 2024'!N19+'CONTRACTACIO 4t TR 2024'!N19</f>
        <v>0</v>
      </c>
      <c r="O19" s="13">
        <f>'CONTRACTACIO 1r TR 2024'!O19+'CONTRACTACIO 2n TR 2024'!O19+'CONTRACTACIO 3r TR 2024'!O19+'CONTRACTACIO 4t TR 2024'!O19</f>
        <v>0</v>
      </c>
      <c r="P19" s="21" t="str">
        <f t="shared" si="5"/>
        <v/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0" customFormat="1" ht="36" customHeight="1" x14ac:dyDescent="0.3">
      <c r="A20" s="43" t="s">
        <v>29</v>
      </c>
      <c r="B20" s="9">
        <f>'CONTRACTACIO 1r TR 2024'!B20+'CONTRACTACIO 2n TR 2024'!B20+'CONTRACTACIO 3r TR 2024'!B20+'CONTRACTACIO 4t TR 2024'!B20</f>
        <v>0</v>
      </c>
      <c r="C20" s="20" t="str">
        <f t="shared" si="0"/>
        <v/>
      </c>
      <c r="D20" s="13">
        <f>'CONTRACTACIO 1r TR 2024'!D20+'CONTRACTACIO 2n TR 2024'!D20+'CONTRACTACIO 3r TR 2024'!D20+'CONTRACTACIO 4t TR 2024'!D20</f>
        <v>0</v>
      </c>
      <c r="E20" s="13">
        <f>'CONTRACTACIO 1r TR 2024'!E20+'CONTRACTACIO 2n TR 2024'!E20+'CONTRACTACIO 3r TR 2024'!E20+'CONTRACTACIO 4t TR 2024'!E20</f>
        <v>0</v>
      </c>
      <c r="F20" s="21" t="str">
        <f t="shared" si="1"/>
        <v/>
      </c>
      <c r="G20" s="9">
        <f>'CONTRACTACIO 1r TR 2024'!G20+'CONTRACTACIO 2n TR 2024'!G20+'CONTRACTACIO 3r TR 2024'!G20+'CONTRACTACIO 4t TR 2024'!G20</f>
        <v>132</v>
      </c>
      <c r="H20" s="20">
        <f t="shared" si="2"/>
        <v>0.91034482758620694</v>
      </c>
      <c r="I20" s="13">
        <f>'CONTRACTACIO 1r TR 2024'!I20+'CONTRACTACIO 2n TR 2024'!I20+'CONTRACTACIO 3r TR 2024'!I20+'CONTRACTACIO 4t TR 2024'!I20</f>
        <v>220380.05</v>
      </c>
      <c r="J20" s="13">
        <f>'CONTRACTACIO 1r TR 2024'!J20+'CONTRACTACIO 2n TR 2024'!J20+'CONTRACTACIO 3r TR 2024'!J20+'CONTRACTACIO 4t TR 2024'!J20</f>
        <v>244637.87620000006</v>
      </c>
      <c r="K20" s="21">
        <f t="shared" si="3"/>
        <v>0.24559719204525773</v>
      </c>
      <c r="L20" s="9">
        <f>'CONTRACTACIO 1r TR 2024'!L20+'CONTRACTACIO 2n TR 2024'!L20+'CONTRACTACIO 3r TR 2024'!L20+'CONTRACTACIO 4t TR 2024'!L20</f>
        <v>60</v>
      </c>
      <c r="M20" s="20">
        <f t="shared" si="4"/>
        <v>0.95238095238095233</v>
      </c>
      <c r="N20" s="13">
        <f>'CONTRACTACIO 1r TR 2024'!N20+'CONTRACTACIO 2n TR 2024'!N20+'CONTRACTACIO 3r TR 2024'!N20+'CONTRACTACIO 4t TR 2024'!N20</f>
        <v>94975.61</v>
      </c>
      <c r="O20" s="13">
        <f>'CONTRACTACIO 1r TR 2024'!O20+'CONTRACTACIO 2n TR 2024'!O20+'CONTRACTACIO 3r TR 2024'!O20+'CONTRACTACIO 4t TR 2024'!O20</f>
        <v>114421.38</v>
      </c>
      <c r="P20" s="21">
        <f t="shared" si="5"/>
        <v>0.58616924677238114</v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0</v>
      </c>
      <c r="AB20" s="20" t="str">
        <f t="shared" si="10"/>
        <v/>
      </c>
      <c r="AC20" s="13">
        <f>'CONTRACTACIO 1r TR 2024'!X20+'CONTRACTACIO 2n TR 2024'!X20+'CONTRACTACIO 3r TR 2024'!X20+'CONTRACTACIO 4t TR 2024'!X20</f>
        <v>0</v>
      </c>
      <c r="AD20" s="13">
        <f>'CONTRACTACIO 1r TR 2024'!Y20+'CONTRACTACIO 2n TR 2024'!Y20+'CONTRACTACIO 3r TR 2024'!Y20+'CONTRACTACIO 4t TR 2024'!Y20</f>
        <v>0</v>
      </c>
      <c r="AE20" s="21" t="str">
        <f t="shared" si="11"/>
        <v/>
      </c>
    </row>
    <row r="21" spans="1:31" s="40" customFormat="1" ht="39.9" customHeight="1" x14ac:dyDescent="0.3">
      <c r="A21" s="44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0</v>
      </c>
      <c r="H21" s="20" t="str">
        <f t="shared" si="2"/>
        <v/>
      </c>
      <c r="I21" s="13">
        <f>'CONTRACTACIO 1r TR 2024'!I21+'CONTRACTACIO 2n TR 2024'!I21+'CONTRACTACIO 3r TR 2024'!I21+'CONTRACTACIO 4t TR 2024'!I21</f>
        <v>0</v>
      </c>
      <c r="J21" s="13">
        <f>'CONTRACTACIO 1r TR 2024'!J21+'CONTRACTACIO 2n TR 2024'!J21+'CONTRACTACIO 3r TR 2024'!J21+'CONTRACTACIO 4t TR 2024'!J21</f>
        <v>0</v>
      </c>
      <c r="K21" s="21" t="str">
        <f t="shared" si="3"/>
        <v/>
      </c>
      <c r="L21" s="9">
        <f>'CONTRACTACIO 1r TR 2024'!L21+'CONTRACTACIO 2n TR 2024'!L21+'CONTRACTACIO 3r TR 2024'!L21+'CONTRACTACIO 4t TR 2024'!L21</f>
        <v>0</v>
      </c>
      <c r="M21" s="20" t="str">
        <f t="shared" si="4"/>
        <v/>
      </c>
      <c r="N21" s="13">
        <f>'CONTRACTACIO 1r TR 2024'!N21+'CONTRACTACIO 2n TR 2024'!N21+'CONTRACTACIO 3r TR 2024'!N21+'CONTRACTACIO 4t TR 2024'!N21</f>
        <v>0</v>
      </c>
      <c r="O21" s="13">
        <f>'CONTRACTACIO 1r TR 2024'!O21+'CONTRACTACIO 2n TR 2024'!O21+'CONTRACTACIO 3r TR 2024'!O21+'CONTRACTACIO 4t TR 2024'!O21</f>
        <v>0</v>
      </c>
      <c r="P21" s="21" t="str">
        <f t="shared" si="5"/>
        <v/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0" customFormat="1" ht="39.9" customHeight="1" x14ac:dyDescent="0.3">
      <c r="A22" s="86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14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14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14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14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14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14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2024'!B23+'CONTRACTACIO 2n TR 2024'!B23+'CONTRACTACIO 3r TR 2024'!B23+'CONTRACTACIO 4t TR 2024'!B23</f>
        <v>0</v>
      </c>
      <c r="C23" s="62" t="str">
        <f t="shared" si="0"/>
        <v/>
      </c>
      <c r="D23" s="73">
        <f>'CONTRACTACIO 1r TR 2024'!D23+'CONTRACTACIO 2n TR 2024'!D23+'CONTRACTACIO 3r TR 2024'!D23+'CONTRACTACIO 4t TR 2024'!D23</f>
        <v>0</v>
      </c>
      <c r="E23" s="74">
        <f>'CONTRACTACIO 1r TR 2024'!E23+'CONTRACTACIO 2n TR 2024'!E23+'CONTRACTACIO 3r TR 2024'!E23+'CONTRACTACIO 4t TR 2024'!E23</f>
        <v>0</v>
      </c>
      <c r="F23" s="63" t="str">
        <f t="shared" si="1"/>
        <v/>
      </c>
      <c r="G23" s="77">
        <f>'CONTRACTACIO 1r TR 2024'!G23+'CONTRACTACIO 2n TR 2024'!G23+'CONTRACTACIO 3r TR 2024'!G23+'CONTRACTACIO 4t TR 2024'!G23</f>
        <v>0</v>
      </c>
      <c r="H23" s="62" t="str">
        <f t="shared" si="2"/>
        <v/>
      </c>
      <c r="I23" s="73">
        <f>'CONTRACTACIO 1r TR 2024'!I23+'CONTRACTACIO 2n TR 2024'!I23+'CONTRACTACIO 3r TR 2024'!I23+'CONTRACTACIO 4t TR 2024'!I23</f>
        <v>0</v>
      </c>
      <c r="J23" s="74">
        <f>'CONTRACTACIO 1r TR 2024'!J23+'CONTRACTACIO 2n TR 2024'!J23+'CONTRACTACIO 3r TR 2024'!J23+'CONTRACTACIO 4t TR 2024'!J23</f>
        <v>0</v>
      </c>
      <c r="K23" s="63" t="str">
        <f t="shared" si="3"/>
        <v/>
      </c>
      <c r="L23" s="77">
        <f>'CONTRACTACIO 1r TR 2024'!L23+'CONTRACTACIO 2n TR 2024'!L23+'CONTRACTACIO 3r TR 2024'!L23+'CONTRACTACIO 4t TR 2024'!L23</f>
        <v>0</v>
      </c>
      <c r="M23" s="62" t="str">
        <f t="shared" si="4"/>
        <v/>
      </c>
      <c r="N23" s="73">
        <f>'CONTRACTACIO 1r TR 2024'!N23+'CONTRACTACIO 2n TR 2024'!N23+'CONTRACTACIO 3r TR 2024'!N23+'CONTRACTACIO 4t TR 2024'!N23</f>
        <v>0</v>
      </c>
      <c r="O23" s="74">
        <f>'CONTRACTACIO 1r TR 2024'!O23+'CONTRACTACIO 2n TR 2024'!O23+'CONTRACTACIO 3r TR 2024'!O23+'CONTRACTACIO 4t TR 2024'!O23</f>
        <v>0</v>
      </c>
      <c r="P23" s="63" t="str">
        <f t="shared" si="5"/>
        <v/>
      </c>
      <c r="Q23" s="77">
        <f>'CONTRACTACIO 1r TR 2024'!Q23+'CONTRACTACIO 2n TR 2024'!Q23+'CONTRACTACIO 3r TR 2024'!Q23+'CONTRACTACIO 4t TR 2024'!Q23</f>
        <v>0</v>
      </c>
      <c r="R23" s="62" t="str">
        <f t="shared" si="6"/>
        <v/>
      </c>
      <c r="S23" s="73">
        <f>'CONTRACTACIO 1r TR 2024'!S23+'CONTRACTACIO 2n TR 2024'!S23+'CONTRACTACIO 3r TR 2024'!S23+'CONTRACTACIO 4t TR 2024'!S23</f>
        <v>0</v>
      </c>
      <c r="T23" s="74">
        <f>'CONTRACTACIO 1r TR 2024'!T23+'CONTRACTACIO 2n TR 2024'!T23+'CONTRACTACIO 3r TR 2024'!T23+'CONTRACTACIO 4t TR 2024'!T23</f>
        <v>0</v>
      </c>
      <c r="U23" s="63" t="str">
        <f t="shared" si="7"/>
        <v/>
      </c>
      <c r="V23" s="77">
        <f>'CONTRACTACIO 1r TR 2024'!AA23+'CONTRACTACIO 2n TR 2024'!AA23+'CONTRACTACIO 3r TR 2024'!AA23+'CONTRACTACIO 4t TR 2024'!AA23</f>
        <v>0</v>
      </c>
      <c r="W23" s="62" t="str">
        <f t="shared" si="8"/>
        <v/>
      </c>
      <c r="X23" s="73">
        <f>'CONTRACTACIO 1r TR 2024'!AC23+'CONTRACTACIO 2n TR 2024'!AC23+'CONTRACTACIO 3r TR 2024'!AC23+'CONTRACTACIO 4t TR 2024'!AC23</f>
        <v>0</v>
      </c>
      <c r="Y23" s="74">
        <f>'CONTRACTACIO 1r TR 2024'!AD23+'CONTRACTACIO 2n TR 2024'!AD23+'CONTRACTACIO 3r TR 2024'!AD23+'CONTRACTACIO 4t TR 2024'!AD23</f>
        <v>0</v>
      </c>
      <c r="Z23" s="63" t="str">
        <f t="shared" si="9"/>
        <v/>
      </c>
      <c r="AA23" s="77">
        <f>'CONTRACTACIO 1r TR 2024'!V23+'CONTRACTACIO 2n TR 2024'!V23+'CONTRACTACIO 3r TR 2024'!V23+'CONTRACTACIO 4t TR 2024'!V23</f>
        <v>0</v>
      </c>
      <c r="AB23" s="20" t="str">
        <f t="shared" si="10"/>
        <v/>
      </c>
      <c r="AC23" s="73">
        <f>'CONTRACTACIO 1r TR 2024'!X23+'CONTRACTACIO 2n TR 2024'!X23+'CONTRACTACIO 3r TR 2024'!X23+'CONTRACTACIO 4t TR 2024'!X23</f>
        <v>0</v>
      </c>
      <c r="AD23" s="74">
        <f>'CONTRACTACIO 1r TR 2024'!Y23+'CONTRACTACIO 2n TR 2024'!Y23+'CONTRACTACIO 3r TR 2024'!Y23+'CONTRACTACIO 4t TR 2024'!Y23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2024'!B24+'CONTRACTACIO 2n TR 2024'!B24+'CONTRACTACIO 3r TR 2024'!B24+'CONTRACTACIO 4t TR 2024'!B24</f>
        <v>0</v>
      </c>
      <c r="C24" s="62" t="str">
        <f t="shared" si="0"/>
        <v/>
      </c>
      <c r="D24" s="73">
        <f>'CONTRACTACIO 1r TR 2024'!D24+'CONTRACTACIO 2n TR 2024'!D24+'CONTRACTACIO 3r TR 2024'!D24+'CONTRACTACIO 4t TR 2024'!D24</f>
        <v>0</v>
      </c>
      <c r="E24" s="74">
        <f>'CONTRACTACIO 1r TR 2024'!E24+'CONTRACTACIO 2n TR 2024'!E24+'CONTRACTACIO 3r TR 2024'!E24+'CONTRACTACIO 4t TR 2024'!E24</f>
        <v>0</v>
      </c>
      <c r="F24" s="63" t="str">
        <f t="shared" si="1"/>
        <v/>
      </c>
      <c r="G24" s="77">
        <f>'CONTRACTACIO 1r TR 2024'!G24+'CONTRACTACIO 2n TR 2024'!G24+'CONTRACTACIO 3r TR 2024'!G24+'CONTRACTACIO 4t TR 2024'!G24</f>
        <v>0</v>
      </c>
      <c r="H24" s="62" t="str">
        <f t="shared" si="2"/>
        <v/>
      </c>
      <c r="I24" s="73">
        <f>'CONTRACTACIO 1r TR 2024'!I24+'CONTRACTACIO 2n TR 2024'!I24+'CONTRACTACIO 3r TR 2024'!I24+'CONTRACTACIO 4t TR 2024'!I24</f>
        <v>0</v>
      </c>
      <c r="J24" s="74">
        <f>'CONTRACTACIO 1r TR 2024'!J24+'CONTRACTACIO 2n TR 2024'!J24+'CONTRACTACIO 3r TR 2024'!J24+'CONTRACTACIO 4t TR 2024'!J24</f>
        <v>0</v>
      </c>
      <c r="K24" s="63" t="str">
        <f t="shared" si="3"/>
        <v/>
      </c>
      <c r="L24" s="77">
        <f>'CONTRACTACIO 1r TR 2024'!L24+'CONTRACTACIO 2n TR 2024'!L24+'CONTRACTACIO 3r TR 2024'!L24+'CONTRACTACIO 4t TR 2024'!L24</f>
        <v>0</v>
      </c>
      <c r="M24" s="62" t="str">
        <f t="shared" si="4"/>
        <v/>
      </c>
      <c r="N24" s="73">
        <f>'CONTRACTACIO 1r TR 2024'!N24+'CONTRACTACIO 2n TR 2024'!N24+'CONTRACTACIO 3r TR 2024'!N24+'CONTRACTACIO 4t TR 2024'!N24</f>
        <v>0</v>
      </c>
      <c r="O24" s="74">
        <f>'CONTRACTACIO 1r TR 2024'!O24+'CONTRACTACIO 2n TR 2024'!O24+'CONTRACTACIO 3r TR 2024'!O24+'CONTRACTACIO 4t TR 2024'!O24</f>
        <v>0</v>
      </c>
      <c r="P24" s="63" t="str">
        <f t="shared" si="5"/>
        <v/>
      </c>
      <c r="Q24" s="77">
        <f>'CONTRACTACIO 1r TR 2024'!Q24+'CONTRACTACIO 2n TR 2024'!Q24+'CONTRACTACIO 3r TR 2024'!Q24+'CONTRACTACIO 4t TR 2024'!Q24</f>
        <v>0</v>
      </c>
      <c r="R24" s="62" t="str">
        <f t="shared" si="6"/>
        <v/>
      </c>
      <c r="S24" s="73">
        <f>'CONTRACTACIO 1r TR 2024'!S24+'CONTRACTACIO 2n TR 2024'!S24+'CONTRACTACIO 3r TR 2024'!S24+'CONTRACTACIO 4t TR 2024'!S24</f>
        <v>0</v>
      </c>
      <c r="T24" s="74">
        <f>'CONTRACTACIO 1r TR 2024'!T24+'CONTRACTACIO 2n TR 2024'!T24+'CONTRACTACIO 3r TR 2024'!T24+'CONTRACTACIO 4t TR 2024'!T24</f>
        <v>0</v>
      </c>
      <c r="U24" s="63" t="str">
        <f t="shared" si="7"/>
        <v/>
      </c>
      <c r="V24" s="77">
        <f>'CONTRACTACIO 1r TR 2024'!AA24+'CONTRACTACIO 2n TR 2024'!AA24+'CONTRACTACIO 3r TR 2024'!AA24+'CONTRACTACIO 4t TR 2024'!AA24</f>
        <v>0</v>
      </c>
      <c r="W24" s="62" t="str">
        <f t="shared" si="8"/>
        <v/>
      </c>
      <c r="X24" s="73">
        <f>'CONTRACTACIO 1r TR 2024'!AC24+'CONTRACTACIO 2n TR 2024'!AC24+'CONTRACTACIO 3r TR 2024'!AC24+'CONTRACTACIO 4t TR 2024'!AC24</f>
        <v>0</v>
      </c>
      <c r="Y24" s="74">
        <f>'CONTRACTACIO 1r TR 2024'!AD24+'CONTRACTACIO 2n TR 2024'!AD24+'CONTRACTACIO 3r TR 2024'!AD24+'CONTRACTACIO 4t TR 2024'!AD24</f>
        <v>0</v>
      </c>
      <c r="Z24" s="63" t="str">
        <f t="shared" si="9"/>
        <v/>
      </c>
      <c r="AA24" s="77">
        <f>'CONTRACTACIO 1r TR 2024'!V24+'CONTRACTACIO 2n TR 2024'!V24+'CONTRACTACIO 3r TR 2024'!V24+'CONTRACTACIO 4t TR 2024'!V24</f>
        <v>0</v>
      </c>
      <c r="AB24" s="20" t="str">
        <f t="shared" si="10"/>
        <v/>
      </c>
      <c r="AC24" s="73">
        <f>'CONTRACTACIO 1r TR 2024'!X24+'CONTRACTACIO 2n TR 2024'!X24+'CONTRACTACIO 3r TR 2024'!X24+'CONTRACTACIO 4t TR 2024'!X24</f>
        <v>0</v>
      </c>
      <c r="AD24" s="74">
        <f>'CONTRACTACIO 1r TR 2024'!Y24+'CONTRACTACIO 2n TR 2024'!Y24+'CONTRACTACIO 3r TR 2024'!Y24+'CONTRACTACIO 4t TR 2024'!Y24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278526.46999999997</v>
      </c>
      <c r="E25" s="18">
        <f t="shared" si="12"/>
        <v>337017.03</v>
      </c>
      <c r="F25" s="19">
        <f t="shared" si="12"/>
        <v>1</v>
      </c>
      <c r="G25" s="16">
        <f t="shared" si="12"/>
        <v>145</v>
      </c>
      <c r="H25" s="17">
        <f t="shared" si="12"/>
        <v>1</v>
      </c>
      <c r="I25" s="18">
        <f t="shared" si="12"/>
        <v>843604.8899999999</v>
      </c>
      <c r="J25" s="18">
        <f t="shared" si="12"/>
        <v>996093.94620000012</v>
      </c>
      <c r="K25" s="19">
        <f t="shared" si="12"/>
        <v>1</v>
      </c>
      <c r="L25" s="16">
        <f t="shared" si="12"/>
        <v>63</v>
      </c>
      <c r="M25" s="17">
        <f t="shared" si="12"/>
        <v>1</v>
      </c>
      <c r="N25" s="18">
        <f t="shared" si="12"/>
        <v>161736.41999999998</v>
      </c>
      <c r="O25" s="18">
        <f t="shared" si="12"/>
        <v>195201.95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customHeight="1" x14ac:dyDescent="0.3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45" t="s">
        <v>10</v>
      </c>
      <c r="B31" s="148" t="s">
        <v>17</v>
      </c>
      <c r="C31" s="149"/>
      <c r="D31" s="149"/>
      <c r="E31" s="149"/>
      <c r="F31" s="150"/>
      <c r="G31" s="24"/>
      <c r="H31" s="47"/>
      <c r="I31" s="47"/>
      <c r="J31" s="154" t="s">
        <v>15</v>
      </c>
      <c r="K31" s="155"/>
      <c r="L31" s="148" t="s">
        <v>16</v>
      </c>
      <c r="M31" s="149"/>
      <c r="N31" s="149"/>
      <c r="O31" s="149"/>
      <c r="P31" s="150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46"/>
      <c r="B32" s="151"/>
      <c r="C32" s="152"/>
      <c r="D32" s="152"/>
      <c r="E32" s="152"/>
      <c r="F32" s="153"/>
      <c r="G32" s="24"/>
      <c r="J32" s="156"/>
      <c r="K32" s="157"/>
      <c r="L32" s="160"/>
      <c r="M32" s="161"/>
      <c r="N32" s="161"/>
      <c r="O32" s="161"/>
      <c r="P32" s="162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00000000000003" customHeight="1" thickBot="1" x14ac:dyDescent="0.35">
      <c r="A33" s="147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58"/>
      <c r="K33" s="159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14</v>
      </c>
      <c r="C34" s="8">
        <f t="shared" ref="C34:C40" si="14">IF(B34,B34/$B$46,"")</f>
        <v>6.6985645933014357E-2</v>
      </c>
      <c r="D34" s="10">
        <f t="shared" ref="D34:D43" si="15">D13+I13+N13+S13+X13+AC13</f>
        <v>918482.66999999993</v>
      </c>
      <c r="E34" s="11">
        <f t="shared" ref="E34:E43" si="16">E13+J13+O13+T13+Y13+AD13</f>
        <v>1108718.03</v>
      </c>
      <c r="F34" s="21">
        <f t="shared" ref="F34:F40" si="17">IF(E34,E34/$E$46,"")</f>
        <v>0.72545223624897193</v>
      </c>
      <c r="J34" s="143" t="s">
        <v>3</v>
      </c>
      <c r="K34" s="144"/>
      <c r="L34" s="54">
        <f>B25</f>
        <v>1</v>
      </c>
      <c r="M34" s="8">
        <f t="shared" ref="M34:M39" si="18">IF(L34,L34/$L$40,"")</f>
        <v>4.7846889952153108E-3</v>
      </c>
      <c r="N34" s="55">
        <f>D25</f>
        <v>278526.46999999997</v>
      </c>
      <c r="O34" s="55">
        <f>E25</f>
        <v>337017.03</v>
      </c>
      <c r="P34" s="56">
        <f t="shared" ref="P34:P39" si="19">IF(O34,O34/$O$40,"")</f>
        <v>0.22051572307116432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145</v>
      </c>
      <c r="M35" s="8">
        <f t="shared" si="18"/>
        <v>0.69377990430622005</v>
      </c>
      <c r="N35" s="58">
        <f>I25</f>
        <v>843604.8899999999</v>
      </c>
      <c r="O35" s="58">
        <f>J25</f>
        <v>996093.94620000012</v>
      </c>
      <c r="P35" s="56">
        <f t="shared" si="19"/>
        <v>0.65176046680223387</v>
      </c>
    </row>
    <row r="36" spans="1:33" s="24" customFormat="1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39" t="s">
        <v>2</v>
      </c>
      <c r="K36" s="140"/>
      <c r="L36" s="57">
        <f>L25</f>
        <v>63</v>
      </c>
      <c r="M36" s="8">
        <f t="shared" si="18"/>
        <v>0.30143540669856461</v>
      </c>
      <c r="N36" s="58">
        <f>N25</f>
        <v>161736.41999999998</v>
      </c>
      <c r="O36" s="58">
        <f>O25</f>
        <v>195201.95</v>
      </c>
      <c r="P36" s="56">
        <f t="shared" si="19"/>
        <v>0.12772381012660181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39" t="s">
        <v>5</v>
      </c>
      <c r="K38" s="140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</v>
      </c>
      <c r="C39" s="8">
        <f t="shared" si="14"/>
        <v>4.7846889952153108E-3</v>
      </c>
      <c r="D39" s="13">
        <f t="shared" si="15"/>
        <v>15000</v>
      </c>
      <c r="E39" s="22">
        <f t="shared" si="16"/>
        <v>18150</v>
      </c>
      <c r="F39" s="21">
        <f t="shared" si="17"/>
        <v>1.1875840142979221E-2</v>
      </c>
      <c r="G39" s="24"/>
      <c r="H39" s="24"/>
      <c r="I39" s="24"/>
      <c r="J39" s="139" t="s">
        <v>4</v>
      </c>
      <c r="K39" s="140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2</v>
      </c>
      <c r="C40" s="8">
        <f t="shared" si="14"/>
        <v>9.5693779904306216E-3</v>
      </c>
      <c r="D40" s="13">
        <f t="shared" si="15"/>
        <v>35029.449999999997</v>
      </c>
      <c r="E40" s="14">
        <f t="shared" si="16"/>
        <v>42385.64</v>
      </c>
      <c r="F40" s="21">
        <f t="shared" si="17"/>
        <v>2.7733613498505002E-2</v>
      </c>
      <c r="G40" s="24"/>
      <c r="H40" s="24"/>
      <c r="I40" s="24"/>
      <c r="J40" s="141" t="s">
        <v>0</v>
      </c>
      <c r="K40" s="142"/>
      <c r="L40" s="79">
        <f>SUM(L34:L39)</f>
        <v>209</v>
      </c>
      <c r="M40" s="17">
        <f>SUM(M34:M39)</f>
        <v>1</v>
      </c>
      <c r="N40" s="80">
        <f>SUM(N34:N39)</f>
        <v>1283867.7799999998</v>
      </c>
      <c r="O40" s="81">
        <f>SUM(O34:O39)</f>
        <v>1528312.9262000001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192</v>
      </c>
      <c r="C41" s="8">
        <f>IF(B41,B41/$B$46,"")</f>
        <v>0.91866028708133973</v>
      </c>
      <c r="D41" s="13">
        <f t="shared" si="15"/>
        <v>315355.65999999997</v>
      </c>
      <c r="E41" s="14">
        <f t="shared" si="16"/>
        <v>359059.25620000006</v>
      </c>
      <c r="F41" s="21">
        <f>IF(E41,E41/$E$46,"")</f>
        <v>0.23493831010954389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209</v>
      </c>
      <c r="C46" s="17">
        <f>SUM(C34:C45)</f>
        <v>1</v>
      </c>
      <c r="D46" s="18">
        <f>SUM(D34:D45)</f>
        <v>1283867.7799999998</v>
      </c>
      <c r="E46" s="18">
        <f>SUM(E34:E45)</f>
        <v>1528312.9262000001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2024-07-03T12:56:24Z</dcterms:modified>
</cp:coreProperties>
</file>