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E18" i="7"/>
  <c r="T18" i="7"/>
  <c r="Y18" i="7"/>
  <c r="Z18" i="7"/>
  <c r="J19" i="7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I25" i="7" s="1"/>
  <c r="N35" i="7" s="1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D40" i="7" s="1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G25" i="7" s="1"/>
  <c r="L20" i="7"/>
  <c r="AA20" i="7"/>
  <c r="Q20" i="7"/>
  <c r="R20" i="7"/>
  <c r="V20" i="7"/>
  <c r="B21" i="7"/>
  <c r="C21" i="7"/>
  <c r="G21" i="7"/>
  <c r="L21" i="7"/>
  <c r="AA21" i="7"/>
  <c r="AB21" i="7"/>
  <c r="Q21" i="7"/>
  <c r="R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19" i="1" s="1"/>
  <c r="K22" i="1"/>
  <c r="O25" i="1"/>
  <c r="P19" i="1" s="1"/>
  <c r="E25" i="1"/>
  <c r="Y25" i="1"/>
  <c r="O38" i="1"/>
  <c r="I25" i="1"/>
  <c r="N35" i="1"/>
  <c r="N25" i="1"/>
  <c r="N36" i="1" s="1"/>
  <c r="N40" i="1" s="1"/>
  <c r="D25" i="1"/>
  <c r="N34" i="1"/>
  <c r="X25" i="1"/>
  <c r="N38" i="1"/>
  <c r="G25" i="1"/>
  <c r="L35" i="1" s="1"/>
  <c r="H22" i="1"/>
  <c r="L25" i="1"/>
  <c r="M21" i="1" s="1"/>
  <c r="M20" i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0" i="1"/>
  <c r="P18" i="1"/>
  <c r="P17" i="1"/>
  <c r="P15" i="1"/>
  <c r="P14" i="1"/>
  <c r="M24" i="1"/>
  <c r="M19" i="1"/>
  <c r="M18" i="1"/>
  <c r="M17" i="1"/>
  <c r="M16" i="1"/>
  <c r="M15" i="1"/>
  <c r="M14" i="1"/>
  <c r="K24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F45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O40" i="6"/>
  <c r="P35" i="6"/>
  <c r="K22" i="6"/>
  <c r="AB25" i="6"/>
  <c r="AE25" i="6"/>
  <c r="M13" i="5"/>
  <c r="M25" i="5"/>
  <c r="AB25" i="5"/>
  <c r="L35" i="5"/>
  <c r="L40" i="5"/>
  <c r="M39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Z25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N40" i="5"/>
  <c r="E42" i="7"/>
  <c r="N40" i="6"/>
  <c r="B46" i="6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O25" i="7"/>
  <c r="P21" i="7" s="1"/>
  <c r="P18" i="7"/>
  <c r="L35" i="4"/>
  <c r="E46" i="4"/>
  <c r="F43" i="4"/>
  <c r="J25" i="7"/>
  <c r="K19" i="7" s="1"/>
  <c r="K22" i="7"/>
  <c r="Z14" i="7"/>
  <c r="B40" i="7"/>
  <c r="Q25" i="7"/>
  <c r="B25" i="7"/>
  <c r="C24" i="7"/>
  <c r="B35" i="7"/>
  <c r="B37" i="7"/>
  <c r="AC25" i="7"/>
  <c r="N38" i="7"/>
  <c r="D34" i="7"/>
  <c r="E37" i="7"/>
  <c r="E34" i="7"/>
  <c r="B39" i="7"/>
  <c r="M15" i="7"/>
  <c r="D38" i="7"/>
  <c r="E39" i="7"/>
  <c r="E35" i="7"/>
  <c r="E41" i="7"/>
  <c r="D41" i="7"/>
  <c r="D45" i="7"/>
  <c r="E40" i="7"/>
  <c r="E45" i="7"/>
  <c r="AA25" i="7"/>
  <c r="B45" i="7"/>
  <c r="D36" i="7"/>
  <c r="E36" i="7"/>
  <c r="D37" i="7"/>
  <c r="C36" i="1"/>
  <c r="C35" i="1"/>
  <c r="B38" i="7"/>
  <c r="R17" i="7"/>
  <c r="D25" i="7"/>
  <c r="N34" i="7"/>
  <c r="H22" i="7"/>
  <c r="H21" i="7"/>
  <c r="F38" i="1"/>
  <c r="P17" i="7"/>
  <c r="P16" i="7"/>
  <c r="F37" i="4"/>
  <c r="Z16" i="7"/>
  <c r="P39" i="1"/>
  <c r="F37" i="1"/>
  <c r="M16" i="7"/>
  <c r="O40" i="5"/>
  <c r="P36" i="5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P25" i="6"/>
  <c r="F34" i="1"/>
  <c r="F36" i="1"/>
  <c r="F35" i="1"/>
  <c r="F39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5" i="1"/>
  <c r="C37" i="1"/>
  <c r="P38" i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/>
  <c r="P34" i="5"/>
  <c r="P35" i="5"/>
  <c r="O39" i="7"/>
  <c r="Z21" i="7"/>
  <c r="Z25" i="7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F45" i="4"/>
  <c r="C45" i="4"/>
  <c r="K15" i="7"/>
  <c r="K14" i="7"/>
  <c r="K16" i="7"/>
  <c r="K13" i="7"/>
  <c r="AB20" i="7"/>
  <c r="AB17" i="7"/>
  <c r="O40" i="4"/>
  <c r="P34" i="4"/>
  <c r="C20" i="7"/>
  <c r="C18" i="7"/>
  <c r="C14" i="7"/>
  <c r="C40" i="4"/>
  <c r="C39" i="4"/>
  <c r="C13" i="7"/>
  <c r="F34" i="4"/>
  <c r="F39" i="4"/>
  <c r="R13" i="7"/>
  <c r="C34" i="4"/>
  <c r="K21" i="7"/>
  <c r="M18" i="7"/>
  <c r="C41" i="4"/>
  <c r="M13" i="7"/>
  <c r="F40" i="4"/>
  <c r="F41" i="4"/>
  <c r="P13" i="7"/>
  <c r="P15" i="7"/>
  <c r="P14" i="7"/>
  <c r="L40" i="4"/>
  <c r="M14" i="7"/>
  <c r="L34" i="7"/>
  <c r="L38" i="7"/>
  <c r="H15" i="7"/>
  <c r="H16" i="7"/>
  <c r="H13" i="7"/>
  <c r="H14" i="7"/>
  <c r="H18" i="7"/>
  <c r="H24" i="7"/>
  <c r="P34" i="1"/>
  <c r="P37" i="1"/>
  <c r="M38" i="1"/>
  <c r="M34" i="1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P40" i="5"/>
  <c r="AB25" i="7"/>
  <c r="P35" i="4"/>
  <c r="P37" i="4"/>
  <c r="C25" i="7"/>
  <c r="P36" i="4"/>
  <c r="P38" i="4"/>
  <c r="F38" i="7"/>
  <c r="M35" i="4"/>
  <c r="M37" i="4"/>
  <c r="M36" i="4"/>
  <c r="C46" i="4"/>
  <c r="M38" i="4"/>
  <c r="M34" i="4"/>
  <c r="F39" i="7"/>
  <c r="F46" i="4"/>
  <c r="F35" i="7"/>
  <c r="F45" i="7"/>
  <c r="F37" i="7"/>
  <c r="F36" i="7"/>
  <c r="F34" i="7"/>
  <c r="C37" i="7"/>
  <c r="C39" i="7"/>
  <c r="C34" i="7"/>
  <c r="C36" i="7"/>
  <c r="C35" i="7"/>
  <c r="C45" i="7"/>
  <c r="M37" i="7"/>
  <c r="M39" i="7"/>
  <c r="P39" i="7"/>
  <c r="P38" i="7"/>
  <c r="P37" i="7"/>
  <c r="P34" i="7"/>
  <c r="P40" i="4"/>
  <c r="M40" i="4"/>
  <c r="M38" i="7"/>
  <c r="M34" i="7"/>
  <c r="O35" i="7" l="1"/>
  <c r="K20" i="7"/>
  <c r="K25" i="7" s="1"/>
  <c r="O40" i="7"/>
  <c r="P35" i="7" s="1"/>
  <c r="P20" i="7"/>
  <c r="O36" i="7"/>
  <c r="E46" i="1"/>
  <c r="F41" i="1" s="1"/>
  <c r="O35" i="1"/>
  <c r="E46" i="7"/>
  <c r="F42" i="7" s="1"/>
  <c r="K20" i="1"/>
  <c r="K25" i="1" s="1"/>
  <c r="L35" i="7"/>
  <c r="H19" i="7"/>
  <c r="H25" i="7" s="1"/>
  <c r="H20" i="7"/>
  <c r="B41" i="7"/>
  <c r="H25" i="1"/>
  <c r="B46" i="1"/>
  <c r="P21" i="1"/>
  <c r="P25" i="1" s="1"/>
  <c r="P19" i="7"/>
  <c r="P25" i="7" s="1"/>
  <c r="O36" i="1"/>
  <c r="F40" i="1"/>
  <c r="D46" i="1"/>
  <c r="N25" i="7"/>
  <c r="N36" i="7" s="1"/>
  <c r="N40" i="7" s="1"/>
  <c r="D46" i="7"/>
  <c r="M25" i="1"/>
  <c r="L40" i="1"/>
  <c r="L25" i="7"/>
  <c r="M20" i="7" s="1"/>
  <c r="B42" i="7"/>
  <c r="F42" i="1" l="1"/>
  <c r="P36" i="7"/>
  <c r="P40" i="7" s="1"/>
  <c r="F40" i="7"/>
  <c r="O40" i="1"/>
  <c r="P36" i="1" s="1"/>
  <c r="F41" i="7"/>
  <c r="C40" i="1"/>
  <c r="C41" i="1"/>
  <c r="C42" i="1"/>
  <c r="M36" i="1"/>
  <c r="M35" i="1"/>
  <c r="F46" i="1"/>
  <c r="L36" i="7"/>
  <c r="M19" i="7"/>
  <c r="L40" i="7"/>
  <c r="M35" i="7" s="1"/>
  <c r="M21" i="7"/>
  <c r="B46" i="7"/>
  <c r="C41" i="7" s="1"/>
  <c r="P35" i="1" l="1"/>
  <c r="P40" i="1" s="1"/>
  <c r="M36" i="7"/>
  <c r="M40" i="7" s="1"/>
  <c r="M25" i="7"/>
  <c r="C46" i="1"/>
  <c r="F46" i="7"/>
  <c r="M40" i="1"/>
  <c r="C42" i="7"/>
  <c r="C40" i="7"/>
  <c r="C46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<sst xmlns="http://schemas.openxmlformats.org/spreadsheetml/2006/main" count="457" uniqueCount="62">
  <si>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</si>
  <si>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</si>
  <si>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</si>
  <si>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</si>
  <si>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</si>
  <si>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</si>
  <si>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</si>
  <si>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</si>
  <si>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</si>
  <si>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</si>
  <si>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</si>
  <si>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</si>
  <si>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</si>
  <si>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</si>
  <si>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</si>
  <si>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</si>
  <si>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</si>
  <si>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</si>
  <si>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</si>
  <si>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</si>
  <si>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</si>
  <si>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</si>
  <si>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</si>
  <si>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</si>
  <si>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</si>
  <si>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</si>
  <si>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</si>
  <si>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</si>
  <si>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</si>
  <si>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</si>
  <si>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</si>
  <si>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</si>
  <si>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</si>
  <si>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</si>
  <si>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</si>
  <si>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</si>
  <si>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</si>
  <si>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</si>
  <si>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</si>
  <si>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</si>
  <si>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</si>
  <si>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</si>
  <si>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</si>
  <si>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</si>
  <si>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</si>
  <si>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</si>
  <si>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</si>
  <si>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</si>
  <si>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</si>
  <si>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</si>
  <si>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</si>
  <si>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</si>
  <si>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</si>
  <si>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</si>
  <si>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</si>
  <si>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</si>
  <si>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</si>
  <si>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</si>
  <si>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</si>
  <si>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</si>
  <si>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</si>
  <si>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Consorci de Biblioteques de Barcelona (CBB)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</si>
</sst>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120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16674.34</c:v>
                </c:pt>
                <c:pt idx="7">
                  <c:v>296861.21999999997</c:v>
                </c:pt>
                <c:pt idx="8">
                  <c:v>2220.0300000000002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117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303489.36</c:v>
                </c:pt>
                <c:pt idx="2">
                  <c:v>12266.230000000001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B41" sqref="B4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45418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2.564102564102564E-2</v>
      </c>
      <c r="I19" s="6">
        <v>14834.71</v>
      </c>
      <c r="J19" s="7">
        <v>16450</v>
      </c>
      <c r="K19" s="21">
        <f t="shared" si="3"/>
        <v>5.4202888694351595E-2</v>
      </c>
      <c r="L19" s="2">
        <v>1</v>
      </c>
      <c r="M19" s="20">
        <f t="shared" si="4"/>
        <v>0.1111111111111111</v>
      </c>
      <c r="N19" s="6">
        <v>185.4</v>
      </c>
      <c r="O19" s="7">
        <v>224.34</v>
      </c>
      <c r="P19" s="21">
        <f t="shared" si="5"/>
        <v>1.8289238013635811E-2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114</v>
      </c>
      <c r="H20" s="66">
        <f t="shared" si="2"/>
        <v>0.97435897435897434</v>
      </c>
      <c r="I20" s="69">
        <v>250311.53</v>
      </c>
      <c r="J20" s="70">
        <v>287039.35999999999</v>
      </c>
      <c r="K20" s="67">
        <f t="shared" si="3"/>
        <v>0.94579711130564836</v>
      </c>
      <c r="L20" s="68">
        <v>6</v>
      </c>
      <c r="M20" s="66">
        <f t="shared" si="4"/>
        <v>0.66666666666666663</v>
      </c>
      <c r="N20" s="69">
        <v>8137.91</v>
      </c>
      <c r="O20" s="70">
        <v>9821.86</v>
      </c>
      <c r="P20" s="67">
        <f t="shared" si="5"/>
        <v>0.80072361271556125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>
        <v>2</v>
      </c>
      <c r="M21" s="20">
        <f t="shared" si="4"/>
        <v>0.22222222222222221</v>
      </c>
      <c r="N21" s="6">
        <v>1834.74</v>
      </c>
      <c r="O21" s="7">
        <v>2220.0300000000002</v>
      </c>
      <c r="P21" s="21">
        <f t="shared" si="5"/>
        <v>0.18098714927080284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117</v>
      </c>
      <c r="H25" s="17">
        <f t="shared" si="12"/>
        <v>1</v>
      </c>
      <c r="I25" s="18">
        <f t="shared" si="12"/>
        <v>265146.23999999999</v>
      </c>
      <c r="J25" s="18">
        <f t="shared" si="12"/>
        <v>303489.36</v>
      </c>
      <c r="K25" s="19">
        <f t="shared" si="12"/>
        <v>1</v>
      </c>
      <c r="L25" s="16">
        <f t="shared" si="12"/>
        <v>9</v>
      </c>
      <c r="M25" s="17">
        <f t="shared" si="12"/>
        <v>0.99999999999999989</v>
      </c>
      <c r="N25" s="18">
        <f t="shared" si="12"/>
        <v>10158.049999999999</v>
      </c>
      <c r="O25" s="18">
        <f t="shared" si="12"/>
        <v>12266.230000000001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200000000000003" customHeight="1" x14ac:dyDescent="0.3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25">
      <c r="A28" s="150" t="s">
        <v>59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117</v>
      </c>
      <c r="M35" s="8">
        <f t="shared" si="18"/>
        <v>0.9285714285714286</v>
      </c>
      <c r="N35" s="61">
        <f>I25</f>
        <v>265146.23999999999</v>
      </c>
      <c r="O35" s="61">
        <f>J25</f>
        <v>303489.36</v>
      </c>
      <c r="P35" s="59">
        <f t="shared" si="19"/>
        <v>0.96115277009030942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9</v>
      </c>
      <c r="M36" s="8">
        <f t="shared" si="18"/>
        <v>7.1428571428571425E-2</v>
      </c>
      <c r="N36" s="61">
        <f>N25</f>
        <v>10158.049999999999</v>
      </c>
      <c r="O36" s="61">
        <f>O25</f>
        <v>12266.230000000001</v>
      </c>
      <c r="P36" s="59">
        <f t="shared" si="19"/>
        <v>3.8847229909690605E-2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4</v>
      </c>
      <c r="C40" s="8">
        <f t="shared" si="14"/>
        <v>3.1746031746031744E-2</v>
      </c>
      <c r="D40" s="13">
        <f t="shared" si="15"/>
        <v>15020.109999999999</v>
      </c>
      <c r="E40" s="23">
        <f t="shared" si="16"/>
        <v>16674.34</v>
      </c>
      <c r="F40" s="21">
        <f t="shared" si="17"/>
        <v>5.2807742849461506E-2</v>
      </c>
      <c r="G40" s="25"/>
      <c r="J40" s="104" t="s">
        <v>0</v>
      </c>
      <c r="K40" s="105"/>
      <c r="L40" s="83">
        <f>SUM(L34:L39)</f>
        <v>126</v>
      </c>
      <c r="M40" s="17">
        <f>SUM(M34:M39)</f>
        <v>1</v>
      </c>
      <c r="N40" s="84">
        <f>SUM(N34:N39)</f>
        <v>275304.28999999998</v>
      </c>
      <c r="O40" s="85">
        <f>SUM(O34:O39)</f>
        <v>315755.58999999997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120</v>
      </c>
      <c r="C41" s="8">
        <f t="shared" si="14"/>
        <v>0.95238095238095233</v>
      </c>
      <c r="D41" s="13">
        <f t="shared" si="15"/>
        <v>258449.44</v>
      </c>
      <c r="E41" s="23">
        <f t="shared" si="16"/>
        <v>296861.21999999997</v>
      </c>
      <c r="F41" s="21">
        <f t="shared" si="17"/>
        <v>0.94016140775211599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2</v>
      </c>
      <c r="C42" s="8">
        <f t="shared" si="14"/>
        <v>1.5873015873015872E-2</v>
      </c>
      <c r="D42" s="13">
        <f t="shared" si="15"/>
        <v>1834.74</v>
      </c>
      <c r="E42" s="14">
        <f t="shared" si="16"/>
        <v>2220.0300000000002</v>
      </c>
      <c r="F42" s="21">
        <f t="shared" si="17"/>
        <v>7.0308493984223685E-3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126</v>
      </c>
      <c r="C46" s="17">
        <f>SUM(C34:C45)</f>
        <v>1</v>
      </c>
      <c r="D46" s="18">
        <f>SUM(D34:D45)</f>
        <v>275304.28999999998</v>
      </c>
      <c r="E46" s="18">
        <f>SUM(E34:E45)</f>
        <v>315755.59000000003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de Biblioteques de Barcelona (CBB)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https://ajuntament.barcelona.cat/pressupostos2024/docs/2024/1.%20EXP.%202023-0024%20Pressupost%20General%202024_CEiH%2020.02.24.pdf#page=191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de Biblioteques de Barcelona (CBB)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https://ajuntament.barcelona.cat/pressupostos2024/docs/2024/1.%20EXP.%202023-0024%20Pressupost%20General%202024_CEiH%2020.02.24.pdf#page=191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de Biblioteques de Barcelona (CBB)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https://ajuntament.barcelona.cat/pressupostos2024/docs/2024/1.%20EXP.%202023-0024%20Pressupost%20General%202024_CEiH%2020.02.24.pdf#page=191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57</v>
      </c>
      <c r="B7" s="31" t="s">
        <v>58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Consorci de Biblioteques de Barcelona (CBB)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2" t="s">
        <v>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</row>
    <row r="11" spans="1:31" ht="30" customHeight="1" thickBot="1" x14ac:dyDescent="0.35">
      <c r="A11" s="155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6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0</v>
      </c>
      <c r="H13" s="20" t="str">
        <f t="shared" ref="H13:H24" si="2">IF(G13,G13/$G$25,"")</f>
        <v/>
      </c>
      <c r="I13" s="10">
        <f>'CONTRACTACIO 1r TR 2024'!I13+'CONTRACTACIO 2n TR 2024'!I13+'CONTRACTACIO 3r TR 2024'!I13+'CONTRACTACIO 4t TR 2024'!I13</f>
        <v>0</v>
      </c>
      <c r="J13" s="10">
        <f>'CONTRACTACIO 1r TR 2024'!J13+'CONTRACTACIO 2n TR 2024'!J13+'CONTRACTACIO 3r TR 2024'!J13+'CONTRACTACIO 4t TR 2024'!J13</f>
        <v>0</v>
      </c>
      <c r="K13" s="21" t="str">
        <f t="shared" ref="K13:K24" si="3">IF(J13,J13/$J$25,"")</f>
        <v/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0</v>
      </c>
      <c r="H18" s="20" t="str">
        <f t="shared" si="2"/>
        <v/>
      </c>
      <c r="I18" s="13">
        <f>'CONTRACTACIO 1r TR 2024'!I18+'CONTRACTACIO 2n TR 2024'!I18+'CONTRACTACIO 3r TR 2024'!I18+'CONTRACTACIO 4t TR 2024'!I18</f>
        <v>0</v>
      </c>
      <c r="J18" s="13">
        <f>'CONTRACTACIO 1r TR 2024'!J18+'CONTRACTACIO 2n TR 2024'!J18+'CONTRACTACIO 3r TR 2024'!J18+'CONTRACTACIO 4t TR 2024'!J18</f>
        <v>0</v>
      </c>
      <c r="K18" s="21" t="str">
        <f t="shared" si="3"/>
        <v/>
      </c>
      <c r="L18" s="9">
        <f>'CONTRACTACIO 1r TR 2024'!L18+'CONTRACTACIO 2n TR 2024'!L18+'CONTRACTACIO 3r TR 2024'!L18+'CONTRACTACIO 4t TR 2024'!L18</f>
        <v>0</v>
      </c>
      <c r="M18" s="20" t="str">
        <f t="shared" si="4"/>
        <v/>
      </c>
      <c r="N18" s="13">
        <f>'CONTRACTACIO 1r TR 2024'!N18+'CONTRACTACIO 2n TR 2024'!N18+'CONTRACTACIO 3r TR 2024'!N18+'CONTRACTACIO 4t TR 2024'!N18</f>
        <v>0</v>
      </c>
      <c r="O18" s="13">
        <f>'CONTRACTACIO 1r TR 2024'!O18+'CONTRACTACIO 2n TR 2024'!O18+'CONTRACTACIO 3r TR 2024'!O18+'CONTRACTACIO 4t TR 2024'!O18</f>
        <v>0</v>
      </c>
      <c r="P18" s="21" t="str">
        <f t="shared" si="5"/>
        <v/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3</v>
      </c>
      <c r="H19" s="20">
        <f t="shared" si="2"/>
        <v>2.564102564102564E-2</v>
      </c>
      <c r="I19" s="13">
        <f>'CONTRACTACIO 1r TR 2024'!I19+'CONTRACTACIO 2n TR 2024'!I19+'CONTRACTACIO 3r TR 2024'!I19+'CONTRACTACIO 4t TR 2024'!I19</f>
        <v>14834.71</v>
      </c>
      <c r="J19" s="13">
        <f>'CONTRACTACIO 1r TR 2024'!J19+'CONTRACTACIO 2n TR 2024'!J19+'CONTRACTACIO 3r TR 2024'!J19+'CONTRACTACIO 4t TR 2024'!J19</f>
        <v>16450</v>
      </c>
      <c r="K19" s="21">
        <f t="shared" si="3"/>
        <v>5.4202888694351595E-2</v>
      </c>
      <c r="L19" s="9">
        <f>'CONTRACTACIO 1r TR 2024'!L19+'CONTRACTACIO 2n TR 2024'!L19+'CONTRACTACIO 3r TR 2024'!L19+'CONTRACTACIO 4t TR 2024'!L19</f>
        <v>1</v>
      </c>
      <c r="M19" s="20">
        <f t="shared" si="4"/>
        <v>0.1111111111111111</v>
      </c>
      <c r="N19" s="13">
        <f>'CONTRACTACIO 1r TR 2024'!N19+'CONTRACTACIO 2n TR 2024'!N19+'CONTRACTACIO 3r TR 2024'!N19+'CONTRACTACIO 4t TR 2024'!N19</f>
        <v>185.4</v>
      </c>
      <c r="O19" s="13">
        <f>'CONTRACTACIO 1r TR 2024'!O19+'CONTRACTACIO 2n TR 2024'!O19+'CONTRACTACIO 3r TR 2024'!O19+'CONTRACTACIO 4t TR 2024'!O19</f>
        <v>224.34</v>
      </c>
      <c r="P19" s="21">
        <f t="shared" si="5"/>
        <v>1.8289238013635811E-2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114</v>
      </c>
      <c r="H20" s="20">
        <f t="shared" si="2"/>
        <v>0.97435897435897434</v>
      </c>
      <c r="I20" s="13">
        <f>'CONTRACTACIO 1r TR 2024'!I20+'CONTRACTACIO 2n TR 2024'!I20+'CONTRACTACIO 3r TR 2024'!I20+'CONTRACTACIO 4t TR 2024'!I20</f>
        <v>250311.53</v>
      </c>
      <c r="J20" s="13">
        <f>'CONTRACTACIO 1r TR 2024'!J20+'CONTRACTACIO 2n TR 2024'!J20+'CONTRACTACIO 3r TR 2024'!J20+'CONTRACTACIO 4t TR 2024'!J20</f>
        <v>287039.35999999999</v>
      </c>
      <c r="K20" s="21">
        <f t="shared" si="3"/>
        <v>0.94579711130564836</v>
      </c>
      <c r="L20" s="9">
        <f>'CONTRACTACIO 1r TR 2024'!L20+'CONTRACTACIO 2n TR 2024'!L20+'CONTRACTACIO 3r TR 2024'!L20+'CONTRACTACIO 4t TR 2024'!L20</f>
        <v>6</v>
      </c>
      <c r="M20" s="20">
        <f t="shared" si="4"/>
        <v>0.66666666666666663</v>
      </c>
      <c r="N20" s="13">
        <f>'CONTRACTACIO 1r TR 2024'!N20+'CONTRACTACIO 2n TR 2024'!N20+'CONTRACTACIO 3r TR 2024'!N20+'CONTRACTACIO 4t TR 2024'!N20</f>
        <v>8137.91</v>
      </c>
      <c r="O20" s="13">
        <f>'CONTRACTACIO 1r TR 2024'!O20+'CONTRACTACIO 2n TR 2024'!O20+'CONTRACTACIO 3r TR 2024'!O20+'CONTRACTACIO 4t TR 2024'!O20</f>
        <v>9821.86</v>
      </c>
      <c r="P20" s="21">
        <f t="shared" si="5"/>
        <v>0.80072361271556125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2</v>
      </c>
      <c r="M21" s="20">
        <f t="shared" si="4"/>
        <v>0.22222222222222221</v>
      </c>
      <c r="N21" s="13">
        <f>'CONTRACTACIO 1r TR 2024'!N21+'CONTRACTACIO 2n TR 2024'!N21+'CONTRACTACIO 3r TR 2024'!N21+'CONTRACTACIO 4t TR 2024'!N21</f>
        <v>1834.74</v>
      </c>
      <c r="O21" s="13">
        <f>'CONTRACTACIO 1r TR 2024'!O21+'CONTRACTACIO 2n TR 2024'!O21+'CONTRACTACIO 3r TR 2024'!O21+'CONTRACTACIO 4t TR 2024'!O21</f>
        <v>2220.0300000000002</v>
      </c>
      <c r="P21" s="21">
        <f t="shared" si="5"/>
        <v>0.18098714927080284</v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117</v>
      </c>
      <c r="H25" s="17">
        <f t="shared" si="12"/>
        <v>1</v>
      </c>
      <c r="I25" s="18">
        <f t="shared" si="12"/>
        <v>265146.23999999999</v>
      </c>
      <c r="J25" s="18">
        <f t="shared" si="12"/>
        <v>303489.36</v>
      </c>
      <c r="K25" s="19">
        <f t="shared" si="12"/>
        <v>1</v>
      </c>
      <c r="L25" s="16">
        <f t="shared" si="12"/>
        <v>9</v>
      </c>
      <c r="M25" s="17">
        <f t="shared" si="12"/>
        <v>0.99999999999999989</v>
      </c>
      <c r="N25" s="18">
        <f t="shared" si="12"/>
        <v>10158.049999999999</v>
      </c>
      <c r="O25" s="18">
        <f t="shared" si="12"/>
        <v>12266.230000000001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49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tr">
        <f>'CONTRACTACIO 1r TR 2024'!A28:Q28</f>
        <v>https://ajuntament.barcelona.cat/pressupostos2024/docs/2024/1.%20EXP.%202023-0024%20Pressupost%20General%202024_CEiH%2020.02.24.pdf#page=191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7" t="s">
        <v>10</v>
      </c>
      <c r="B31" s="160" t="s">
        <v>17</v>
      </c>
      <c r="C31" s="161"/>
      <c r="D31" s="161"/>
      <c r="E31" s="161"/>
      <c r="F31" s="162"/>
      <c r="G31" s="25"/>
      <c r="H31" s="54"/>
      <c r="I31" s="54"/>
      <c r="J31" s="166" t="s">
        <v>15</v>
      </c>
      <c r="K31" s="167"/>
      <c r="L31" s="160" t="s">
        <v>16</v>
      </c>
      <c r="M31" s="161"/>
      <c r="N31" s="161"/>
      <c r="O31" s="161"/>
      <c r="P31" s="162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8"/>
      <c r="B32" s="163"/>
      <c r="C32" s="164"/>
      <c r="D32" s="164"/>
      <c r="E32" s="164"/>
      <c r="F32" s="165"/>
      <c r="G32" s="25"/>
      <c r="J32" s="168"/>
      <c r="K32" s="169"/>
      <c r="L32" s="172"/>
      <c r="M32" s="173"/>
      <c r="N32" s="173"/>
      <c r="O32" s="173"/>
      <c r="P32" s="174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9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0"/>
      <c r="K33" s="171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117</v>
      </c>
      <c r="M35" s="8">
        <f t="shared" si="18"/>
        <v>0.9285714285714286</v>
      </c>
      <c r="N35" s="61">
        <f>I25</f>
        <v>265146.23999999999</v>
      </c>
      <c r="O35" s="61">
        <f>J25</f>
        <v>303489.36</v>
      </c>
      <c r="P35" s="59">
        <f t="shared" si="19"/>
        <v>0.96115277009030942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9</v>
      </c>
      <c r="M36" s="8">
        <f t="shared" si="18"/>
        <v>7.1428571428571425E-2</v>
      </c>
      <c r="N36" s="61">
        <f>N25</f>
        <v>10158.049999999999</v>
      </c>
      <c r="O36" s="61">
        <f>O25</f>
        <v>12266.230000000001</v>
      </c>
      <c r="P36" s="59">
        <f t="shared" si="19"/>
        <v>3.8847229909690605E-2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4</v>
      </c>
      <c r="C40" s="8">
        <f t="shared" si="14"/>
        <v>3.1746031746031744E-2</v>
      </c>
      <c r="D40" s="13">
        <f t="shared" si="15"/>
        <v>15020.109999999999</v>
      </c>
      <c r="E40" s="23">
        <f t="shared" si="16"/>
        <v>16674.34</v>
      </c>
      <c r="F40" s="21">
        <f t="shared" si="17"/>
        <v>5.2807742849461506E-2</v>
      </c>
      <c r="G40" s="25"/>
      <c r="H40" s="25"/>
      <c r="I40" s="25"/>
      <c r="J40" s="104" t="s">
        <v>0</v>
      </c>
      <c r="K40" s="105"/>
      <c r="L40" s="83">
        <f>SUM(L34:L39)</f>
        <v>126</v>
      </c>
      <c r="M40" s="17">
        <f>SUM(M34:M39)</f>
        <v>1</v>
      </c>
      <c r="N40" s="84">
        <f>SUM(N34:N39)</f>
        <v>275304.28999999998</v>
      </c>
      <c r="O40" s="85">
        <f>SUM(O34:O39)</f>
        <v>315755.58999999997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120</v>
      </c>
      <c r="C41" s="8">
        <f>IF(B41,B41/$B$46,"")</f>
        <v>0.95238095238095233</v>
      </c>
      <c r="D41" s="13">
        <f t="shared" si="15"/>
        <v>258449.44</v>
      </c>
      <c r="E41" s="23">
        <f t="shared" si="16"/>
        <v>296861.21999999997</v>
      </c>
      <c r="F41" s="21">
        <f>IF(E41,E41/$E$46,"")</f>
        <v>0.94016140775211599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2</v>
      </c>
      <c r="C42" s="8">
        <f>IF(B42,B42/$B$46,"")</f>
        <v>1.5873015873015872E-2</v>
      </c>
      <c r="D42" s="13">
        <f t="shared" si="15"/>
        <v>1834.74</v>
      </c>
      <c r="E42" s="14">
        <f t="shared" si="16"/>
        <v>2220.0300000000002</v>
      </c>
      <c r="F42" s="21">
        <f>IF(E42,E42/$E$46,"")</f>
        <v>7.0308493984223685E-3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126</v>
      </c>
      <c r="C46" s="17">
        <f>SUM(C34:C45)</f>
        <v>1</v>
      </c>
      <c r="D46" s="18">
        <f>SUM(D34:D45)</f>
        <v>275304.28999999998</v>
      </c>
      <c r="E46" s="18">
        <f>SUM(E34:E45)</f>
        <v>315755.59000000003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2024-06-03T08:23:58Z</dcterms:modified>
</cp:coreProperties>
</file>