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4080" windowHeight="10788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45621"/>
</workbook>
</file>

<file path=xl/calcChain.xml><?xml version="1.0" encoding="utf-8"?>
<calcChain xmlns="http://schemas.openxmlformats.org/spreadsheetml/2006/main">
  <c r="O19" i="1" l="1"/>
  <c r="J19" i="1"/>
  <c r="O20" i="1"/>
  <c r="J20" i="1"/>
  <c r="O18" i="1"/>
  <c r="O15" i="1"/>
  <c r="O13" i="1"/>
  <c r="J24" i="1"/>
  <c r="J22" i="1"/>
  <c r="J14" i="1"/>
  <c r="J13" i="1"/>
  <c r="E24" i="1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 s="1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 s="1"/>
  <c r="S23" i="7"/>
  <c r="Q23" i="7"/>
  <c r="R23" i="7"/>
  <c r="O23" i="7"/>
  <c r="P23" i="7" s="1"/>
  <c r="N23" i="7"/>
  <c r="L23" i="7"/>
  <c r="M23" i="7" s="1"/>
  <c r="J23" i="7"/>
  <c r="K23" i="7"/>
  <c r="I23" i="7"/>
  <c r="G23" i="7"/>
  <c r="H23" i="7" s="1"/>
  <c r="E23" i="7"/>
  <c r="E44" i="7" s="1"/>
  <c r="F44" i="7" s="1"/>
  <c r="D23" i="7"/>
  <c r="B23" i="7"/>
  <c r="D44" i="7"/>
  <c r="B8" i="7"/>
  <c r="B8" i="6"/>
  <c r="B8" i="5"/>
  <c r="B8" i="4"/>
  <c r="AD22" i="7"/>
  <c r="AE22" i="7"/>
  <c r="AC22" i="7"/>
  <c r="AA22" i="7"/>
  <c r="AB22" i="7"/>
  <c r="Y22" i="7"/>
  <c r="Z22" i="7" s="1"/>
  <c r="X22" i="7"/>
  <c r="V22" i="7"/>
  <c r="W22" i="7"/>
  <c r="T22" i="7"/>
  <c r="U22" i="7" s="1"/>
  <c r="S22" i="7"/>
  <c r="Q22" i="7"/>
  <c r="R22" i="7" s="1"/>
  <c r="O22" i="7"/>
  <c r="P22" i="7"/>
  <c r="N22" i="7"/>
  <c r="L22" i="7"/>
  <c r="M22" i="7" s="1"/>
  <c r="J22" i="7"/>
  <c r="E43" i="7" s="1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AE22" i="1"/>
  <c r="AB22" i="1"/>
  <c r="Z22" i="1"/>
  <c r="W22" i="1"/>
  <c r="U22" i="1"/>
  <c r="R22" i="1"/>
  <c r="P22" i="1"/>
  <c r="M22" i="1"/>
  <c r="C13" i="4"/>
  <c r="C25" i="4" s="1"/>
  <c r="B25" i="1"/>
  <c r="B16" i="7"/>
  <c r="C16" i="7"/>
  <c r="D16" i="7"/>
  <c r="J24" i="7"/>
  <c r="E45" i="7" s="1"/>
  <c r="E24" i="7"/>
  <c r="O24" i="7"/>
  <c r="P24" i="7"/>
  <c r="T24" i="7"/>
  <c r="U24" i="7"/>
  <c r="Y24" i="7"/>
  <c r="Z24" i="7" s="1"/>
  <c r="AD24" i="7"/>
  <c r="AE24" i="7"/>
  <c r="E13" i="7"/>
  <c r="J13" i="7"/>
  <c r="O13" i="7"/>
  <c r="T13" i="7"/>
  <c r="Y13" i="7"/>
  <c r="Z13" i="7" s="1"/>
  <c r="AD13" i="7"/>
  <c r="AE13" i="7"/>
  <c r="E20" i="7"/>
  <c r="J20" i="7"/>
  <c r="O20" i="7"/>
  <c r="AD20" i="7"/>
  <c r="T20" i="7"/>
  <c r="U20" i="7" s="1"/>
  <c r="Y20" i="7"/>
  <c r="E21" i="7"/>
  <c r="J21" i="7"/>
  <c r="O21" i="7"/>
  <c r="O25" i="7" s="1"/>
  <c r="O36" i="7" s="1"/>
  <c r="AD21" i="7"/>
  <c r="T21" i="7"/>
  <c r="U21" i="7" s="1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 s="1"/>
  <c r="J16" i="7"/>
  <c r="O16" i="7"/>
  <c r="E16" i="7"/>
  <c r="F16" i="7"/>
  <c r="T16" i="7"/>
  <c r="Y16" i="7"/>
  <c r="AD16" i="7"/>
  <c r="J17" i="7"/>
  <c r="K17" i="7" s="1"/>
  <c r="O17" i="7"/>
  <c r="E17" i="7"/>
  <c r="F17" i="7"/>
  <c r="T17" i="7"/>
  <c r="U17" i="7"/>
  <c r="Y17" i="7"/>
  <c r="Z17" i="7" s="1"/>
  <c r="AD17" i="7"/>
  <c r="J18" i="7"/>
  <c r="O18" i="7"/>
  <c r="AD18" i="7"/>
  <c r="E18" i="7"/>
  <c r="T18" i="7"/>
  <c r="U18" i="7" s="1"/>
  <c r="Y18" i="7"/>
  <c r="Z18" i="7" s="1"/>
  <c r="J19" i="7"/>
  <c r="O19" i="7"/>
  <c r="AD19" i="7"/>
  <c r="AE19" i="7"/>
  <c r="E19" i="7"/>
  <c r="F19" i="7"/>
  <c r="T19" i="7"/>
  <c r="U19" i="7" s="1"/>
  <c r="Y19" i="7"/>
  <c r="Z19" i="7"/>
  <c r="I24" i="7"/>
  <c r="D24" i="7"/>
  <c r="N24" i="7"/>
  <c r="S24" i="7"/>
  <c r="X24" i="7"/>
  <c r="AC24" i="7"/>
  <c r="I16" i="7"/>
  <c r="N16" i="7"/>
  <c r="S16" i="7"/>
  <c r="X16" i="7"/>
  <c r="D37" i="7" s="1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36" i="7" s="1"/>
  <c r="D15" i="7"/>
  <c r="S15" i="7"/>
  <c r="X15" i="7"/>
  <c r="AC15" i="7"/>
  <c r="I17" i="7"/>
  <c r="D38" i="7" s="1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S25" i="7" s="1"/>
  <c r="N37" i="7" s="1"/>
  <c r="X19" i="7"/>
  <c r="G24" i="7"/>
  <c r="B24" i="7"/>
  <c r="B45" i="7" s="1"/>
  <c r="L24" i="7"/>
  <c r="M24" i="7" s="1"/>
  <c r="Q24" i="7"/>
  <c r="R24" i="7"/>
  <c r="V24" i="7"/>
  <c r="W24" i="7" s="1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B41" i="7" s="1"/>
  <c r="AA20" i="7"/>
  <c r="Q20" i="7"/>
  <c r="R20" i="7"/>
  <c r="V20" i="7"/>
  <c r="B21" i="7"/>
  <c r="C21" i="7" s="1"/>
  <c r="G21" i="7"/>
  <c r="H21" i="7" s="1"/>
  <c r="L21" i="7"/>
  <c r="M21" i="7" s="1"/>
  <c r="AA21" i="7"/>
  <c r="AB21" i="7"/>
  <c r="Q21" i="7"/>
  <c r="R21" i="7" s="1"/>
  <c r="V21" i="7"/>
  <c r="W21" i="7" s="1"/>
  <c r="G14" i="7"/>
  <c r="L14" i="7"/>
  <c r="B14" i="7"/>
  <c r="Q14" i="7"/>
  <c r="R14" i="7" s="1"/>
  <c r="V14" i="7"/>
  <c r="W14" i="7"/>
  <c r="AA14" i="7"/>
  <c r="AA25" i="7" s="1"/>
  <c r="L38" i="7" s="1"/>
  <c r="M38" i="7" s="1"/>
  <c r="G15" i="7"/>
  <c r="L15" i="7"/>
  <c r="B15" i="7"/>
  <c r="Q15" i="7"/>
  <c r="V15" i="7"/>
  <c r="W15" i="7"/>
  <c r="AA15" i="7"/>
  <c r="AB15" i="7" s="1"/>
  <c r="G17" i="7"/>
  <c r="H17" i="7"/>
  <c r="L17" i="7"/>
  <c r="M17" i="7" s="1"/>
  <c r="B17" i="7"/>
  <c r="C17" i="7"/>
  <c r="Q17" i="7"/>
  <c r="B38" i="7" s="1"/>
  <c r="C38" i="7" s="1"/>
  <c r="V17" i="7"/>
  <c r="W17" i="7"/>
  <c r="AA17" i="7"/>
  <c r="G18" i="7"/>
  <c r="L18" i="7"/>
  <c r="AA18" i="7"/>
  <c r="B18" i="7"/>
  <c r="Q18" i="7"/>
  <c r="R18" i="7" s="1"/>
  <c r="V18" i="7"/>
  <c r="W18" i="7"/>
  <c r="G19" i="7"/>
  <c r="L19" i="7"/>
  <c r="AA19" i="7"/>
  <c r="B19" i="7"/>
  <c r="C19" i="7"/>
  <c r="Q19" i="7"/>
  <c r="R19" i="7"/>
  <c r="V19" i="7"/>
  <c r="W19" i="7" s="1"/>
  <c r="R15" i="7"/>
  <c r="J25" i="6"/>
  <c r="K20" i="6"/>
  <c r="E25" i="6"/>
  <c r="O25" i="6"/>
  <c r="O36" i="6"/>
  <c r="Y25" i="6"/>
  <c r="O38" i="6" s="1"/>
  <c r="T25" i="6"/>
  <c r="O37" i="6"/>
  <c r="AD25" i="6"/>
  <c r="O39" i="6" s="1"/>
  <c r="P39" i="6" s="1"/>
  <c r="I25" i="6"/>
  <c r="N35" i="6" s="1"/>
  <c r="N40" i="6" s="1"/>
  <c r="D25" i="6"/>
  <c r="N34" i="6"/>
  <c r="N25" i="6"/>
  <c r="N36" i="6" s="1"/>
  <c r="X25" i="6"/>
  <c r="N38" i="6"/>
  <c r="S25" i="6"/>
  <c r="N37" i="6" s="1"/>
  <c r="AC25" i="6"/>
  <c r="N39" i="6"/>
  <c r="G25" i="6"/>
  <c r="H15" i="6"/>
  <c r="B25" i="6"/>
  <c r="L25" i="6"/>
  <c r="L36" i="6"/>
  <c r="M36" i="6" s="1"/>
  <c r="V25" i="6"/>
  <c r="L38" i="6" s="1"/>
  <c r="Q25" i="6"/>
  <c r="L37" i="6"/>
  <c r="AA25" i="6"/>
  <c r="L39" i="6" s="1"/>
  <c r="M39" i="6" s="1"/>
  <c r="E45" i="6"/>
  <c r="E34" i="6"/>
  <c r="E35" i="6"/>
  <c r="E36" i="6"/>
  <c r="F36" i="6" s="1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6" i="6" s="1"/>
  <c r="D42" i="6"/>
  <c r="B45" i="6"/>
  <c r="B42" i="6"/>
  <c r="C42" i="6" s="1"/>
  <c r="B34" i="6"/>
  <c r="B35" i="6"/>
  <c r="B36" i="6"/>
  <c r="B37" i="6"/>
  <c r="B38" i="6"/>
  <c r="B46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25" i="6" s="1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O25" i="5"/>
  <c r="O36" i="5" s="1"/>
  <c r="P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 s="1"/>
  <c r="G25" i="5"/>
  <c r="L35" i="5" s="1"/>
  <c r="M35" i="5" s="1"/>
  <c r="L25" i="5"/>
  <c r="L36" i="5" s="1"/>
  <c r="M36" i="5" s="1"/>
  <c r="Q25" i="5"/>
  <c r="L37" i="5" s="1"/>
  <c r="M37" i="5" s="1"/>
  <c r="V25" i="5"/>
  <c r="L38" i="5" s="1"/>
  <c r="M38" i="5" s="1"/>
  <c r="E34" i="5"/>
  <c r="E35" i="5"/>
  <c r="E46" i="5" s="1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6" i="5" s="1"/>
  <c r="D45" i="5"/>
  <c r="D37" i="5"/>
  <c r="D38" i="5"/>
  <c r="B34" i="5"/>
  <c r="B35" i="5"/>
  <c r="B46" i="5" s="1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25" i="5" s="1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46" i="4" s="1"/>
  <c r="E35" i="4"/>
  <c r="E36" i="4"/>
  <c r="E37" i="4"/>
  <c r="E38" i="4"/>
  <c r="E39" i="4"/>
  <c r="E40" i="4"/>
  <c r="E41" i="4"/>
  <c r="F41" i="4" s="1"/>
  <c r="E42" i="4"/>
  <c r="D45" i="4"/>
  <c r="B45" i="4"/>
  <c r="B42" i="4"/>
  <c r="C42" i="4" s="1"/>
  <c r="B34" i="4"/>
  <c r="B35" i="4"/>
  <c r="B36" i="4"/>
  <c r="B37" i="4"/>
  <c r="B46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25" i="4" s="1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25" i="4" s="1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L36" i="4" s="1"/>
  <c r="M36" i="4" s="1"/>
  <c r="M19" i="4"/>
  <c r="M15" i="4"/>
  <c r="M16" i="4"/>
  <c r="M17" i="4"/>
  <c r="M18" i="4"/>
  <c r="M21" i="4"/>
  <c r="M24" i="4"/>
  <c r="J25" i="4"/>
  <c r="O35" i="4" s="1"/>
  <c r="P35" i="4" s="1"/>
  <c r="K16" i="4"/>
  <c r="K17" i="4"/>
  <c r="I25" i="4"/>
  <c r="N35" i="4" s="1"/>
  <c r="G25" i="4"/>
  <c r="L35" i="4" s="1"/>
  <c r="M35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 s="1"/>
  <c r="C16" i="4"/>
  <c r="C17" i="4"/>
  <c r="C19" i="4"/>
  <c r="C21" i="4"/>
  <c r="C24" i="4"/>
  <c r="O37" i="4"/>
  <c r="D34" i="4"/>
  <c r="D46" i="4" s="1"/>
  <c r="D35" i="4"/>
  <c r="D36" i="4"/>
  <c r="D37" i="4"/>
  <c r="D38" i="4"/>
  <c r="D39" i="4"/>
  <c r="D40" i="4"/>
  <c r="D41" i="4"/>
  <c r="D42" i="4"/>
  <c r="J25" i="1"/>
  <c r="O35" i="1" s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/>
  <c r="X25" i="1"/>
  <c r="N38" i="1" s="1"/>
  <c r="G25" i="1"/>
  <c r="L35" i="1" s="1"/>
  <c r="L25" i="1"/>
  <c r="L36" i="1" s="1"/>
  <c r="V25" i="1"/>
  <c r="L38" i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25" i="1" s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7" i="1"/>
  <c r="M16" i="1"/>
  <c r="M14" i="1"/>
  <c r="K24" i="1"/>
  <c r="K20" i="1"/>
  <c r="K19" i="1"/>
  <c r="K18" i="1"/>
  <c r="K17" i="1"/>
  <c r="K16" i="1"/>
  <c r="K15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Z25" i="1" s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P13" i="1"/>
  <c r="K13" i="1"/>
  <c r="F14" i="1"/>
  <c r="F25" i="1" s="1"/>
  <c r="F15" i="1"/>
  <c r="F16" i="1"/>
  <c r="F17" i="1"/>
  <c r="F18" i="1"/>
  <c r="F19" i="1"/>
  <c r="F21" i="1"/>
  <c r="P16" i="1"/>
  <c r="P16" i="5"/>
  <c r="P16" i="4"/>
  <c r="AE16" i="7"/>
  <c r="L37" i="4"/>
  <c r="M37" i="4" s="1"/>
  <c r="F22" i="1"/>
  <c r="F23" i="1"/>
  <c r="F24" i="1"/>
  <c r="C22" i="1"/>
  <c r="C23" i="1"/>
  <c r="O34" i="6"/>
  <c r="F22" i="6"/>
  <c r="L34" i="6"/>
  <c r="M34" i="6" s="1"/>
  <c r="C22" i="6"/>
  <c r="H20" i="6"/>
  <c r="H19" i="6"/>
  <c r="M18" i="6"/>
  <c r="M13" i="6"/>
  <c r="M25" i="6" s="1"/>
  <c r="P19" i="6"/>
  <c r="P14" i="6"/>
  <c r="Z21" i="6"/>
  <c r="L35" i="6"/>
  <c r="H22" i="6"/>
  <c r="O35" i="6"/>
  <c r="P35" i="6"/>
  <c r="K22" i="6"/>
  <c r="M13" i="5"/>
  <c r="H22" i="5"/>
  <c r="O38" i="5"/>
  <c r="P38" i="5" s="1"/>
  <c r="O35" i="5"/>
  <c r="P35" i="5" s="1"/>
  <c r="K22" i="5"/>
  <c r="M14" i="4"/>
  <c r="M25" i="4" s="1"/>
  <c r="P21" i="4"/>
  <c r="H19" i="4"/>
  <c r="H22" i="4"/>
  <c r="K13" i="4"/>
  <c r="K22" i="4"/>
  <c r="Z21" i="4"/>
  <c r="U25" i="4"/>
  <c r="L34" i="1"/>
  <c r="F20" i="1"/>
  <c r="O34" i="1"/>
  <c r="F13" i="1"/>
  <c r="C13" i="1"/>
  <c r="K21" i="1"/>
  <c r="H16" i="1"/>
  <c r="H20" i="1"/>
  <c r="H18" i="1"/>
  <c r="C42" i="1"/>
  <c r="Z18" i="6"/>
  <c r="C20" i="6"/>
  <c r="C13" i="6"/>
  <c r="F14" i="6"/>
  <c r="K15" i="6"/>
  <c r="R16" i="6"/>
  <c r="U16" i="6"/>
  <c r="U13" i="6"/>
  <c r="H18" i="6"/>
  <c r="H25" i="6" s="1"/>
  <c r="H13" i="6"/>
  <c r="H24" i="6"/>
  <c r="H14" i="6"/>
  <c r="K19" i="6"/>
  <c r="K14" i="6"/>
  <c r="K18" i="6"/>
  <c r="K21" i="6"/>
  <c r="K13" i="6"/>
  <c r="T25" i="7"/>
  <c r="O37" i="7" s="1"/>
  <c r="P37" i="7" s="1"/>
  <c r="F13" i="6"/>
  <c r="W19" i="6"/>
  <c r="W18" i="6"/>
  <c r="K24" i="6"/>
  <c r="E46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P25" i="5" s="1"/>
  <c r="H15" i="5"/>
  <c r="K13" i="5"/>
  <c r="K25" i="5" s="1"/>
  <c r="W18" i="5"/>
  <c r="R16" i="5"/>
  <c r="H13" i="5"/>
  <c r="H20" i="5"/>
  <c r="K19" i="5"/>
  <c r="K20" i="5"/>
  <c r="C14" i="5"/>
  <c r="C13" i="5"/>
  <c r="E25" i="7"/>
  <c r="O34" i="7" s="1"/>
  <c r="F23" i="7"/>
  <c r="F43" i="5"/>
  <c r="AE21" i="5"/>
  <c r="AE20" i="5"/>
  <c r="C20" i="5"/>
  <c r="F21" i="5"/>
  <c r="F20" i="5"/>
  <c r="P21" i="5"/>
  <c r="C43" i="6"/>
  <c r="B36" i="7"/>
  <c r="Z20" i="7"/>
  <c r="B34" i="7"/>
  <c r="P15" i="4"/>
  <c r="H15" i="4"/>
  <c r="H18" i="4"/>
  <c r="H14" i="4"/>
  <c r="H25" i="4" s="1"/>
  <c r="K15" i="4"/>
  <c r="K14" i="4"/>
  <c r="K18" i="4"/>
  <c r="C15" i="4"/>
  <c r="F15" i="4"/>
  <c r="P14" i="4"/>
  <c r="P13" i="4"/>
  <c r="P25" i="4" s="1"/>
  <c r="P18" i="4"/>
  <c r="H24" i="4"/>
  <c r="K19" i="4"/>
  <c r="K20" i="4"/>
  <c r="K24" i="4"/>
  <c r="C14" i="4"/>
  <c r="F14" i="4"/>
  <c r="F20" i="4"/>
  <c r="K21" i="4"/>
  <c r="K25" i="4" s="1"/>
  <c r="H20" i="4"/>
  <c r="W17" i="4"/>
  <c r="E38" i="7"/>
  <c r="F38" i="7" s="1"/>
  <c r="Z17" i="4"/>
  <c r="C18" i="4"/>
  <c r="C20" i="4"/>
  <c r="O34" i="4"/>
  <c r="P34" i="4" s="1"/>
  <c r="H13" i="4"/>
  <c r="M13" i="4"/>
  <c r="W20" i="4"/>
  <c r="M20" i="4"/>
  <c r="O36" i="4"/>
  <c r="P36" i="4" s="1"/>
  <c r="P20" i="4"/>
  <c r="F43" i="4"/>
  <c r="Z14" i="7"/>
  <c r="B25" i="7"/>
  <c r="L34" i="7" s="1"/>
  <c r="C24" i="7"/>
  <c r="B37" i="7"/>
  <c r="AC25" i="7"/>
  <c r="N38" i="7" s="1"/>
  <c r="E37" i="7"/>
  <c r="D40" i="7"/>
  <c r="E39" i="7"/>
  <c r="E35" i="7"/>
  <c r="E40" i="7"/>
  <c r="E36" i="7"/>
  <c r="R17" i="7"/>
  <c r="D25" i="7"/>
  <c r="N34" i="7" s="1"/>
  <c r="P17" i="7"/>
  <c r="P16" i="7"/>
  <c r="F37" i="4"/>
  <c r="Z16" i="7"/>
  <c r="F37" i="1"/>
  <c r="M16" i="7"/>
  <c r="F44" i="1"/>
  <c r="C22" i="7"/>
  <c r="C23" i="7"/>
  <c r="C44" i="1"/>
  <c r="F15" i="7"/>
  <c r="F22" i="7"/>
  <c r="F42" i="1"/>
  <c r="C36" i="6"/>
  <c r="C41" i="6"/>
  <c r="C39" i="5"/>
  <c r="C43" i="5"/>
  <c r="C25" i="5"/>
  <c r="C36" i="4"/>
  <c r="C43" i="4"/>
  <c r="C37" i="1"/>
  <c r="C15" i="7"/>
  <c r="F37" i="6"/>
  <c r="F41" i="6"/>
  <c r="C39" i="6"/>
  <c r="C37" i="6"/>
  <c r="F40" i="6"/>
  <c r="C35" i="6"/>
  <c r="F35" i="6"/>
  <c r="F42" i="6"/>
  <c r="M37" i="6"/>
  <c r="P37" i="6"/>
  <c r="U13" i="7"/>
  <c r="U16" i="7"/>
  <c r="F45" i="6"/>
  <c r="C34" i="6"/>
  <c r="P34" i="6"/>
  <c r="F34" i="6"/>
  <c r="F39" i="6"/>
  <c r="AB18" i="7"/>
  <c r="AB19" i="7"/>
  <c r="P36" i="6"/>
  <c r="C40" i="6"/>
  <c r="C45" i="6"/>
  <c r="M35" i="6"/>
  <c r="C45" i="5"/>
  <c r="F39" i="5"/>
  <c r="F45" i="5"/>
  <c r="AE20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C41" i="5"/>
  <c r="F42" i="5"/>
  <c r="F41" i="5"/>
  <c r="W20" i="7"/>
  <c r="Z21" i="7"/>
  <c r="AE18" i="7"/>
  <c r="AE17" i="7"/>
  <c r="F35" i="4"/>
  <c r="F36" i="4"/>
  <c r="K18" i="7"/>
  <c r="C38" i="4"/>
  <c r="C35" i="4"/>
  <c r="F38" i="4"/>
  <c r="F42" i="4"/>
  <c r="C45" i="4"/>
  <c r="K15" i="7"/>
  <c r="K16" i="7"/>
  <c r="AB20" i="7"/>
  <c r="AB17" i="7"/>
  <c r="C20" i="7"/>
  <c r="C18" i="7"/>
  <c r="C14" i="7"/>
  <c r="C40" i="4"/>
  <c r="C39" i="4"/>
  <c r="C13" i="7"/>
  <c r="F34" i="4"/>
  <c r="F39" i="4"/>
  <c r="R13" i="7"/>
  <c r="C34" i="4"/>
  <c r="K21" i="7"/>
  <c r="C41" i="4"/>
  <c r="F40" i="4"/>
  <c r="P14" i="7"/>
  <c r="M14" i="7"/>
  <c r="H15" i="7"/>
  <c r="H16" i="7"/>
  <c r="H18" i="7"/>
  <c r="P37" i="4"/>
  <c r="F37" i="7"/>
  <c r="C37" i="7"/>
  <c r="P19" i="7" l="1"/>
  <c r="P20" i="7"/>
  <c r="M19" i="1"/>
  <c r="H19" i="7"/>
  <c r="B40" i="7"/>
  <c r="E41" i="7"/>
  <c r="M20" i="1"/>
  <c r="D41" i="7"/>
  <c r="P18" i="7"/>
  <c r="P15" i="7"/>
  <c r="P25" i="1"/>
  <c r="P13" i="7"/>
  <c r="D39" i="7"/>
  <c r="M18" i="1"/>
  <c r="M15" i="1"/>
  <c r="D34" i="7"/>
  <c r="M13" i="1"/>
  <c r="M25" i="1" s="1"/>
  <c r="K22" i="1"/>
  <c r="E46" i="1"/>
  <c r="F41" i="1" s="1"/>
  <c r="K14" i="1"/>
  <c r="K25" i="1" s="1"/>
  <c r="J25" i="7"/>
  <c r="F24" i="7"/>
  <c r="D35" i="7"/>
  <c r="H13" i="1"/>
  <c r="B46" i="1"/>
  <c r="C41" i="1" s="1"/>
  <c r="H14" i="1"/>
  <c r="D43" i="7"/>
  <c r="H24" i="1"/>
  <c r="H22" i="1"/>
  <c r="B43" i="7"/>
  <c r="D46" i="1"/>
  <c r="D45" i="7"/>
  <c r="C25" i="1"/>
  <c r="P40" i="4"/>
  <c r="B35" i="7"/>
  <c r="B39" i="7"/>
  <c r="H25" i="5"/>
  <c r="F25" i="6"/>
  <c r="N40" i="1"/>
  <c r="AB25" i="4"/>
  <c r="B44" i="7"/>
  <c r="C44" i="7" s="1"/>
  <c r="Q25" i="7"/>
  <c r="L37" i="7" s="1"/>
  <c r="M37" i="7" s="1"/>
  <c r="F25" i="5"/>
  <c r="R25" i="5"/>
  <c r="U25" i="5"/>
  <c r="Z25" i="5"/>
  <c r="AB25" i="5"/>
  <c r="AE25" i="5"/>
  <c r="X25" i="7"/>
  <c r="N39" i="7" s="1"/>
  <c r="Y25" i="7"/>
  <c r="O39" i="7" s="1"/>
  <c r="P39" i="7" s="1"/>
  <c r="N40" i="5"/>
  <c r="F46" i="5"/>
  <c r="E34" i="7"/>
  <c r="K25" i="6"/>
  <c r="U25" i="1"/>
  <c r="W25" i="1"/>
  <c r="F25" i="4"/>
  <c r="L40" i="1"/>
  <c r="M34" i="1" s="1"/>
  <c r="C37" i="4"/>
  <c r="R25" i="6"/>
  <c r="U25" i="6"/>
  <c r="W25" i="6"/>
  <c r="Z25" i="6"/>
  <c r="AB25" i="6"/>
  <c r="C38" i="6"/>
  <c r="C46" i="6" s="1"/>
  <c r="AB14" i="7"/>
  <c r="W25" i="4"/>
  <c r="AE25" i="4"/>
  <c r="M25" i="5"/>
  <c r="I25" i="7"/>
  <c r="N35" i="7" s="1"/>
  <c r="AE25" i="1"/>
  <c r="AB25" i="1"/>
  <c r="P25" i="6"/>
  <c r="AE25" i="6"/>
  <c r="F46" i="6"/>
  <c r="P38" i="6"/>
  <c r="P40" i="6" s="1"/>
  <c r="O40" i="6"/>
  <c r="L40" i="6"/>
  <c r="M38" i="6"/>
  <c r="M40" i="6" s="1"/>
  <c r="AB25" i="7"/>
  <c r="F25" i="7"/>
  <c r="V25" i="7"/>
  <c r="L39" i="7" s="1"/>
  <c r="M39" i="7" s="1"/>
  <c r="C46" i="5"/>
  <c r="W25" i="7"/>
  <c r="L40" i="5"/>
  <c r="M34" i="5"/>
  <c r="M40" i="5" s="1"/>
  <c r="O40" i="5"/>
  <c r="R25" i="7"/>
  <c r="P34" i="5"/>
  <c r="P40" i="5" s="1"/>
  <c r="L25" i="7"/>
  <c r="C46" i="4"/>
  <c r="F46" i="4"/>
  <c r="L40" i="4"/>
  <c r="N40" i="4"/>
  <c r="M34" i="4"/>
  <c r="M40" i="4" s="1"/>
  <c r="O40" i="4"/>
  <c r="P21" i="7"/>
  <c r="C25" i="7"/>
  <c r="U25" i="7"/>
  <c r="Z25" i="7"/>
  <c r="D42" i="7"/>
  <c r="E42" i="7"/>
  <c r="F42" i="7" s="1"/>
  <c r="O40" i="1"/>
  <c r="P34" i="1" s="1"/>
  <c r="AE21" i="7"/>
  <c r="AE25" i="7" s="1"/>
  <c r="G25" i="7"/>
  <c r="H20" i="7" s="1"/>
  <c r="B42" i="7"/>
  <c r="AD25" i="7"/>
  <c r="O38" i="7" s="1"/>
  <c r="P38" i="7" s="1"/>
  <c r="N25" i="7"/>
  <c r="N36" i="7" s="1"/>
  <c r="K22" i="7" l="1"/>
  <c r="K19" i="7"/>
  <c r="F40" i="1"/>
  <c r="C40" i="1"/>
  <c r="M20" i="7"/>
  <c r="M19" i="7"/>
  <c r="P25" i="7"/>
  <c r="K20" i="7"/>
  <c r="K13" i="7"/>
  <c r="D46" i="7"/>
  <c r="F43" i="1"/>
  <c r="F39" i="1"/>
  <c r="P36" i="1"/>
  <c r="F36" i="1"/>
  <c r="M15" i="7"/>
  <c r="M18" i="7"/>
  <c r="C45" i="1"/>
  <c r="C39" i="1"/>
  <c r="C43" i="1"/>
  <c r="C36" i="1"/>
  <c r="L36" i="7"/>
  <c r="M13" i="7"/>
  <c r="C34" i="1"/>
  <c r="C35" i="1"/>
  <c r="M36" i="1"/>
  <c r="K24" i="7"/>
  <c r="F34" i="1"/>
  <c r="F35" i="1"/>
  <c r="F45" i="1"/>
  <c r="O35" i="7"/>
  <c r="O40" i="7" s="1"/>
  <c r="P36" i="7" s="1"/>
  <c r="K14" i="7"/>
  <c r="P35" i="1"/>
  <c r="H22" i="7"/>
  <c r="H14" i="7"/>
  <c r="H13" i="7"/>
  <c r="N40" i="7"/>
  <c r="H25" i="1"/>
  <c r="L35" i="7"/>
  <c r="H24" i="7"/>
  <c r="M35" i="1"/>
  <c r="E46" i="7"/>
  <c r="F40" i="7" s="1"/>
  <c r="B46" i="7"/>
  <c r="C40" i="7" s="1"/>
  <c r="C42" i="7"/>
  <c r="K25" i="7" l="1"/>
  <c r="F39" i="7"/>
  <c r="F41" i="7"/>
  <c r="P40" i="1"/>
  <c r="M40" i="1"/>
  <c r="C39" i="7"/>
  <c r="C41" i="7"/>
  <c r="F43" i="7"/>
  <c r="F36" i="7"/>
  <c r="M25" i="7"/>
  <c r="C35" i="7"/>
  <c r="C36" i="7"/>
  <c r="L40" i="7"/>
  <c r="M34" i="7" s="1"/>
  <c r="C46" i="1"/>
  <c r="F46" i="1"/>
  <c r="F45" i="7"/>
  <c r="F35" i="7"/>
  <c r="F34" i="7"/>
  <c r="P34" i="7"/>
  <c r="P35" i="7"/>
  <c r="C45" i="7"/>
  <c r="C34" i="7"/>
  <c r="H25" i="7"/>
  <c r="C43" i="7"/>
  <c r="M35" i="7" l="1"/>
  <c r="M36" i="7"/>
  <c r="M40" i="7" s="1"/>
  <c r="F46" i="7"/>
  <c r="P40" i="7"/>
  <c r="C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<sst xmlns="http://schemas.openxmlformats.org/spreadsheetml/2006/main" count="457" uniqueCount="62">
  <si>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</si>
  <si>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</si>
  <si>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</si>
  <si>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</si>
  <si>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</si>
  <si>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</si>
  <si>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</si>
  <si>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</si>
  <si>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</si>
  <si>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</si>
  <si>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</si>
  <si>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</si>
  <si>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</si>
  <si>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</si>
  <si>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</si>
  <si>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</si>
  <si>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</si>
  <si>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</si>
  <si>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</si>
  <si>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</si>
  <si>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</si>
  <si>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</si>
  <si>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</si>
  <si>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</si>
  <si>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</si>
  <si>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</si>
  <si>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</si>
  <si>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</si>
  <si>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</si>
  <si>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</si>
  <si>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</si>
  <si>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</si>
  <si>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</si>
  <si>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</si>
  <si>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</si>
  <si>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</si>
  <si>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</si>
  <si>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</si>
  <si>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</si>
  <si>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</si>
  <si>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</si>
  <si>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</si>
  <si>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</si>
  <si>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</si>
  <si>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</si>
  <si>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</si>
  <si>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</si>
  <si>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</si>
  <si>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</si>
  <si>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</si>
  <si>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</si>
  <si>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</si>
  <si>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</si>
  <si>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https://bcnroc.ajuntament.barcelona.cat/jspui/bitstream/11703/128073/5/GM_pressupost-general_2023.pdf#page=269</t>
  </si>
  <si>
    <t>1 de gener a 31 de març de 2024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</si>
  <si>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</si>
  <si>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</si>
  <si>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</si>
  <si>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</si>
  <si>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</si>
  <si>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</si>
  <si>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Barcelona de Serveis Municipals SA (BSM)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</si>
</sst>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EB-4AF9-819B-742DBB65B605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EB-4AF9-819B-742DBB65B605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EB-4AF9-819B-742DBB65B605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EB-4AF9-819B-742DBB65B605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EB-4AF9-819B-742DBB65B605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EB-4AF9-819B-742DBB65B605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EB-4AF9-819B-742DBB65B605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EB-4AF9-819B-742DBB65B605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EB-4AF9-819B-742DBB65B605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EB-4AF9-819B-742DBB65B60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10</c:v>
                </c:pt>
                <c:pt idx="1">
                  <c:v>4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8</c:v>
                </c:pt>
                <c:pt idx="7">
                  <c:v>13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2EB-4AF9-819B-742DBB65B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AC-4160-B90B-FA8E986253B7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AC-4160-B90B-FA8E986253B7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AC-4160-B90B-FA8E986253B7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AC-4160-B90B-FA8E986253B7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AC-4160-B90B-FA8E986253B7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AC-4160-B90B-FA8E986253B7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AC-4160-B90B-FA8E986253B7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AC-4160-B90B-FA8E986253B7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AC-4160-B90B-FA8E986253B7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AC-4160-B90B-FA8E986253B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4632892.6127000004</c:v>
                </c:pt>
                <c:pt idx="1">
                  <c:v>29880.95</c:v>
                </c:pt>
                <c:pt idx="2">
                  <c:v>111684.22209999998</c:v>
                </c:pt>
                <c:pt idx="3">
                  <c:v>0</c:v>
                </c:pt>
                <c:pt idx="4">
                  <c:v>0</c:v>
                </c:pt>
                <c:pt idx="5">
                  <c:v>246666.24399999998</c:v>
                </c:pt>
                <c:pt idx="6">
                  <c:v>636609.47129999998</c:v>
                </c:pt>
                <c:pt idx="7">
                  <c:v>40817.898000000001</c:v>
                </c:pt>
                <c:pt idx="8">
                  <c:v>0</c:v>
                </c:pt>
                <c:pt idx="9">
                  <c:v>261954.11</c:v>
                </c:pt>
                <c:pt idx="10">
                  <c:v>0</c:v>
                </c:pt>
                <c:pt idx="11">
                  <c:v>109334.995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9AC-4160-B90B-FA8E986253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D5-495B-9614-A8A59C04D7E1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D5-495B-9614-A8A59C04D7E1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D5-495B-9614-A8A59C04D7E1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D5-495B-9614-A8A59C04D7E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1</c:v>
                </c:pt>
                <c:pt idx="1">
                  <c:v>24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ED5-495B-9614-A8A59C04D7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1B-4B96-8576-C1680CD7AF41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1B-4B96-8576-C1680CD7AF41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1B-4B96-8576-C1680CD7AF41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1B-4B96-8576-C1680CD7AF41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1B-4B96-8576-C1680CD7AF41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1B-4B96-8576-C1680CD7AF4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100864.995</c:v>
                </c:pt>
                <c:pt idx="1">
                  <c:v>5073845.1082000006</c:v>
                </c:pt>
                <c:pt idx="2">
                  <c:v>895130.39989999984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51B-4B96-8576-C1680CD7AF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E1" zoomScale="85" zoomScaleNormal="85" workbookViewId="0">
      <selection activeCell="J22" sqref="J2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45477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4</v>
      </c>
      <c r="H13" s="20">
        <f t="shared" ref="H13:H24" si="2">IF(G13,G13/$G$25,"")</f>
        <v>0.16666666666666666</v>
      </c>
      <c r="I13" s="4">
        <v>3410222.41</v>
      </c>
      <c r="J13" s="5">
        <f>I13*1.21</f>
        <v>4126369.1161000002</v>
      </c>
      <c r="K13" s="21">
        <f t="shared" ref="K13:K24" si="3">IF(J13,J13/$J$25,"")</f>
        <v>0.81326272838546954</v>
      </c>
      <c r="L13" s="1">
        <v>6</v>
      </c>
      <c r="M13" s="20">
        <f t="shared" ref="M13:M24" si="4">IF(L13,L13/$L$25,"")</f>
        <v>0.25</v>
      </c>
      <c r="N13" s="4">
        <v>418614.46</v>
      </c>
      <c r="O13" s="5">
        <f>N13*1.21</f>
        <v>506523.49660000001</v>
      </c>
      <c r="P13" s="21">
        <f t="shared" ref="P13:P24" si="5">IF(O13,O13/$O$25,"")</f>
        <v>0.56586559528822467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4</v>
      </c>
      <c r="H14" s="20">
        <f t="shared" si="2"/>
        <v>0.16666666666666666</v>
      </c>
      <c r="I14" s="6">
        <v>24695</v>
      </c>
      <c r="J14" s="7">
        <f>I14*1.21</f>
        <v>29880.95</v>
      </c>
      <c r="K14" s="21">
        <f t="shared" si="3"/>
        <v>5.8892120990663389E-3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8</v>
      </c>
      <c r="M15" s="20">
        <f t="shared" si="4"/>
        <v>0.33333333333333331</v>
      </c>
      <c r="N15" s="6">
        <v>92301.01</v>
      </c>
      <c r="O15" s="7">
        <f>N15*1.21</f>
        <v>111684.22209999998</v>
      </c>
      <c r="P15" s="21">
        <f t="shared" si="5"/>
        <v>0.12476866176422662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>
        <v>3</v>
      </c>
      <c r="M18" s="66">
        <f t="shared" si="4"/>
        <v>0.125</v>
      </c>
      <c r="N18" s="69">
        <v>203856.4</v>
      </c>
      <c r="O18" s="70">
        <f>N18*1.21</f>
        <v>246666.24399999998</v>
      </c>
      <c r="P18" s="67">
        <f t="shared" si="5"/>
        <v>0.27556459263092448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0.20833333333333334</v>
      </c>
      <c r="I19" s="6">
        <v>510799.68</v>
      </c>
      <c r="J19" s="7">
        <f>I19*1.21</f>
        <v>618067.6128</v>
      </c>
      <c r="K19" s="21">
        <f t="shared" si="3"/>
        <v>0.12181444242377866</v>
      </c>
      <c r="L19" s="2">
        <v>3</v>
      </c>
      <c r="M19" s="20">
        <f t="shared" si="4"/>
        <v>0.125</v>
      </c>
      <c r="N19" s="6">
        <v>15323.85</v>
      </c>
      <c r="O19" s="7">
        <f>N19*1.21</f>
        <v>18541.858499999998</v>
      </c>
      <c r="P19" s="21">
        <f t="shared" si="5"/>
        <v>2.0714142321690131E-2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9</v>
      </c>
      <c r="H20" s="66">
        <f t="shared" si="2"/>
        <v>0.375</v>
      </c>
      <c r="I20" s="69">
        <v>24052.33</v>
      </c>
      <c r="J20" s="70">
        <f>I20*1.21</f>
        <v>29103.319300000003</v>
      </c>
      <c r="K20" s="67">
        <f t="shared" si="3"/>
        <v>5.735949497741903E-3</v>
      </c>
      <c r="L20" s="68">
        <v>4</v>
      </c>
      <c r="M20" s="66">
        <f t="shared" si="4"/>
        <v>0.16666666666666666</v>
      </c>
      <c r="N20" s="69">
        <v>9681.4699999999993</v>
      </c>
      <c r="O20" s="70">
        <f>N20*1.21</f>
        <v>11714.578699999998</v>
      </c>
      <c r="P20" s="67">
        <f t="shared" si="5"/>
        <v>1.3087007994934259E-2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>
        <v>1</v>
      </c>
      <c r="H22" s="20">
        <f t="shared" si="2"/>
        <v>4.1666666666666664E-2</v>
      </c>
      <c r="I22" s="98">
        <v>216491</v>
      </c>
      <c r="J22" s="98">
        <f>I22*1.21</f>
        <v>261954.11</v>
      </c>
      <c r="K22" s="21">
        <f t="shared" si="3"/>
        <v>5.1628322192304947E-2</v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>
        <v>1</v>
      </c>
      <c r="C24" s="66">
        <f t="shared" si="0"/>
        <v>1</v>
      </c>
      <c r="D24" s="69">
        <v>83359.5</v>
      </c>
      <c r="E24" s="70">
        <f>D24*1.21</f>
        <v>100864.995</v>
      </c>
      <c r="F24" s="67">
        <f t="shared" si="1"/>
        <v>1</v>
      </c>
      <c r="G24" s="68">
        <v>1</v>
      </c>
      <c r="H24" s="66">
        <f t="shared" si="2"/>
        <v>4.1666666666666664E-2</v>
      </c>
      <c r="I24" s="69">
        <v>7000</v>
      </c>
      <c r="J24" s="70">
        <f>I24*1.21</f>
        <v>8470</v>
      </c>
      <c r="K24" s="67">
        <f t="shared" si="3"/>
        <v>1.6693454016385653E-3</v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83359.5</v>
      </c>
      <c r="E25" s="18">
        <f t="shared" si="12"/>
        <v>100864.995</v>
      </c>
      <c r="F25" s="19">
        <f t="shared" si="12"/>
        <v>1</v>
      </c>
      <c r="G25" s="16">
        <f t="shared" si="12"/>
        <v>24</v>
      </c>
      <c r="H25" s="17">
        <f t="shared" si="12"/>
        <v>0.99999999999999989</v>
      </c>
      <c r="I25" s="18">
        <f t="shared" si="12"/>
        <v>4193260.4200000004</v>
      </c>
      <c r="J25" s="18">
        <f t="shared" si="12"/>
        <v>5073845.1082000006</v>
      </c>
      <c r="K25" s="19">
        <f t="shared" si="12"/>
        <v>1</v>
      </c>
      <c r="L25" s="16">
        <f t="shared" si="12"/>
        <v>24</v>
      </c>
      <c r="M25" s="17">
        <f t="shared" si="12"/>
        <v>0.99999999999999989</v>
      </c>
      <c r="N25" s="18">
        <f t="shared" si="12"/>
        <v>739777.19</v>
      </c>
      <c r="O25" s="18">
        <f t="shared" si="12"/>
        <v>895130.39989999984</v>
      </c>
      <c r="P25" s="19">
        <f t="shared" si="12"/>
        <v>1.0000000000000002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50" t="s">
        <v>53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10</v>
      </c>
      <c r="C34" s="8">
        <f t="shared" ref="C34:C43" si="14">IF(B34,B34/$B$46,"")</f>
        <v>0.20408163265306123</v>
      </c>
      <c r="D34" s="10">
        <f t="shared" ref="D34:D45" si="15">D13+I13+N13+S13+AC13+X13</f>
        <v>3828836.87</v>
      </c>
      <c r="E34" s="11">
        <f t="shared" ref="E34:E45" si="16">E13+J13+O13+T13+AD13+Y13</f>
        <v>4632892.6127000004</v>
      </c>
      <c r="F34" s="21">
        <f t="shared" ref="F34:F43" si="17">IF(E34,E34/$E$46,"")</f>
        <v>0.76326430823575675</v>
      </c>
      <c r="J34" s="106" t="s">
        <v>3</v>
      </c>
      <c r="K34" s="107"/>
      <c r="L34" s="57">
        <f>B25</f>
        <v>1</v>
      </c>
      <c r="M34" s="8">
        <f t="shared" ref="M34:M39" si="18">IF(L34,L34/$L$40,"")</f>
        <v>2.0408163265306121E-2</v>
      </c>
      <c r="N34" s="58">
        <f>D25</f>
        <v>83359.5</v>
      </c>
      <c r="O34" s="58">
        <f>E25</f>
        <v>100864.995</v>
      </c>
      <c r="P34" s="59">
        <f t="shared" ref="P34:P39" si="19">IF(O34,O34/$O$40,"")</f>
        <v>1.6617404518040637E-2</v>
      </c>
    </row>
    <row r="35" spans="1:33" s="25" customFormat="1" ht="30" customHeight="1" x14ac:dyDescent="0.3">
      <c r="A35" s="43" t="s">
        <v>18</v>
      </c>
      <c r="B35" s="12">
        <f t="shared" si="13"/>
        <v>4</v>
      </c>
      <c r="C35" s="8">
        <f t="shared" si="14"/>
        <v>8.1632653061224483E-2</v>
      </c>
      <c r="D35" s="13">
        <f t="shared" si="15"/>
        <v>24695</v>
      </c>
      <c r="E35" s="14">
        <f t="shared" si="16"/>
        <v>29880.95</v>
      </c>
      <c r="F35" s="21">
        <f t="shared" si="17"/>
        <v>4.9228558781304289E-3</v>
      </c>
      <c r="J35" s="102" t="s">
        <v>1</v>
      </c>
      <c r="K35" s="103"/>
      <c r="L35" s="60">
        <f>G25</f>
        <v>24</v>
      </c>
      <c r="M35" s="8">
        <f t="shared" si="18"/>
        <v>0.48979591836734693</v>
      </c>
      <c r="N35" s="61">
        <f>I25</f>
        <v>4193260.4200000004</v>
      </c>
      <c r="O35" s="61">
        <f>J25</f>
        <v>5073845.1082000006</v>
      </c>
      <c r="P35" s="59">
        <f t="shared" si="19"/>
        <v>0.83591077979869111</v>
      </c>
    </row>
    <row r="36" spans="1:33" ht="30" customHeight="1" x14ac:dyDescent="0.3">
      <c r="A36" s="43" t="s">
        <v>19</v>
      </c>
      <c r="B36" s="12">
        <f t="shared" si="13"/>
        <v>8</v>
      </c>
      <c r="C36" s="8">
        <f t="shared" si="14"/>
        <v>0.16326530612244897</v>
      </c>
      <c r="D36" s="13">
        <f t="shared" si="15"/>
        <v>92301.01</v>
      </c>
      <c r="E36" s="14">
        <f t="shared" si="16"/>
        <v>111684.22209999998</v>
      </c>
      <c r="F36" s="21">
        <f t="shared" si="17"/>
        <v>1.839986109074207E-2</v>
      </c>
      <c r="G36" s="25"/>
      <c r="J36" s="102" t="s">
        <v>2</v>
      </c>
      <c r="K36" s="103"/>
      <c r="L36" s="60">
        <f>L25</f>
        <v>24</v>
      </c>
      <c r="M36" s="8">
        <f t="shared" si="18"/>
        <v>0.48979591836734693</v>
      </c>
      <c r="N36" s="61">
        <f>N25</f>
        <v>739777.19</v>
      </c>
      <c r="O36" s="61">
        <f>O25</f>
        <v>895130.39989999984</v>
      </c>
      <c r="P36" s="59">
        <f t="shared" si="19"/>
        <v>0.14747181568326831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3</v>
      </c>
      <c r="C39" s="8">
        <f t="shared" si="14"/>
        <v>6.1224489795918366E-2</v>
      </c>
      <c r="D39" s="13">
        <f t="shared" si="15"/>
        <v>203856.4</v>
      </c>
      <c r="E39" s="22">
        <f t="shared" si="16"/>
        <v>246666.24399999998</v>
      </c>
      <c r="F39" s="21">
        <f t="shared" si="17"/>
        <v>4.0638010813302608E-2</v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8</v>
      </c>
      <c r="C40" s="8">
        <f t="shared" si="14"/>
        <v>0.16326530612244897</v>
      </c>
      <c r="D40" s="13">
        <f t="shared" si="15"/>
        <v>526123.53</v>
      </c>
      <c r="E40" s="23">
        <f t="shared" si="16"/>
        <v>636609.47129999998</v>
      </c>
      <c r="F40" s="21">
        <f t="shared" si="17"/>
        <v>0.10488075773570484</v>
      </c>
      <c r="G40" s="25"/>
      <c r="J40" s="104" t="s">
        <v>0</v>
      </c>
      <c r="K40" s="105"/>
      <c r="L40" s="83">
        <f>SUM(L34:L39)</f>
        <v>49</v>
      </c>
      <c r="M40" s="17">
        <f>SUM(M34:M39)</f>
        <v>1</v>
      </c>
      <c r="N40" s="84">
        <f>SUM(N34:N39)</f>
        <v>5016397.1099999994</v>
      </c>
      <c r="O40" s="85">
        <f>SUM(O34:O39)</f>
        <v>6069840.5031000003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13</v>
      </c>
      <c r="C41" s="8">
        <f t="shared" si="14"/>
        <v>0.26530612244897961</v>
      </c>
      <c r="D41" s="13">
        <f t="shared" si="15"/>
        <v>33733.800000000003</v>
      </c>
      <c r="E41" s="23">
        <f t="shared" si="16"/>
        <v>40817.898000000001</v>
      </c>
      <c r="F41" s="21">
        <f t="shared" si="17"/>
        <v>6.7247068484177471E-3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1</v>
      </c>
      <c r="C43" s="8">
        <f t="shared" si="14"/>
        <v>2.0408163265306121E-2</v>
      </c>
      <c r="D43" s="13">
        <f t="shared" si="15"/>
        <v>216491</v>
      </c>
      <c r="E43" s="14">
        <f t="shared" si="16"/>
        <v>261954.11</v>
      </c>
      <c r="F43" s="21">
        <f t="shared" si="17"/>
        <v>4.315667106346769E-2</v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2</v>
      </c>
      <c r="C45" s="8">
        <f t="shared" ref="C45" si="22">IF(B45,B45/$B$46,"")</f>
        <v>4.0816326530612242E-2</v>
      </c>
      <c r="D45" s="13">
        <f t="shared" si="15"/>
        <v>90359.5</v>
      </c>
      <c r="E45" s="14">
        <f t="shared" si="16"/>
        <v>109334.995</v>
      </c>
      <c r="F45" s="21">
        <f t="shared" ref="F45" si="23">IF(E45,E45/$E$46,"")</f>
        <v>1.8012828334477687E-2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49</v>
      </c>
      <c r="C46" s="17">
        <f>SUM(C34:C45)</f>
        <v>1</v>
      </c>
      <c r="D46" s="18">
        <f>SUM(D34:D45)</f>
        <v>5016397.1099999994</v>
      </c>
      <c r="E46" s="18">
        <f>SUM(E34:E45)</f>
        <v>6069840.5031000013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2024'!B8</f>
        <v>Barcelona de Serveis Municipals SA (BSM)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21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51" t="str">
        <f>'CONTRACTACIO 1r TR 2024'!A28:Q28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0</v>
      </c>
      <c r="M35" s="8" t="str">
        <f t="shared" si="38"/>
        <v/>
      </c>
      <c r="N35" s="61">
        <f>I25</f>
        <v>0</v>
      </c>
      <c r="O35" s="61">
        <f>J25</f>
        <v>0</v>
      </c>
      <c r="P35" s="59" t="str">
        <f t="shared" si="39"/>
        <v/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23">
        <f t="shared" si="36"/>
        <v>0</v>
      </c>
      <c r="F41" s="21" t="str">
        <f t="shared" si="3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42" sqref="A42:XFD4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2024'!B8</f>
        <v>Barcelona de Serveis Municipals SA (BSM)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51" t="str">
        <f>'CONTRACTACIO 1r TR 2024'!A28:Q28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0</v>
      </c>
      <c r="M35" s="8" t="str">
        <f>IF(L35,L35/$L$40,"")</f>
        <v/>
      </c>
      <c r="N35" s="61">
        <f>I25</f>
        <v>0</v>
      </c>
      <c r="O35" s="61">
        <f>J25</f>
        <v>0</v>
      </c>
      <c r="P35" s="59" t="str">
        <f>IF(O35,O35/$O$40,"")</f>
        <v/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2024'!B8</f>
        <v>Barcelona de Serveis Municipals SA (BSM)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51" t="str">
        <f>'CONTRACTACIO 1r TR 2024'!A28:Q28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2024'!B8</f>
        <v>Barcelona de Serveis Municipals SA (BSM)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30" customHeight="1" thickBot="1" x14ac:dyDescent="0.35">
      <c r="A11" s="155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5">
      <c r="A12" s="156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4</v>
      </c>
      <c r="H13" s="20">
        <f t="shared" ref="H13:H24" si="2">IF(G13,G13/$G$25,"")</f>
        <v>0.16666666666666666</v>
      </c>
      <c r="I13" s="10">
        <f>'CONTRACTACIO 1r TR 2024'!I13+'CONTRACTACIO 2n TR 2024'!I13+'CONTRACTACIO 3r TR 2024'!I13+'CONTRACTACIO 4t TR 2024'!I13</f>
        <v>3410222.41</v>
      </c>
      <c r="J13" s="10">
        <f>'CONTRACTACIO 1r TR 2024'!J13+'CONTRACTACIO 2n TR 2024'!J13+'CONTRACTACIO 3r TR 2024'!J13+'CONTRACTACIO 4t TR 2024'!J13</f>
        <v>4126369.1161000002</v>
      </c>
      <c r="K13" s="21">
        <f t="shared" ref="K13:K24" si="3">IF(J13,J13/$J$25,"")</f>
        <v>0.81326272838546954</v>
      </c>
      <c r="L13" s="9">
        <f>'CONTRACTACIO 1r TR 2024'!L13+'CONTRACTACIO 2n TR 2024'!L13+'CONTRACTACIO 3r TR 2024'!L13+'CONTRACTACIO 4t TR 2024'!L13</f>
        <v>6</v>
      </c>
      <c r="M13" s="20">
        <f t="shared" ref="M13:M24" si="4">IF(L13,L13/$L$25,"")</f>
        <v>0.25</v>
      </c>
      <c r="N13" s="10">
        <f>'CONTRACTACIO 1r TR 2024'!N13+'CONTRACTACIO 2n TR 2024'!N13+'CONTRACTACIO 3r TR 2024'!N13+'CONTRACTACIO 4t TR 2024'!N13</f>
        <v>418614.46</v>
      </c>
      <c r="O13" s="10">
        <f>'CONTRACTACIO 1r TR 2024'!O13+'CONTRACTACIO 2n TR 2024'!O13+'CONTRACTACIO 3r TR 2024'!O13+'CONTRACTACIO 4t TR 2024'!O13</f>
        <v>506523.49660000001</v>
      </c>
      <c r="P13" s="21">
        <f t="shared" ref="P13:P24" si="5">IF(O13,O13/$O$25,"")</f>
        <v>0.56586559528822467</v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4</v>
      </c>
      <c r="H14" s="20">
        <f t="shared" si="2"/>
        <v>0.16666666666666666</v>
      </c>
      <c r="I14" s="13">
        <f>'CONTRACTACIO 1r TR 2024'!I14+'CONTRACTACIO 2n TR 2024'!I14+'CONTRACTACIO 3r TR 2024'!I14+'CONTRACTACIO 4t TR 2024'!I14</f>
        <v>24695</v>
      </c>
      <c r="J14" s="13">
        <f>'CONTRACTACIO 1r TR 2024'!J14+'CONTRACTACIO 2n TR 2024'!J14+'CONTRACTACIO 3r TR 2024'!J14+'CONTRACTACIO 4t TR 2024'!J14</f>
        <v>29880.95</v>
      </c>
      <c r="K14" s="21">
        <f t="shared" si="3"/>
        <v>5.8892120990663389E-3</v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0</v>
      </c>
      <c r="H15" s="20" t="str">
        <f t="shared" si="2"/>
        <v/>
      </c>
      <c r="I15" s="13">
        <f>'CONTRACTACIO 1r TR 2024'!I15+'CONTRACTACIO 2n TR 2024'!I15+'CONTRACTACIO 3r TR 2024'!I15+'CONTRACTACIO 4t TR 2024'!I15</f>
        <v>0</v>
      </c>
      <c r="J15" s="13">
        <f>'CONTRACTACIO 1r TR 2024'!J15+'CONTRACTACIO 2n TR 2024'!J15+'CONTRACTACIO 3r TR 2024'!J15+'CONTRACTACIO 4t TR 2024'!J15</f>
        <v>0</v>
      </c>
      <c r="K15" s="21" t="str">
        <f t="shared" si="3"/>
        <v/>
      </c>
      <c r="L15" s="9">
        <f>'CONTRACTACIO 1r TR 2024'!L15+'CONTRACTACIO 2n TR 2024'!L15+'CONTRACTACIO 3r TR 2024'!L15+'CONTRACTACIO 4t TR 2024'!L15</f>
        <v>8</v>
      </c>
      <c r="M15" s="20">
        <f t="shared" si="4"/>
        <v>0.33333333333333331</v>
      </c>
      <c r="N15" s="13">
        <f>'CONTRACTACIO 1r TR 2024'!N15+'CONTRACTACIO 2n TR 2024'!N15+'CONTRACTACIO 3r TR 2024'!N15+'CONTRACTACIO 4t TR 2024'!N15</f>
        <v>92301.01</v>
      </c>
      <c r="O15" s="13">
        <f>'CONTRACTACIO 1r TR 2024'!O15+'CONTRACTACIO 2n TR 2024'!O15+'CONTRACTACIO 3r TR 2024'!O15+'CONTRACTACIO 4t TR 2024'!O15</f>
        <v>111684.22209999998</v>
      </c>
      <c r="P15" s="21">
        <f t="shared" si="5"/>
        <v>0.12476866176422662</v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0</v>
      </c>
      <c r="H18" s="20" t="str">
        <f t="shared" si="2"/>
        <v/>
      </c>
      <c r="I18" s="13">
        <f>'CONTRACTACIO 1r TR 2024'!I18+'CONTRACTACIO 2n TR 2024'!I18+'CONTRACTACIO 3r TR 2024'!I18+'CONTRACTACIO 4t TR 2024'!I18</f>
        <v>0</v>
      </c>
      <c r="J18" s="13">
        <f>'CONTRACTACIO 1r TR 2024'!J18+'CONTRACTACIO 2n TR 2024'!J18+'CONTRACTACIO 3r TR 2024'!J18+'CONTRACTACIO 4t TR 2024'!J18</f>
        <v>0</v>
      </c>
      <c r="K18" s="21" t="str">
        <f t="shared" si="3"/>
        <v/>
      </c>
      <c r="L18" s="9">
        <f>'CONTRACTACIO 1r TR 2024'!L18+'CONTRACTACIO 2n TR 2024'!L18+'CONTRACTACIO 3r TR 2024'!L18+'CONTRACTACIO 4t TR 2024'!L18</f>
        <v>3</v>
      </c>
      <c r="M18" s="20">
        <f t="shared" si="4"/>
        <v>0.125</v>
      </c>
      <c r="N18" s="13">
        <f>'CONTRACTACIO 1r TR 2024'!N18+'CONTRACTACIO 2n TR 2024'!N18+'CONTRACTACIO 3r TR 2024'!N18+'CONTRACTACIO 4t TR 2024'!N18</f>
        <v>203856.4</v>
      </c>
      <c r="O18" s="13">
        <f>'CONTRACTACIO 1r TR 2024'!O18+'CONTRACTACIO 2n TR 2024'!O18+'CONTRACTACIO 3r TR 2024'!O18+'CONTRACTACIO 4t TR 2024'!O18</f>
        <v>246666.24399999998</v>
      </c>
      <c r="P18" s="21">
        <f t="shared" si="5"/>
        <v>0.27556459263092448</v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5</v>
      </c>
      <c r="H19" s="20">
        <f t="shared" si="2"/>
        <v>0.20833333333333334</v>
      </c>
      <c r="I19" s="13">
        <f>'CONTRACTACIO 1r TR 2024'!I19+'CONTRACTACIO 2n TR 2024'!I19+'CONTRACTACIO 3r TR 2024'!I19+'CONTRACTACIO 4t TR 2024'!I19</f>
        <v>510799.68</v>
      </c>
      <c r="J19" s="13">
        <f>'CONTRACTACIO 1r TR 2024'!J19+'CONTRACTACIO 2n TR 2024'!J19+'CONTRACTACIO 3r TR 2024'!J19+'CONTRACTACIO 4t TR 2024'!J19</f>
        <v>618067.6128</v>
      </c>
      <c r="K19" s="21">
        <f t="shared" si="3"/>
        <v>0.12181444242377866</v>
      </c>
      <c r="L19" s="9">
        <f>'CONTRACTACIO 1r TR 2024'!L19+'CONTRACTACIO 2n TR 2024'!L19+'CONTRACTACIO 3r TR 2024'!L19+'CONTRACTACIO 4t TR 2024'!L19</f>
        <v>3</v>
      </c>
      <c r="M19" s="20">
        <f t="shared" si="4"/>
        <v>0.125</v>
      </c>
      <c r="N19" s="13">
        <f>'CONTRACTACIO 1r TR 2024'!N19+'CONTRACTACIO 2n TR 2024'!N19+'CONTRACTACIO 3r TR 2024'!N19+'CONTRACTACIO 4t TR 2024'!N19</f>
        <v>15323.85</v>
      </c>
      <c r="O19" s="13">
        <f>'CONTRACTACIO 1r TR 2024'!O19+'CONTRACTACIO 2n TR 2024'!O19+'CONTRACTACIO 3r TR 2024'!O19+'CONTRACTACIO 4t TR 2024'!O19</f>
        <v>18541.858499999998</v>
      </c>
      <c r="P19" s="21">
        <f t="shared" si="5"/>
        <v>2.0714142321690131E-2</v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2024'!B20+'CONTRACTACIO 2n TR 2024'!B20+'CONTRACTACIO 3r TR 2024'!B20+'CONTRACTACIO 4t TR 2024'!B20</f>
        <v>0</v>
      </c>
      <c r="C20" s="20" t="str">
        <f t="shared" si="0"/>
        <v/>
      </c>
      <c r="D20" s="13">
        <f>'CONTRACTACIO 1r TR 2024'!D20+'CONTRACTACIO 2n TR 2024'!D20+'CONTRACTACIO 3r TR 2024'!D20+'CONTRACTACIO 4t TR 2024'!D20</f>
        <v>0</v>
      </c>
      <c r="E20" s="13">
        <f>'CONTRACTACIO 1r TR 2024'!E20+'CONTRACTACIO 2n TR 2024'!E20+'CONTRACTACIO 3r TR 2024'!E20+'CONTRACTACIO 4t TR 2024'!E20</f>
        <v>0</v>
      </c>
      <c r="F20" s="21" t="str">
        <f t="shared" si="1"/>
        <v/>
      </c>
      <c r="G20" s="9">
        <f>'CONTRACTACIO 1r TR 2024'!G20+'CONTRACTACIO 2n TR 2024'!G20+'CONTRACTACIO 3r TR 2024'!G20+'CONTRACTACIO 4t TR 2024'!G20</f>
        <v>9</v>
      </c>
      <c r="H20" s="20">
        <f t="shared" si="2"/>
        <v>0.375</v>
      </c>
      <c r="I20" s="13">
        <f>'CONTRACTACIO 1r TR 2024'!I20+'CONTRACTACIO 2n TR 2024'!I20+'CONTRACTACIO 3r TR 2024'!I20+'CONTRACTACIO 4t TR 2024'!I20</f>
        <v>24052.33</v>
      </c>
      <c r="J20" s="13">
        <f>'CONTRACTACIO 1r TR 2024'!J20+'CONTRACTACIO 2n TR 2024'!J20+'CONTRACTACIO 3r TR 2024'!J20+'CONTRACTACIO 4t TR 2024'!J20</f>
        <v>29103.319300000003</v>
      </c>
      <c r="K20" s="21">
        <f t="shared" si="3"/>
        <v>5.735949497741903E-3</v>
      </c>
      <c r="L20" s="9">
        <f>'CONTRACTACIO 1r TR 2024'!L20+'CONTRACTACIO 2n TR 2024'!L20+'CONTRACTACIO 3r TR 2024'!L20+'CONTRACTACIO 4t TR 2024'!L20</f>
        <v>4</v>
      </c>
      <c r="M20" s="20">
        <f t="shared" si="4"/>
        <v>0.16666666666666666</v>
      </c>
      <c r="N20" s="13">
        <f>'CONTRACTACIO 1r TR 2024'!N20+'CONTRACTACIO 2n TR 2024'!N20+'CONTRACTACIO 3r TR 2024'!N20+'CONTRACTACIO 4t TR 2024'!N20</f>
        <v>9681.4699999999993</v>
      </c>
      <c r="O20" s="13">
        <f>'CONTRACTACIO 1r TR 2024'!O20+'CONTRACTACIO 2n TR 2024'!O20+'CONTRACTACIO 3r TR 2024'!O20+'CONTRACTACIO 4t TR 2024'!O20</f>
        <v>11714.578699999998</v>
      </c>
      <c r="P20" s="21">
        <f t="shared" si="5"/>
        <v>1.3087007994934259E-2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0</v>
      </c>
      <c r="H21" s="20" t="str">
        <f t="shared" si="2"/>
        <v/>
      </c>
      <c r="I21" s="13">
        <f>'CONTRACTACIO 1r TR 2024'!I21+'CONTRACTACIO 2n TR 2024'!I21+'CONTRACTACIO 3r TR 2024'!I21+'CONTRACTACIO 4t TR 2024'!I21</f>
        <v>0</v>
      </c>
      <c r="J21" s="13">
        <f>'CONTRACTACIO 1r TR 2024'!J21+'CONTRACTACIO 2n TR 2024'!J21+'CONTRACTACIO 3r TR 2024'!J21+'CONTRACTACIO 4t TR 2024'!J21</f>
        <v>0</v>
      </c>
      <c r="K21" s="21" t="str">
        <f t="shared" si="3"/>
        <v/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23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1</v>
      </c>
      <c r="H22" s="20">
        <f t="shared" si="2"/>
        <v>4.1666666666666664E-2</v>
      </c>
      <c r="I22" s="13">
        <f>'CONTRACTACIO 1r TR 2024'!I22+'CONTRACTACIO 2n TR 2024'!I22+'CONTRACTACIO 3r TR 2024'!I22+'CONTRACTACIO 4t TR 2024'!I22</f>
        <v>216491</v>
      </c>
      <c r="J22" s="23">
        <f>'CONTRACTACIO 1r TR 2024'!J22+'CONTRACTACIO 2n TR 2024'!J22+'CONTRACTACIO 3r TR 2024'!J22+'CONTRACTACIO 4t TR 2024'!J22</f>
        <v>261954.11</v>
      </c>
      <c r="K22" s="21">
        <f t="shared" si="3"/>
        <v>5.1628322192304947E-2</v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23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23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23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23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2024'!B23+'CONTRACTACIO 2n TR 2024'!B23+'CONTRACTACIO 3r TR 2024'!B23+'CONTRACTACIO 4t TR 2024'!B23</f>
        <v>0</v>
      </c>
      <c r="C23" s="66" t="str">
        <f t="shared" si="0"/>
        <v/>
      </c>
      <c r="D23" s="77">
        <f>'CONTRACTACIO 1r TR 2024'!D23+'CONTRACTACIO 2n TR 2024'!D23+'CONTRACTACIO 3r TR 2024'!D23+'CONTRACTACIO 4t TR 2024'!D23</f>
        <v>0</v>
      </c>
      <c r="E23" s="78">
        <f>'CONTRACTACIO 1r TR 2024'!E23+'CONTRACTACIO 2n TR 2024'!E23+'CONTRACTACIO 3r TR 2024'!E23+'CONTRACTACIO 4t TR 2024'!E23</f>
        <v>0</v>
      </c>
      <c r="F23" s="67" t="str">
        <f t="shared" si="1"/>
        <v/>
      </c>
      <c r="G23" s="81">
        <f>'CONTRACTACIO 1r TR 2024'!G23+'CONTRACTACIO 2n TR 2024'!G23+'CONTRACTACIO 3r TR 2024'!G23+'CONTRACTACIO 4t TR 2024'!G23</f>
        <v>0</v>
      </c>
      <c r="H23" s="66" t="str">
        <f t="shared" si="2"/>
        <v/>
      </c>
      <c r="I23" s="77">
        <f>'CONTRACTACIO 1r TR 2024'!I23+'CONTRACTACIO 2n TR 2024'!I23+'CONTRACTACIO 3r TR 2024'!I23+'CONTRACTACIO 4t TR 2024'!I23</f>
        <v>0</v>
      </c>
      <c r="J23" s="78">
        <f>'CONTRACTACIO 1r TR 2024'!J23+'CONTRACTACIO 2n TR 2024'!J23+'CONTRACTACIO 3r TR 2024'!J23+'CONTRACTACIO 4t TR 2024'!J23</f>
        <v>0</v>
      </c>
      <c r="K23" s="67" t="str">
        <f t="shared" si="3"/>
        <v/>
      </c>
      <c r="L23" s="81">
        <f>'CONTRACTACIO 1r TR 2024'!L23+'CONTRACTACIO 2n TR 2024'!L23+'CONTRACTACIO 3r TR 2024'!L23+'CONTRACTACIO 4t TR 2024'!L23</f>
        <v>0</v>
      </c>
      <c r="M23" s="66" t="str">
        <f t="shared" si="4"/>
        <v/>
      </c>
      <c r="N23" s="77">
        <f>'CONTRACTACIO 1r TR 2024'!N23+'CONTRACTACIO 2n TR 2024'!N23+'CONTRACTACIO 3r TR 2024'!N23+'CONTRACTACIO 4t TR 2024'!N23</f>
        <v>0</v>
      </c>
      <c r="O23" s="78">
        <f>'CONTRACTACIO 1r TR 2024'!O23+'CONTRACTACIO 2n TR 2024'!O23+'CONTRACTACIO 3r TR 2024'!O23+'CONTRACTACIO 4t TR 2024'!O23</f>
        <v>0</v>
      </c>
      <c r="P23" s="67" t="str">
        <f t="shared" si="5"/>
        <v/>
      </c>
      <c r="Q23" s="81">
        <f>'CONTRACTACIO 1r TR 2024'!Q23+'CONTRACTACIO 2n TR 2024'!Q23+'CONTRACTACIO 3r TR 2024'!Q23+'CONTRACTACIO 4t TR 2024'!Q23</f>
        <v>0</v>
      </c>
      <c r="R23" s="66" t="str">
        <f t="shared" si="6"/>
        <v/>
      </c>
      <c r="S23" s="77">
        <f>'CONTRACTACIO 1r TR 2024'!S23+'CONTRACTACIO 2n TR 2024'!S23+'CONTRACTACIO 3r TR 2024'!S23+'CONTRACTACIO 4t TR 2024'!S23</f>
        <v>0</v>
      </c>
      <c r="T23" s="78">
        <f>'CONTRACTACIO 1r TR 2024'!T23+'CONTRACTACIO 2n TR 2024'!T23+'CONTRACTACIO 3r TR 2024'!T23+'CONTRACTACIO 4t TR 2024'!T23</f>
        <v>0</v>
      </c>
      <c r="U23" s="67" t="str">
        <f t="shared" si="7"/>
        <v/>
      </c>
      <c r="V23" s="81">
        <f>'CONTRACTACIO 1r TR 2024'!AA23+'CONTRACTACIO 2n TR 2024'!AA23+'CONTRACTACIO 3r TR 2024'!AA23+'CONTRACTACIO 4t TR 2024'!AA23</f>
        <v>0</v>
      </c>
      <c r="W23" s="66" t="str">
        <f t="shared" si="8"/>
        <v/>
      </c>
      <c r="X23" s="77">
        <f>'CONTRACTACIO 1r TR 2024'!AC23+'CONTRACTACIO 2n TR 2024'!AC23+'CONTRACTACIO 3r TR 2024'!AC23+'CONTRACTACIO 4t TR 2024'!AC23</f>
        <v>0</v>
      </c>
      <c r="Y23" s="78">
        <f>'CONTRACTACIO 1r TR 2024'!AD23+'CONTRACTACIO 2n TR 2024'!AD23+'CONTRACTACIO 3r TR 2024'!AD23+'CONTRACTACIO 4t TR 2024'!AD23</f>
        <v>0</v>
      </c>
      <c r="Z23" s="67" t="str">
        <f t="shared" si="9"/>
        <v/>
      </c>
      <c r="AA23" s="81">
        <f>'CONTRACTACIO 1r TR 2024'!V23+'CONTRACTACIO 2n TR 2024'!V23+'CONTRACTACIO 3r TR 2024'!V23+'CONTRACTACIO 4t TR 2024'!V23</f>
        <v>0</v>
      </c>
      <c r="AB23" s="20" t="str">
        <f t="shared" si="10"/>
        <v/>
      </c>
      <c r="AC23" s="77">
        <f>'CONTRACTACIO 1r TR 2024'!X23+'CONTRACTACIO 2n TR 2024'!X23+'CONTRACTACIO 3r TR 2024'!X23+'CONTRACTACIO 4t TR 2024'!X23</f>
        <v>0</v>
      </c>
      <c r="AD23" s="78">
        <f>'CONTRACTACIO 1r TR 2024'!Y23+'CONTRACTACIO 2n TR 2024'!Y23+'CONTRACTACIO 3r TR 2024'!Y23+'CONTRACTACIO 4t TR 2024'!Y23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2024'!B24+'CONTRACTACIO 2n TR 2024'!B24+'CONTRACTACIO 3r TR 2024'!B24+'CONTRACTACIO 4t TR 2024'!B24</f>
        <v>1</v>
      </c>
      <c r="C24" s="66">
        <f t="shared" si="0"/>
        <v>1</v>
      </c>
      <c r="D24" s="77">
        <f>'CONTRACTACIO 1r TR 2024'!D24+'CONTRACTACIO 2n TR 2024'!D24+'CONTRACTACIO 3r TR 2024'!D24+'CONTRACTACIO 4t TR 2024'!D24</f>
        <v>83359.5</v>
      </c>
      <c r="E24" s="78">
        <f>'CONTRACTACIO 1r TR 2024'!E24+'CONTRACTACIO 2n TR 2024'!E24+'CONTRACTACIO 3r TR 2024'!E24+'CONTRACTACIO 4t TR 2024'!E24</f>
        <v>100864.995</v>
      </c>
      <c r="F24" s="67">
        <f t="shared" si="1"/>
        <v>1</v>
      </c>
      <c r="G24" s="81">
        <f>'CONTRACTACIO 1r TR 2024'!G24+'CONTRACTACIO 2n TR 2024'!G24+'CONTRACTACIO 3r TR 2024'!G24+'CONTRACTACIO 4t TR 2024'!G24</f>
        <v>1</v>
      </c>
      <c r="H24" s="66">
        <f t="shared" si="2"/>
        <v>4.1666666666666664E-2</v>
      </c>
      <c r="I24" s="77">
        <f>'CONTRACTACIO 1r TR 2024'!I24+'CONTRACTACIO 2n TR 2024'!I24+'CONTRACTACIO 3r TR 2024'!I24+'CONTRACTACIO 4t TR 2024'!I24</f>
        <v>7000</v>
      </c>
      <c r="J24" s="78">
        <f>'CONTRACTACIO 1r TR 2024'!J24+'CONTRACTACIO 2n TR 2024'!J24+'CONTRACTACIO 3r TR 2024'!J24+'CONTRACTACIO 4t TR 2024'!J24</f>
        <v>8470</v>
      </c>
      <c r="K24" s="67">
        <f t="shared" si="3"/>
        <v>1.6693454016385653E-3</v>
      </c>
      <c r="L24" s="81">
        <f>'CONTRACTACIO 1r TR 2024'!L24+'CONTRACTACIO 2n TR 2024'!L24+'CONTRACTACIO 3r TR 2024'!L24+'CONTRACTACIO 4t TR 2024'!L24</f>
        <v>0</v>
      </c>
      <c r="M24" s="66" t="str">
        <f t="shared" si="4"/>
        <v/>
      </c>
      <c r="N24" s="77">
        <f>'CONTRACTACIO 1r TR 2024'!N24+'CONTRACTACIO 2n TR 2024'!N24+'CONTRACTACIO 3r TR 2024'!N24+'CONTRACTACIO 4t TR 2024'!N24</f>
        <v>0</v>
      </c>
      <c r="O24" s="78">
        <f>'CONTRACTACIO 1r TR 2024'!O24+'CONTRACTACIO 2n TR 2024'!O24+'CONTRACTACIO 3r TR 2024'!O24+'CONTRACTACIO 4t TR 2024'!O24</f>
        <v>0</v>
      </c>
      <c r="P24" s="67" t="str">
        <f t="shared" si="5"/>
        <v/>
      </c>
      <c r="Q24" s="81">
        <f>'CONTRACTACIO 1r TR 2024'!Q24+'CONTRACTACIO 2n TR 2024'!Q24+'CONTRACTACIO 3r TR 2024'!Q24+'CONTRACTACIO 4t TR 2024'!Q24</f>
        <v>0</v>
      </c>
      <c r="R24" s="66" t="str">
        <f t="shared" si="6"/>
        <v/>
      </c>
      <c r="S24" s="77">
        <f>'CONTRACTACIO 1r TR 2024'!S24+'CONTRACTACIO 2n TR 2024'!S24+'CONTRACTACIO 3r TR 2024'!S24+'CONTRACTACIO 4t TR 2024'!S24</f>
        <v>0</v>
      </c>
      <c r="T24" s="78">
        <f>'CONTRACTACIO 1r TR 2024'!T24+'CONTRACTACIO 2n TR 2024'!T24+'CONTRACTACIO 3r TR 2024'!T24+'CONTRACTACIO 4t TR 2024'!T24</f>
        <v>0</v>
      </c>
      <c r="U24" s="67" t="str">
        <f t="shared" si="7"/>
        <v/>
      </c>
      <c r="V24" s="81">
        <f>'CONTRACTACIO 1r TR 2024'!AA24+'CONTRACTACIO 2n TR 2024'!AA24+'CONTRACTACIO 3r TR 2024'!AA24+'CONTRACTACIO 4t TR 2024'!AA24</f>
        <v>0</v>
      </c>
      <c r="W24" s="66" t="str">
        <f t="shared" si="8"/>
        <v/>
      </c>
      <c r="X24" s="77">
        <f>'CONTRACTACIO 1r TR 2024'!AC24+'CONTRACTACIO 2n TR 2024'!AC24+'CONTRACTACIO 3r TR 2024'!AC24+'CONTRACTACIO 4t TR 2024'!AC24</f>
        <v>0</v>
      </c>
      <c r="Y24" s="78">
        <f>'CONTRACTACIO 1r TR 2024'!AD24+'CONTRACTACIO 2n TR 2024'!AD24+'CONTRACTACIO 3r TR 2024'!AD24+'CONTRACTACIO 4t TR 2024'!AD24</f>
        <v>0</v>
      </c>
      <c r="Z24" s="67" t="str">
        <f t="shared" si="9"/>
        <v/>
      </c>
      <c r="AA24" s="81">
        <f>'CONTRACTACIO 1r TR 2024'!V24+'CONTRACTACIO 2n TR 2024'!V24+'CONTRACTACIO 3r TR 2024'!V24+'CONTRACTACIO 4t TR 2024'!V24</f>
        <v>0</v>
      </c>
      <c r="AB24" s="20" t="str">
        <f t="shared" si="10"/>
        <v/>
      </c>
      <c r="AC24" s="77">
        <f>'CONTRACTACIO 1r TR 2024'!X24+'CONTRACTACIO 2n TR 2024'!X24+'CONTRACTACIO 3r TR 2024'!X24+'CONTRACTACIO 4t TR 2024'!X24</f>
        <v>0</v>
      </c>
      <c r="AD24" s="78">
        <f>'CONTRACTACIO 1r TR 2024'!Y24+'CONTRACTACIO 2n TR 2024'!Y24+'CONTRACTACIO 3r TR 2024'!Y24+'CONTRACTACIO 4t TR 2024'!Y24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83359.5</v>
      </c>
      <c r="E25" s="18">
        <f t="shared" si="12"/>
        <v>100864.995</v>
      </c>
      <c r="F25" s="19">
        <f t="shared" si="12"/>
        <v>1</v>
      </c>
      <c r="G25" s="16">
        <f t="shared" si="12"/>
        <v>24</v>
      </c>
      <c r="H25" s="17">
        <f t="shared" si="12"/>
        <v>0.99999999999999989</v>
      </c>
      <c r="I25" s="18">
        <f t="shared" si="12"/>
        <v>4193260.4200000004</v>
      </c>
      <c r="J25" s="18">
        <f t="shared" si="12"/>
        <v>5073845.1082000006</v>
      </c>
      <c r="K25" s="19">
        <f t="shared" si="12"/>
        <v>1</v>
      </c>
      <c r="L25" s="16">
        <f t="shared" si="12"/>
        <v>24</v>
      </c>
      <c r="M25" s="17">
        <f t="shared" si="12"/>
        <v>0.99999999999999989</v>
      </c>
      <c r="N25" s="18">
        <f t="shared" si="12"/>
        <v>739777.19</v>
      </c>
      <c r="O25" s="18">
        <f t="shared" si="12"/>
        <v>895130.39989999984</v>
      </c>
      <c r="P25" s="19">
        <f t="shared" si="12"/>
        <v>1.0000000000000002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tr">
        <f>'CONTRACTACIO 1r TR 2024'!A28:Q28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9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10</v>
      </c>
      <c r="C34" s="8">
        <f t="shared" ref="C34:C40" si="14">IF(B34,B34/$B$46,"")</f>
        <v>0.20408163265306123</v>
      </c>
      <c r="D34" s="10">
        <f t="shared" ref="D34:D43" si="15">D13+I13+N13+S13+X13+AC13</f>
        <v>3828836.87</v>
      </c>
      <c r="E34" s="11">
        <f t="shared" ref="E34:E43" si="16">E13+J13+O13+T13+Y13+AD13</f>
        <v>4632892.6127000004</v>
      </c>
      <c r="F34" s="21">
        <f t="shared" ref="F34:F40" si="17">IF(E34,E34/$E$46,"")</f>
        <v>0.76326430823575675</v>
      </c>
      <c r="J34" s="106" t="s">
        <v>3</v>
      </c>
      <c r="K34" s="107"/>
      <c r="L34" s="57">
        <f>B25</f>
        <v>1</v>
      </c>
      <c r="M34" s="8">
        <f t="shared" ref="M34:M39" si="18">IF(L34,L34/$L$40,"")</f>
        <v>2.0408163265306121E-2</v>
      </c>
      <c r="N34" s="58">
        <f>D25</f>
        <v>83359.5</v>
      </c>
      <c r="O34" s="58">
        <f>E25</f>
        <v>100864.995</v>
      </c>
      <c r="P34" s="59">
        <f t="shared" ref="P34:P39" si="19">IF(O34,O34/$O$40,"")</f>
        <v>1.6617404518040637E-2</v>
      </c>
    </row>
    <row r="35" spans="1:33" s="25" customFormat="1" ht="30" customHeight="1" x14ac:dyDescent="0.3">
      <c r="A35" s="43" t="s">
        <v>18</v>
      </c>
      <c r="B35" s="12">
        <f t="shared" si="13"/>
        <v>4</v>
      </c>
      <c r="C35" s="8">
        <f t="shared" si="14"/>
        <v>8.1632653061224483E-2</v>
      </c>
      <c r="D35" s="13">
        <f t="shared" si="15"/>
        <v>24695</v>
      </c>
      <c r="E35" s="14">
        <f t="shared" si="16"/>
        <v>29880.95</v>
      </c>
      <c r="F35" s="21">
        <f t="shared" si="17"/>
        <v>4.9228558781304289E-3</v>
      </c>
      <c r="J35" s="102" t="s">
        <v>1</v>
      </c>
      <c r="K35" s="103"/>
      <c r="L35" s="60">
        <f>G25</f>
        <v>24</v>
      </c>
      <c r="M35" s="8">
        <f t="shared" si="18"/>
        <v>0.48979591836734693</v>
      </c>
      <c r="N35" s="61">
        <f>I25</f>
        <v>4193260.4200000004</v>
      </c>
      <c r="O35" s="61">
        <f>J25</f>
        <v>5073845.1082000006</v>
      </c>
      <c r="P35" s="59">
        <f t="shared" si="19"/>
        <v>0.83591077979869111</v>
      </c>
    </row>
    <row r="36" spans="1:33" s="25" customFormat="1" ht="30" customHeight="1" x14ac:dyDescent="0.3">
      <c r="A36" s="43" t="s">
        <v>19</v>
      </c>
      <c r="B36" s="12">
        <f t="shared" si="13"/>
        <v>8</v>
      </c>
      <c r="C36" s="8">
        <f t="shared" si="14"/>
        <v>0.16326530612244897</v>
      </c>
      <c r="D36" s="13">
        <f t="shared" si="15"/>
        <v>92301.01</v>
      </c>
      <c r="E36" s="14">
        <f t="shared" si="16"/>
        <v>111684.22209999998</v>
      </c>
      <c r="F36" s="21">
        <f t="shared" si="17"/>
        <v>1.839986109074207E-2</v>
      </c>
      <c r="J36" s="102" t="s">
        <v>2</v>
      </c>
      <c r="K36" s="103"/>
      <c r="L36" s="60">
        <f>L25</f>
        <v>24</v>
      </c>
      <c r="M36" s="8">
        <f t="shared" si="18"/>
        <v>0.48979591836734693</v>
      </c>
      <c r="N36" s="61">
        <f>N25</f>
        <v>739777.19</v>
      </c>
      <c r="O36" s="61">
        <f>O25</f>
        <v>895130.39989999984</v>
      </c>
      <c r="P36" s="59">
        <f t="shared" si="19"/>
        <v>0.14747181568326831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3</v>
      </c>
      <c r="C39" s="8">
        <f t="shared" si="14"/>
        <v>6.1224489795918366E-2</v>
      </c>
      <c r="D39" s="13">
        <f t="shared" si="15"/>
        <v>203856.4</v>
      </c>
      <c r="E39" s="22">
        <f t="shared" si="16"/>
        <v>246666.24399999998</v>
      </c>
      <c r="F39" s="21">
        <f t="shared" si="17"/>
        <v>4.0638010813302608E-2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8</v>
      </c>
      <c r="C40" s="8">
        <f t="shared" si="14"/>
        <v>0.16326530612244897</v>
      </c>
      <c r="D40" s="13">
        <f t="shared" si="15"/>
        <v>526123.53</v>
      </c>
      <c r="E40" s="23">
        <f t="shared" si="16"/>
        <v>636609.47129999998</v>
      </c>
      <c r="F40" s="21">
        <f t="shared" si="17"/>
        <v>0.10488075773570484</v>
      </c>
      <c r="G40" s="25"/>
      <c r="H40" s="25"/>
      <c r="I40" s="25"/>
      <c r="J40" s="104" t="s">
        <v>0</v>
      </c>
      <c r="K40" s="105"/>
      <c r="L40" s="83">
        <f>SUM(L34:L39)</f>
        <v>49</v>
      </c>
      <c r="M40" s="17">
        <f>SUM(M34:M39)</f>
        <v>1</v>
      </c>
      <c r="N40" s="84">
        <f>SUM(N34:N39)</f>
        <v>5016397.1099999994</v>
      </c>
      <c r="O40" s="85">
        <f>SUM(O34:O39)</f>
        <v>6069840.5031000003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13</v>
      </c>
      <c r="C41" s="8">
        <f>IF(B41,B41/$B$46,"")</f>
        <v>0.26530612244897961</v>
      </c>
      <c r="D41" s="13">
        <f t="shared" si="15"/>
        <v>33733.800000000003</v>
      </c>
      <c r="E41" s="23">
        <f t="shared" si="16"/>
        <v>40817.898000000001</v>
      </c>
      <c r="F41" s="21">
        <f>IF(E41,E41/$E$46,"")</f>
        <v>6.7247068484177471E-3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1</v>
      </c>
      <c r="C43" s="8">
        <f>IF(B43,B43/$B$46,"")</f>
        <v>2.0408163265306121E-2</v>
      </c>
      <c r="D43" s="13">
        <f t="shared" si="15"/>
        <v>216491</v>
      </c>
      <c r="E43" s="14">
        <f t="shared" si="16"/>
        <v>261954.11</v>
      </c>
      <c r="F43" s="21">
        <f>IF(E43,E43/$E$46,"")</f>
        <v>4.315667106346769E-2</v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2</v>
      </c>
      <c r="C45" s="8">
        <f>IF(B45,B45/$B$46,"")</f>
        <v>4.0816326530612242E-2</v>
      </c>
      <c r="D45" s="13">
        <f t="shared" ref="D45" si="24">D24+I24+N24+S24+X24+AC24</f>
        <v>90359.5</v>
      </c>
      <c r="E45" s="14">
        <f t="shared" ref="E45" si="25">E24+J24+O24+T24+Y24+AD24</f>
        <v>109334.995</v>
      </c>
      <c r="F45" s="21">
        <f>IF(E45,E45/$E$46,"")</f>
        <v>1.8012828334477687E-2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49</v>
      </c>
      <c r="C46" s="17">
        <f>SUM(C34:C45)</f>
        <v>1</v>
      </c>
      <c r="D46" s="18">
        <f>SUM(D34:D45)</f>
        <v>5016397.1099999994</v>
      </c>
      <c r="E46" s="18">
        <f>SUM(E34:E45)</f>
        <v>6069840.5031000013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2024-07-08T09:59:13Z</dcterms:modified>
</cp:coreProperties>
</file>