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136" windowHeight="1173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L34" i="1" s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E41" i="7" s="1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/>
  <c r="Y15" i="7"/>
  <c r="Z15" i="7"/>
  <c r="AD15" i="7"/>
  <c r="AE15" i="7" s="1"/>
  <c r="J16" i="7"/>
  <c r="O16" i="7"/>
  <c r="E16" i="7"/>
  <c r="F16" i="7"/>
  <c r="T16" i="7"/>
  <c r="Y16" i="7"/>
  <c r="AD16" i="7"/>
  <c r="J17" i="7"/>
  <c r="K17" i="7" s="1"/>
  <c r="O17" i="7"/>
  <c r="E17" i="7"/>
  <c r="F17" i="7" s="1"/>
  <c r="T17" i="7"/>
  <c r="U17" i="7" s="1"/>
  <c r="Y17" i="7"/>
  <c r="Z17" i="7"/>
  <c r="AD17" i="7"/>
  <c r="J18" i="7"/>
  <c r="O18" i="7"/>
  <c r="AD18" i="7"/>
  <c r="E18" i="7"/>
  <c r="T18" i="7"/>
  <c r="U18" i="7" s="1"/>
  <c r="Y18" i="7"/>
  <c r="Z18" i="7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D41" i="7" s="1"/>
  <c r="AC20" i="7"/>
  <c r="S20" i="7"/>
  <c r="X20" i="7"/>
  <c r="D21" i="7"/>
  <c r="I21" i="7"/>
  <c r="N21" i="7"/>
  <c r="AC21" i="7"/>
  <c r="S21" i="7"/>
  <c r="X21" i="7"/>
  <c r="I14" i="7"/>
  <c r="N14" i="7"/>
  <c r="D35" i="7" s="1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D39" i="7" s="1"/>
  <c r="N18" i="7"/>
  <c r="AC18" i="7"/>
  <c r="D18" i="7"/>
  <c r="S18" i="7"/>
  <c r="X18" i="7"/>
  <c r="I19" i="7"/>
  <c r="D40" i="7" s="1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/>
  <c r="V19" i="7"/>
  <c r="W19" i="7" s="1"/>
  <c r="J25" i="6"/>
  <c r="K20" i="6"/>
  <c r="E25" i="6"/>
  <c r="O25" i="6"/>
  <c r="O36" i="6" s="1"/>
  <c r="P36" i="6" s="1"/>
  <c r="Y25" i="6"/>
  <c r="O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 s="1"/>
  <c r="G25" i="6"/>
  <c r="H15" i="6"/>
  <c r="B25" i="6"/>
  <c r="L25" i="6"/>
  <c r="L36" i="6" s="1"/>
  <c r="M36" i="6" s="1"/>
  <c r="V25" i="6"/>
  <c r="L38" i="6" s="1"/>
  <c r="Q25" i="6"/>
  <c r="L37" i="6" s="1"/>
  <c r="M37" i="6" s="1"/>
  <c r="AA25" i="6"/>
  <c r="L39" i="6" s="1"/>
  <c r="M39" i="6" s="1"/>
  <c r="E45" i="6"/>
  <c r="F45" i="6" s="1"/>
  <c r="E34" i="6"/>
  <c r="E35" i="6"/>
  <c r="E36" i="6"/>
  <c r="E37" i="6"/>
  <c r="E38" i="6"/>
  <c r="F38" i="6" s="1"/>
  <c r="E39" i="6"/>
  <c r="E40" i="6"/>
  <c r="E46" i="6" s="1"/>
  <c r="E41" i="6"/>
  <c r="E42" i="6"/>
  <c r="D45" i="6"/>
  <c r="D34" i="6"/>
  <c r="D35" i="6"/>
  <c r="D36" i="6"/>
  <c r="D37" i="6"/>
  <c r="D38" i="6"/>
  <c r="D46" i="6" s="1"/>
  <c r="D39" i="6"/>
  <c r="D40" i="6"/>
  <c r="D41" i="6"/>
  <c r="D42" i="6"/>
  <c r="B45" i="6"/>
  <c r="B42" i="6"/>
  <c r="C42" i="6" s="1"/>
  <c r="B34" i="6"/>
  <c r="B35" i="6"/>
  <c r="B46" i="6" s="1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L25" i="5"/>
  <c r="L36" i="5" s="1"/>
  <c r="M36" i="5" s="1"/>
  <c r="Q25" i="5"/>
  <c r="L37" i="5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/>
  <c r="B38" i="4"/>
  <c r="B39" i="4"/>
  <c r="B40" i="4"/>
  <c r="B41" i="4"/>
  <c r="C41" i="4" s="1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/>
  <c r="C16" i="4"/>
  <c r="C17" i="4"/>
  <c r="C19" i="4"/>
  <c r="C21" i="4"/>
  <c r="C24" i="4"/>
  <c r="O37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/>
  <c r="X25" i="1"/>
  <c r="N38" i="1"/>
  <c r="G25" i="1"/>
  <c r="H19" i="1" s="1"/>
  <c r="H22" i="1"/>
  <c r="L25" i="1"/>
  <c r="M18" i="1" s="1"/>
  <c r="V25" i="1"/>
  <c r="L38" i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7" i="1"/>
  <c r="P14" i="1"/>
  <c r="M24" i="1"/>
  <c r="M21" i="1"/>
  <c r="M19" i="1"/>
  <c r="M17" i="1"/>
  <c r="M16" i="1"/>
  <c r="M15" i="1"/>
  <c r="M14" i="1"/>
  <c r="K24" i="1"/>
  <c r="K17" i="1"/>
  <c r="K16" i="1"/>
  <c r="K14" i="1"/>
  <c r="H21" i="1"/>
  <c r="H17" i="1"/>
  <c r="H15" i="1"/>
  <c r="C24" i="1"/>
  <c r="C21" i="1"/>
  <c r="C19" i="1"/>
  <c r="C18" i="1"/>
  <c r="C17" i="1"/>
  <c r="C16" i="1"/>
  <c r="C15" i="1"/>
  <c r="C14" i="1"/>
  <c r="E45" i="1"/>
  <c r="F45" i="1" s="1"/>
  <c r="E42" i="1"/>
  <c r="F42" i="1" s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B37" i="1"/>
  <c r="C37" i="1" s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R25" i="1" s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O34" i="6"/>
  <c r="F22" i="6"/>
  <c r="L34" i="6"/>
  <c r="C22" i="6"/>
  <c r="H20" i="6"/>
  <c r="H19" i="6"/>
  <c r="M18" i="6"/>
  <c r="M13" i="6"/>
  <c r="P19" i="6"/>
  <c r="P14" i="6"/>
  <c r="Z21" i="6"/>
  <c r="L35" i="6"/>
  <c r="M35" i="6" s="1"/>
  <c r="H22" i="6"/>
  <c r="O35" i="6"/>
  <c r="P35" i="6"/>
  <c r="K22" i="6"/>
  <c r="M13" i="5"/>
  <c r="L35" i="5"/>
  <c r="H22" i="5"/>
  <c r="O38" i="5"/>
  <c r="P38" i="5" s="1"/>
  <c r="O35" i="5"/>
  <c r="P35" i="5" s="1"/>
  <c r="K22" i="5"/>
  <c r="M14" i="4"/>
  <c r="P21" i="4"/>
  <c r="H19" i="4"/>
  <c r="H22" i="4"/>
  <c r="K13" i="4"/>
  <c r="K22" i="4"/>
  <c r="Z21" i="4"/>
  <c r="F20" i="1"/>
  <c r="F13" i="1"/>
  <c r="C13" i="1"/>
  <c r="K21" i="1"/>
  <c r="H16" i="1"/>
  <c r="H14" i="1"/>
  <c r="H24" i="1"/>
  <c r="Z18" i="6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H20" i="5"/>
  <c r="K19" i="5"/>
  <c r="K20" i="5"/>
  <c r="C14" i="5"/>
  <c r="C13" i="5"/>
  <c r="F23" i="7"/>
  <c r="D46" i="5"/>
  <c r="F43" i="5"/>
  <c r="AE21" i="5"/>
  <c r="AE20" i="5"/>
  <c r="C20" i="5"/>
  <c r="F21" i="5"/>
  <c r="F20" i="5"/>
  <c r="P21" i="5"/>
  <c r="C43" i="6"/>
  <c r="B36" i="7"/>
  <c r="S25" i="7"/>
  <c r="N37" i="7" s="1"/>
  <c r="Z20" i="7"/>
  <c r="B34" i="7"/>
  <c r="P15" i="4"/>
  <c r="H15" i="4"/>
  <c r="H18" i="4"/>
  <c r="H14" i="4"/>
  <c r="K15" i="4"/>
  <c r="K14" i="4"/>
  <c r="K18" i="4"/>
  <c r="C15" i="4"/>
  <c r="F15" i="4"/>
  <c r="P14" i="4"/>
  <c r="P25" i="4" s="1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Z17" i="4"/>
  <c r="C18" i="4"/>
  <c r="C20" i="4"/>
  <c r="H13" i="4"/>
  <c r="O35" i="4"/>
  <c r="P35" i="4" s="1"/>
  <c r="M13" i="4"/>
  <c r="W20" i="4"/>
  <c r="M20" i="4"/>
  <c r="O36" i="4"/>
  <c r="P20" i="4"/>
  <c r="L35" i="4"/>
  <c r="M35" i="4" s="1"/>
  <c r="E46" i="4"/>
  <c r="F43" i="4"/>
  <c r="K22" i="7"/>
  <c r="Z14" i="7"/>
  <c r="B40" i="7"/>
  <c r="Q25" i="7"/>
  <c r="C24" i="7"/>
  <c r="B35" i="7"/>
  <c r="B37" i="7"/>
  <c r="AC25" i="7"/>
  <c r="N38" i="7" s="1"/>
  <c r="E34" i="7"/>
  <c r="B39" i="7"/>
  <c r="D38" i="7"/>
  <c r="E39" i="7"/>
  <c r="E35" i="7"/>
  <c r="D45" i="7"/>
  <c r="E45" i="7"/>
  <c r="F45" i="7" s="1"/>
  <c r="AA25" i="7"/>
  <c r="L38" i="7" s="1"/>
  <c r="M38" i="7" s="1"/>
  <c r="B38" i="7"/>
  <c r="C38" i="7" s="1"/>
  <c r="R17" i="7"/>
  <c r="D25" i="7"/>
  <c r="N34" i="7" s="1"/>
  <c r="H22" i="7"/>
  <c r="F38" i="1"/>
  <c r="P17" i="7"/>
  <c r="P16" i="7"/>
  <c r="F37" i="4"/>
  <c r="Z16" i="7"/>
  <c r="M16" i="7"/>
  <c r="F43" i="1"/>
  <c r="F44" i="1"/>
  <c r="F24" i="7"/>
  <c r="C22" i="7"/>
  <c r="C23" i="7"/>
  <c r="C44" i="1"/>
  <c r="F15" i="7"/>
  <c r="F22" i="7"/>
  <c r="C36" i="6"/>
  <c r="C41" i="6"/>
  <c r="C39" i="5"/>
  <c r="C43" i="5"/>
  <c r="C36" i="4"/>
  <c r="C43" i="4"/>
  <c r="C15" i="7"/>
  <c r="K24" i="7"/>
  <c r="F37" i="6"/>
  <c r="F41" i="6"/>
  <c r="C39" i="6"/>
  <c r="C37" i="6"/>
  <c r="F36" i="6"/>
  <c r="F35" i="6"/>
  <c r="F42" i="6"/>
  <c r="U13" i="7"/>
  <c r="U16" i="7"/>
  <c r="C34" i="6"/>
  <c r="M34" i="6"/>
  <c r="P34" i="6"/>
  <c r="F34" i="6"/>
  <c r="F39" i="6"/>
  <c r="AB18" i="7"/>
  <c r="AB19" i="7"/>
  <c r="C40" i="6"/>
  <c r="C45" i="6"/>
  <c r="C45" i="5"/>
  <c r="F39" i="5"/>
  <c r="F45" i="5"/>
  <c r="AE20" i="7"/>
  <c r="L37" i="7"/>
  <c r="M37" i="7" s="1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C41" i="5"/>
  <c r="F42" i="5"/>
  <c r="F41" i="5"/>
  <c r="M35" i="5"/>
  <c r="W20" i="7"/>
  <c r="Z21" i="7"/>
  <c r="AE18" i="7"/>
  <c r="AE17" i="7"/>
  <c r="F35" i="4"/>
  <c r="F36" i="4"/>
  <c r="C38" i="4"/>
  <c r="C35" i="4"/>
  <c r="F38" i="4"/>
  <c r="F42" i="4"/>
  <c r="F45" i="4"/>
  <c r="C45" i="4"/>
  <c r="AB20" i="7"/>
  <c r="AB17" i="7"/>
  <c r="C18" i="7"/>
  <c r="C14" i="7"/>
  <c r="C40" i="4"/>
  <c r="C39" i="4"/>
  <c r="C13" i="7"/>
  <c r="F34" i="4"/>
  <c r="F39" i="4"/>
  <c r="R13" i="7"/>
  <c r="C34" i="4"/>
  <c r="K21" i="7"/>
  <c r="M13" i="7"/>
  <c r="F40" i="4"/>
  <c r="F41" i="4"/>
  <c r="P13" i="7"/>
  <c r="P14" i="7"/>
  <c r="M14" i="7"/>
  <c r="H16" i="7"/>
  <c r="H24" i="7"/>
  <c r="P37" i="4"/>
  <c r="P36" i="4"/>
  <c r="P38" i="4"/>
  <c r="C37" i="7"/>
  <c r="K20" i="1" l="1"/>
  <c r="H18" i="1"/>
  <c r="H13" i="1"/>
  <c r="H20" i="1"/>
  <c r="K18" i="1"/>
  <c r="L35" i="1"/>
  <c r="U25" i="4"/>
  <c r="B46" i="4"/>
  <c r="C25" i="5"/>
  <c r="K25" i="5"/>
  <c r="W25" i="5"/>
  <c r="D46" i="4"/>
  <c r="H25" i="6"/>
  <c r="D44" i="7"/>
  <c r="B25" i="7"/>
  <c r="L34" i="7" s="1"/>
  <c r="E36" i="7"/>
  <c r="AB25" i="1"/>
  <c r="C25" i="6"/>
  <c r="P25" i="6"/>
  <c r="D43" i="7"/>
  <c r="E46" i="5"/>
  <c r="D36" i="7"/>
  <c r="E25" i="7"/>
  <c r="O34" i="7" s="1"/>
  <c r="B46" i="5"/>
  <c r="E37" i="7"/>
  <c r="F37" i="7" s="1"/>
  <c r="L36" i="1"/>
  <c r="K16" i="7"/>
  <c r="E38" i="7"/>
  <c r="F38" i="7" s="1"/>
  <c r="D37" i="7"/>
  <c r="O25" i="7"/>
  <c r="P15" i="1"/>
  <c r="P25" i="1" s="1"/>
  <c r="P18" i="1"/>
  <c r="P19" i="1"/>
  <c r="M20" i="1"/>
  <c r="M25" i="1" s="1"/>
  <c r="B45" i="7"/>
  <c r="C45" i="7" s="1"/>
  <c r="E46" i="1"/>
  <c r="F39" i="1" s="1"/>
  <c r="E40" i="7"/>
  <c r="K15" i="1"/>
  <c r="E44" i="7"/>
  <c r="F44" i="7" s="1"/>
  <c r="K15" i="7"/>
  <c r="J25" i="7"/>
  <c r="K19" i="1"/>
  <c r="I25" i="7"/>
  <c r="N35" i="7" s="1"/>
  <c r="B43" i="7"/>
  <c r="C43" i="7" s="1"/>
  <c r="B41" i="7"/>
  <c r="D46" i="1"/>
  <c r="F20" i="7"/>
  <c r="F25" i="7" s="1"/>
  <c r="F25" i="1"/>
  <c r="C20" i="1"/>
  <c r="C25" i="1" s="1"/>
  <c r="C20" i="7"/>
  <c r="C25" i="7" s="1"/>
  <c r="N40" i="6"/>
  <c r="H25" i="5"/>
  <c r="F25" i="6"/>
  <c r="N40" i="1"/>
  <c r="AB25" i="4"/>
  <c r="B44" i="7"/>
  <c r="C44" i="7" s="1"/>
  <c r="AE25" i="6"/>
  <c r="C35" i="6"/>
  <c r="C46" i="6" s="1"/>
  <c r="F46" i="5"/>
  <c r="P40" i="4"/>
  <c r="F25" i="5"/>
  <c r="R25" i="5"/>
  <c r="U25" i="5"/>
  <c r="Z25" i="5"/>
  <c r="AB25" i="5"/>
  <c r="AE25" i="5"/>
  <c r="X25" i="7"/>
  <c r="N39" i="7" s="1"/>
  <c r="Y25" i="7"/>
  <c r="O39" i="7" s="1"/>
  <c r="P39" i="7" s="1"/>
  <c r="F40" i="6"/>
  <c r="F46" i="6" s="1"/>
  <c r="K25" i="6"/>
  <c r="U25" i="1"/>
  <c r="W25" i="1"/>
  <c r="F25" i="4"/>
  <c r="K25" i="4"/>
  <c r="H25" i="4"/>
  <c r="H25" i="1"/>
  <c r="M25" i="4"/>
  <c r="M25" i="6"/>
  <c r="R25" i="6"/>
  <c r="U25" i="6"/>
  <c r="W25" i="6"/>
  <c r="Z25" i="6"/>
  <c r="AB25" i="6"/>
  <c r="Z25" i="1"/>
  <c r="Z25" i="4"/>
  <c r="N40" i="5"/>
  <c r="C25" i="4"/>
  <c r="B46" i="1"/>
  <c r="C39" i="1" s="1"/>
  <c r="W25" i="4"/>
  <c r="AE25" i="4"/>
  <c r="M25" i="5"/>
  <c r="E43" i="7"/>
  <c r="F43" i="7" s="1"/>
  <c r="P25" i="5"/>
  <c r="AE25" i="1"/>
  <c r="R25" i="4"/>
  <c r="P38" i="6"/>
  <c r="P40" i="6" s="1"/>
  <c r="O40" i="6"/>
  <c r="L40" i="6"/>
  <c r="M38" i="6"/>
  <c r="M40" i="6" s="1"/>
  <c r="AB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C46" i="4"/>
  <c r="F46" i="4"/>
  <c r="L40" i="4"/>
  <c r="N40" i="4"/>
  <c r="M34" i="4"/>
  <c r="M40" i="4" s="1"/>
  <c r="O40" i="4"/>
  <c r="P21" i="7"/>
  <c r="U25" i="7"/>
  <c r="Z25" i="7"/>
  <c r="D42" i="7"/>
  <c r="E42" i="7"/>
  <c r="F42" i="7" s="1"/>
  <c r="O40" i="1"/>
  <c r="P34" i="1" s="1"/>
  <c r="AE21" i="7"/>
  <c r="AE25" i="7" s="1"/>
  <c r="G25" i="7"/>
  <c r="H18" i="7" s="1"/>
  <c r="B42" i="7"/>
  <c r="AD25" i="7"/>
  <c r="O38" i="7" s="1"/>
  <c r="P38" i="7" s="1"/>
  <c r="N25" i="7"/>
  <c r="N36" i="7" s="1"/>
  <c r="L40" i="1" l="1"/>
  <c r="M35" i="1" s="1"/>
  <c r="K19" i="7"/>
  <c r="K18" i="7"/>
  <c r="D46" i="7"/>
  <c r="F41" i="1"/>
  <c r="K25" i="1"/>
  <c r="P36" i="1"/>
  <c r="P35" i="1"/>
  <c r="O36" i="7"/>
  <c r="P19" i="7"/>
  <c r="P15" i="7"/>
  <c r="P18" i="7"/>
  <c r="P20" i="7"/>
  <c r="L36" i="7"/>
  <c r="M15" i="7"/>
  <c r="M19" i="7"/>
  <c r="M20" i="7"/>
  <c r="M18" i="7"/>
  <c r="M36" i="1"/>
  <c r="F40" i="1"/>
  <c r="F34" i="1"/>
  <c r="F35" i="1"/>
  <c r="F36" i="1"/>
  <c r="N40" i="7"/>
  <c r="K20" i="7"/>
  <c r="O35" i="7"/>
  <c r="K14" i="7"/>
  <c r="K13" i="7"/>
  <c r="M34" i="1"/>
  <c r="C41" i="1"/>
  <c r="C34" i="1"/>
  <c r="C35" i="1"/>
  <c r="C40" i="1"/>
  <c r="C36" i="1"/>
  <c r="L35" i="7"/>
  <c r="H13" i="7"/>
  <c r="H14" i="7"/>
  <c r="H15" i="7"/>
  <c r="H20" i="7"/>
  <c r="H19" i="7"/>
  <c r="E46" i="7"/>
  <c r="F39" i="7" s="1"/>
  <c r="B46" i="7"/>
  <c r="C39" i="7" s="1"/>
  <c r="C42" i="7"/>
  <c r="P40" i="1" l="1"/>
  <c r="O40" i="7"/>
  <c r="P34" i="7" s="1"/>
  <c r="P25" i="7"/>
  <c r="M25" i="7"/>
  <c r="M40" i="1"/>
  <c r="K25" i="7"/>
  <c r="F41" i="7"/>
  <c r="F34" i="7"/>
  <c r="F35" i="7"/>
  <c r="F36" i="7"/>
  <c r="F40" i="7"/>
  <c r="F46" i="1"/>
  <c r="L40" i="7"/>
  <c r="M34" i="7" s="1"/>
  <c r="H25" i="7"/>
  <c r="C46" i="1"/>
  <c r="C41" i="7"/>
  <c r="C36" i="7"/>
  <c r="C40" i="7"/>
  <c r="C35" i="7"/>
  <c r="C34" i="7"/>
  <c r="P36" i="7" l="1"/>
  <c r="P35" i="7"/>
  <c r="C46" i="7"/>
  <c r="M36" i="7"/>
  <c r="F46" i="7"/>
  <c r="M35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<sst xmlns="http://schemas.openxmlformats.org/spreadsheetml/2006/main" count="457" uniqueCount="62">
  <si>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</si>
  <si>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</si>
  <si>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</si>
  <si>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</si>
  <si>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</si>
  <si>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</si>
  <si>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</si>
  <si>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</si>
  <si>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</si>
  <si>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</si>
  <si>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</si>
  <si>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</si>
  <si>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</si>
  <si>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</si>
  <si>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</si>
  <si>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</si>
  <si>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</si>
  <si>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</si>
  <si>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</si>
  <si>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</si>
  <si>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</si>
  <si>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</si>
  <si>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</si>
  <si>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</si>
  <si>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</si>
  <si>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</si>
  <si>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</si>
  <si>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</si>
  <si>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</si>
  <si>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</si>
  <si>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</si>
  <si>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</si>
  <si>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</si>
  <si>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</si>
  <si>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</si>
  <si>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</si>
  <si>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</si>
  <si>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</si>
  <si>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</si>
  <si>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</si>
  <si>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</si>
  <si>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</si>
  <si>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</si>
  <si>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</si>
  <si>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</si>
  <si>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</si>
  <si>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</si>
  <si>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</si>
  <si>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</si>
  <si>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</si>
  <si>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</si>
  <si>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</si>
  <si>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</si>
  <si>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</si>
  <si>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</si>
  <si>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</si>
  <si>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</si>
  <si>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</si>
  <si>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</si>
  <si>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</si>
  <si>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</si>
  <si>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FUNDACIÓ BARCELONA CAPITAL NÀUTICA, AC 24 (FBCN AC 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</si>
</sst>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EB-4B18-9516-F193BD8582C4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B-4B18-9516-F193BD8582C4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EB-4B18-9516-F193BD8582C4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B-4B18-9516-F193BD8582C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EB-4B18-9516-F193BD8582C4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B-4B18-9516-F193BD8582C4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EB-4B18-9516-F193BD8582C4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EB-4B18-9516-F193BD8582C4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EB-4B18-9516-F193BD8582C4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6EB-4B18-9516-F193BD8582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88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6EB-4B18-9516-F193BD858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51-4CCF-AA8D-FD4479AA4D3D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51-4CCF-AA8D-FD4479AA4D3D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51-4CCF-AA8D-FD4479AA4D3D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51-4CCF-AA8D-FD4479AA4D3D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51-4CCF-AA8D-FD4479AA4D3D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51-4CCF-AA8D-FD4479AA4D3D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51-4CCF-AA8D-FD4479AA4D3D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51-4CCF-AA8D-FD4479AA4D3D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51-4CCF-AA8D-FD4479AA4D3D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51-4CCF-AA8D-FD4479AA4D3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19511.25</c:v>
                </c:pt>
                <c:pt idx="6">
                  <c:v>62816.520000000004</c:v>
                </c:pt>
                <c:pt idx="7">
                  <c:v>224358.49000000005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151-4CCF-AA8D-FD4479AA4D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5-473A-9535-C47106704FAD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5-473A-9535-C47106704FAD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5-473A-9535-C47106704FAD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5-473A-9535-C47106704FA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64</c:v>
                </c:pt>
                <c:pt idx="2">
                  <c:v>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A5-473A-9535-C47106704F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40-4FDB-AA35-130B114869F9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40-4FDB-AA35-130B114869F9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40-4FDB-AA35-130B114869F9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40-4FDB-AA35-130B114869F9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40-4FDB-AA35-130B114869F9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40-4FDB-AA35-130B114869F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272035.54000000004</c:v>
                </c:pt>
                <c:pt idx="2">
                  <c:v>34650.720000000001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E40-4FDB-AA35-130B114869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5" zoomScale="70" zoomScaleNormal="70" workbookViewId="0">
      <selection activeCell="M5" sqref="M5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45411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1.5625E-2</v>
      </c>
      <c r="I18" s="65">
        <v>16125</v>
      </c>
      <c r="J18" s="66">
        <v>19511.25</v>
      </c>
      <c r="K18" s="63">
        <f t="shared" si="3"/>
        <v>7.1723165289358876E-2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4.6875E-2</v>
      </c>
      <c r="I19" s="6">
        <v>39584.69</v>
      </c>
      <c r="J19" s="7">
        <v>47897.47</v>
      </c>
      <c r="K19" s="21">
        <f t="shared" si="3"/>
        <v>0.17607063400613021</v>
      </c>
      <c r="L19" s="2">
        <v>3</v>
      </c>
      <c r="M19" s="20">
        <f t="shared" si="4"/>
        <v>9.6774193548387094E-2</v>
      </c>
      <c r="N19" s="6">
        <v>12329.79</v>
      </c>
      <c r="O19" s="7">
        <v>14919.05</v>
      </c>
      <c r="P19" s="21">
        <f t="shared" si="5"/>
        <v>0.43055526696126367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60</v>
      </c>
      <c r="H20" s="62">
        <f t="shared" si="2"/>
        <v>0.9375</v>
      </c>
      <c r="I20" s="65">
        <v>174706.38</v>
      </c>
      <c r="J20" s="66">
        <v>204626.82000000004</v>
      </c>
      <c r="K20" s="63">
        <f t="shared" si="3"/>
        <v>0.75220620070451094</v>
      </c>
      <c r="L20" s="64">
        <v>28</v>
      </c>
      <c r="M20" s="62">
        <f t="shared" si="4"/>
        <v>0.90322580645161288</v>
      </c>
      <c r="N20" s="65">
        <v>16793.7</v>
      </c>
      <c r="O20" s="66">
        <v>19731.670000000002</v>
      </c>
      <c r="P20" s="63">
        <f t="shared" si="5"/>
        <v>0.56944473303873633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64</v>
      </c>
      <c r="H25" s="17">
        <f t="shared" si="12"/>
        <v>1</v>
      </c>
      <c r="I25" s="18">
        <f t="shared" si="12"/>
        <v>230416.07</v>
      </c>
      <c r="J25" s="18">
        <f t="shared" si="12"/>
        <v>272035.54000000004</v>
      </c>
      <c r="K25" s="19">
        <f t="shared" si="12"/>
        <v>1</v>
      </c>
      <c r="L25" s="16">
        <f t="shared" si="12"/>
        <v>31</v>
      </c>
      <c r="M25" s="17">
        <f t="shared" si="12"/>
        <v>1</v>
      </c>
      <c r="N25" s="18">
        <f t="shared" si="12"/>
        <v>29123.49</v>
      </c>
      <c r="O25" s="18">
        <f t="shared" si="12"/>
        <v>34650.720000000001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">
        <v>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3" t="s">
        <v>53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64</v>
      </c>
      <c r="M35" s="8">
        <f t="shared" si="18"/>
        <v>0.67368421052631577</v>
      </c>
      <c r="N35" s="58">
        <f>I25</f>
        <v>230416.07</v>
      </c>
      <c r="O35" s="58">
        <f>J25</f>
        <v>272035.54000000004</v>
      </c>
      <c r="P35" s="56">
        <f t="shared" si="19"/>
        <v>0.88701574045084386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5" t="s">
        <v>2</v>
      </c>
      <c r="K36" s="96"/>
      <c r="L36" s="57">
        <f>L25</f>
        <v>31</v>
      </c>
      <c r="M36" s="8">
        <f t="shared" si="18"/>
        <v>0.32631578947368423</v>
      </c>
      <c r="N36" s="58">
        <f>N25</f>
        <v>29123.49</v>
      </c>
      <c r="O36" s="58">
        <f>O25</f>
        <v>34650.720000000001</v>
      </c>
      <c r="P36" s="56">
        <f t="shared" si="19"/>
        <v>0.1129842595491562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1.0526315789473684E-2</v>
      </c>
      <c r="D39" s="13">
        <f t="shared" si="15"/>
        <v>16125</v>
      </c>
      <c r="E39" s="22">
        <f t="shared" si="16"/>
        <v>19511.25</v>
      </c>
      <c r="F39" s="21">
        <f t="shared" si="17"/>
        <v>6.3619576566618916E-2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6</v>
      </c>
      <c r="C40" s="8">
        <f t="shared" si="14"/>
        <v>6.3157894736842107E-2</v>
      </c>
      <c r="D40" s="13">
        <f t="shared" si="15"/>
        <v>51914.48</v>
      </c>
      <c r="E40" s="14">
        <f t="shared" si="16"/>
        <v>62816.520000000004</v>
      </c>
      <c r="F40" s="21">
        <f t="shared" si="17"/>
        <v>0.20482339182720474</v>
      </c>
      <c r="G40" s="24"/>
      <c r="J40" s="97" t="s">
        <v>0</v>
      </c>
      <c r="K40" s="98"/>
      <c r="L40" s="79">
        <f>SUM(L34:L39)</f>
        <v>95</v>
      </c>
      <c r="M40" s="17">
        <f>SUM(M34:M39)</f>
        <v>1</v>
      </c>
      <c r="N40" s="80">
        <f>SUM(N34:N39)</f>
        <v>259539.56</v>
      </c>
      <c r="O40" s="81">
        <f>SUM(O34:O39)</f>
        <v>306686.26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88</v>
      </c>
      <c r="C41" s="8">
        <f t="shared" si="14"/>
        <v>0.9263157894736842</v>
      </c>
      <c r="D41" s="13">
        <f t="shared" si="15"/>
        <v>191500.08000000002</v>
      </c>
      <c r="E41" s="14">
        <f t="shared" si="16"/>
        <v>224358.49000000005</v>
      </c>
      <c r="F41" s="21">
        <f t="shared" si="17"/>
        <v>0.73155703160617624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95</v>
      </c>
      <c r="C46" s="17">
        <f>SUM(C34:C45)</f>
        <v>1</v>
      </c>
      <c r="D46" s="18">
        <f>SUM(D34:D45)</f>
        <v>259539.56000000003</v>
      </c>
      <c r="E46" s="18">
        <f>SUM(E34:E45)</f>
        <v>306686.26000000007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CAPITAL NÀUTICA, AC 24 (FBCN AC 24)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CAPITAL NÀUTICA, AC 24 (FBCN AC 24)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7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CAPITAL NÀUTICA, AC 24 (FBCN AC 24)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FUNDACIÓ BARCELONA CAPITAL NÀUTICA, AC 24 (FBCN AC 24)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45" t="s">
        <v>6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7"/>
    </row>
    <row r="11" spans="1:31" ht="30" customHeight="1" thickBot="1" x14ac:dyDescent="0.35">
      <c r="A11" s="148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9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1</v>
      </c>
      <c r="H18" s="20">
        <f t="shared" si="2"/>
        <v>1.5625E-2</v>
      </c>
      <c r="I18" s="13">
        <f>'CONTRACTACIO 1r TR 2024'!I18+'CONTRACTACIO 2n TR 2024'!I18+'CONTRACTACIO 3r TR 2024'!I18+'CONTRACTACIO 4t TR 2024'!I18</f>
        <v>16125</v>
      </c>
      <c r="J18" s="13">
        <f>'CONTRACTACIO 1r TR 2024'!J18+'CONTRACTACIO 2n TR 2024'!J18+'CONTRACTACIO 3r TR 2024'!J18+'CONTRACTACIO 4t TR 2024'!J18</f>
        <v>19511.25</v>
      </c>
      <c r="K18" s="21">
        <f t="shared" si="3"/>
        <v>7.1723165289358876E-2</v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3</v>
      </c>
      <c r="H19" s="20">
        <f t="shared" si="2"/>
        <v>4.6875E-2</v>
      </c>
      <c r="I19" s="13">
        <f>'CONTRACTACIO 1r TR 2024'!I19+'CONTRACTACIO 2n TR 2024'!I19+'CONTRACTACIO 3r TR 2024'!I19+'CONTRACTACIO 4t TR 2024'!I19</f>
        <v>39584.69</v>
      </c>
      <c r="J19" s="13">
        <f>'CONTRACTACIO 1r TR 2024'!J19+'CONTRACTACIO 2n TR 2024'!J19+'CONTRACTACIO 3r TR 2024'!J19+'CONTRACTACIO 4t TR 2024'!J19</f>
        <v>47897.47</v>
      </c>
      <c r="K19" s="21">
        <f t="shared" si="3"/>
        <v>0.17607063400613021</v>
      </c>
      <c r="L19" s="9">
        <f>'CONTRACTACIO 1r TR 2024'!L19+'CONTRACTACIO 2n TR 2024'!L19+'CONTRACTACIO 3r TR 2024'!L19+'CONTRACTACIO 4t TR 2024'!L19</f>
        <v>3</v>
      </c>
      <c r="M19" s="20">
        <f t="shared" si="4"/>
        <v>9.6774193548387094E-2</v>
      </c>
      <c r="N19" s="13">
        <f>'CONTRACTACIO 1r TR 2024'!N19+'CONTRACTACIO 2n TR 2024'!N19+'CONTRACTACIO 3r TR 2024'!N19+'CONTRACTACIO 4t TR 2024'!N19</f>
        <v>12329.79</v>
      </c>
      <c r="O19" s="13">
        <f>'CONTRACTACIO 1r TR 2024'!O19+'CONTRACTACIO 2n TR 2024'!O19+'CONTRACTACIO 3r TR 2024'!O19+'CONTRACTACIO 4t TR 2024'!O19</f>
        <v>14919.05</v>
      </c>
      <c r="P19" s="21">
        <f t="shared" si="5"/>
        <v>0.43055526696126367</v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60</v>
      </c>
      <c r="H20" s="20">
        <f t="shared" si="2"/>
        <v>0.9375</v>
      </c>
      <c r="I20" s="13">
        <f>'CONTRACTACIO 1r TR 2024'!I20+'CONTRACTACIO 2n TR 2024'!I20+'CONTRACTACIO 3r TR 2024'!I20+'CONTRACTACIO 4t TR 2024'!I20</f>
        <v>174706.38</v>
      </c>
      <c r="J20" s="13">
        <f>'CONTRACTACIO 1r TR 2024'!J20+'CONTRACTACIO 2n TR 2024'!J20+'CONTRACTACIO 3r TR 2024'!J20+'CONTRACTACIO 4t TR 2024'!J20</f>
        <v>204626.82000000004</v>
      </c>
      <c r="K20" s="21">
        <f t="shared" si="3"/>
        <v>0.75220620070451094</v>
      </c>
      <c r="L20" s="9">
        <f>'CONTRACTACIO 1r TR 2024'!L20+'CONTRACTACIO 2n TR 2024'!L20+'CONTRACTACIO 3r TR 2024'!L20+'CONTRACTACIO 4t TR 2024'!L20</f>
        <v>28</v>
      </c>
      <c r="M20" s="20">
        <f t="shared" si="4"/>
        <v>0.90322580645161288</v>
      </c>
      <c r="N20" s="13">
        <f>'CONTRACTACIO 1r TR 2024'!N20+'CONTRACTACIO 2n TR 2024'!N20+'CONTRACTACIO 3r TR 2024'!N20+'CONTRACTACIO 4t TR 2024'!N20</f>
        <v>16793.7</v>
      </c>
      <c r="O20" s="13">
        <f>'CONTRACTACIO 1r TR 2024'!O20+'CONTRACTACIO 2n TR 2024'!O20+'CONTRACTACIO 3r TR 2024'!O20+'CONTRACTACIO 4t TR 2024'!O20</f>
        <v>19731.670000000002</v>
      </c>
      <c r="P20" s="21">
        <f t="shared" si="5"/>
        <v>0.56944473303873633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0</v>
      </c>
      <c r="H23" s="62" t="str">
        <f t="shared" si="2"/>
        <v/>
      </c>
      <c r="I23" s="73">
        <f>'CONTRACTACIO 1r TR 2024'!I23+'CONTRACTACIO 2n TR 2024'!I23+'CONTRACTACIO 3r TR 2024'!I23+'CONTRACTACIO 4t TR 2024'!I23</f>
        <v>0</v>
      </c>
      <c r="J23" s="74">
        <f>'CONTRACTACIO 1r TR 2024'!J23+'CONTRACTACIO 2n TR 2024'!J23+'CONTRACTACIO 3r TR 2024'!J23+'CONTRACTACIO 4t TR 2024'!J23</f>
        <v>0</v>
      </c>
      <c r="K23" s="63" t="str">
        <f t="shared" si="3"/>
        <v/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64</v>
      </c>
      <c r="H25" s="17">
        <f t="shared" si="12"/>
        <v>1</v>
      </c>
      <c r="I25" s="18">
        <f t="shared" si="12"/>
        <v>230416.07</v>
      </c>
      <c r="J25" s="18">
        <f t="shared" si="12"/>
        <v>272035.54000000004</v>
      </c>
      <c r="K25" s="19">
        <f t="shared" si="12"/>
        <v>1</v>
      </c>
      <c r="L25" s="16">
        <f t="shared" si="12"/>
        <v>31</v>
      </c>
      <c r="M25" s="17">
        <f t="shared" si="12"/>
        <v>1</v>
      </c>
      <c r="N25" s="18">
        <f t="shared" si="12"/>
        <v>29123.49</v>
      </c>
      <c r="O25" s="18">
        <f t="shared" si="12"/>
        <v>34650.720000000001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42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4" t="str">
        <f>'CONTRACTACIO 1r TR 2024'!A28:Q28</f>
        <v>https://bcnroc.ajuntament.barcelona.cat/jspui/bitstream/11703/128073/5/GM_pressupost-general_2023.pdf#page=269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50" t="s">
        <v>10</v>
      </c>
      <c r="B31" s="153" t="s">
        <v>17</v>
      </c>
      <c r="C31" s="154"/>
      <c r="D31" s="154"/>
      <c r="E31" s="154"/>
      <c r="F31" s="155"/>
      <c r="G31" s="24"/>
      <c r="H31" s="47"/>
      <c r="I31" s="47"/>
      <c r="J31" s="159" t="s">
        <v>15</v>
      </c>
      <c r="K31" s="160"/>
      <c r="L31" s="153" t="s">
        <v>16</v>
      </c>
      <c r="M31" s="154"/>
      <c r="N31" s="154"/>
      <c r="O31" s="154"/>
      <c r="P31" s="155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1"/>
      <c r="B32" s="156"/>
      <c r="C32" s="157"/>
      <c r="D32" s="157"/>
      <c r="E32" s="157"/>
      <c r="F32" s="158"/>
      <c r="G32" s="24"/>
      <c r="J32" s="161"/>
      <c r="K32" s="162"/>
      <c r="L32" s="165"/>
      <c r="M32" s="166"/>
      <c r="N32" s="166"/>
      <c r="O32" s="166"/>
      <c r="P32" s="167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2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3"/>
      <c r="K33" s="164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64</v>
      </c>
      <c r="M35" s="8">
        <f t="shared" si="18"/>
        <v>0.67368421052631577</v>
      </c>
      <c r="N35" s="58">
        <f>I25</f>
        <v>230416.07</v>
      </c>
      <c r="O35" s="58">
        <f>J25</f>
        <v>272035.54000000004</v>
      </c>
      <c r="P35" s="56">
        <f t="shared" si="19"/>
        <v>0.88701574045084386</v>
      </c>
    </row>
    <row r="36" spans="1:33" s="24" customFormat="1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95" t="s">
        <v>2</v>
      </c>
      <c r="K36" s="96"/>
      <c r="L36" s="57">
        <f>L25</f>
        <v>31</v>
      </c>
      <c r="M36" s="8">
        <f t="shared" si="18"/>
        <v>0.32631578947368423</v>
      </c>
      <c r="N36" s="58">
        <f>N25</f>
        <v>29123.49</v>
      </c>
      <c r="O36" s="58">
        <f>O25</f>
        <v>34650.720000000001</v>
      </c>
      <c r="P36" s="56">
        <f t="shared" si="19"/>
        <v>0.1129842595491562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1.0526315789473684E-2</v>
      </c>
      <c r="D39" s="13">
        <f t="shared" si="15"/>
        <v>16125</v>
      </c>
      <c r="E39" s="22">
        <f t="shared" si="16"/>
        <v>19511.25</v>
      </c>
      <c r="F39" s="21">
        <f t="shared" si="17"/>
        <v>6.3619576566618916E-2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6</v>
      </c>
      <c r="C40" s="8">
        <f t="shared" si="14"/>
        <v>6.3157894736842107E-2</v>
      </c>
      <c r="D40" s="13">
        <f t="shared" si="15"/>
        <v>51914.48</v>
      </c>
      <c r="E40" s="14">
        <f t="shared" si="16"/>
        <v>62816.520000000004</v>
      </c>
      <c r="F40" s="21">
        <f t="shared" si="17"/>
        <v>0.20482339182720474</v>
      </c>
      <c r="G40" s="24"/>
      <c r="H40" s="24"/>
      <c r="I40" s="24"/>
      <c r="J40" s="97" t="s">
        <v>0</v>
      </c>
      <c r="K40" s="98"/>
      <c r="L40" s="79">
        <f>SUM(L34:L39)</f>
        <v>95</v>
      </c>
      <c r="M40" s="17">
        <f>SUM(M34:M39)</f>
        <v>1</v>
      </c>
      <c r="N40" s="80">
        <f>SUM(N34:N39)</f>
        <v>259539.56</v>
      </c>
      <c r="O40" s="81">
        <f>SUM(O34:O39)</f>
        <v>306686.26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88</v>
      </c>
      <c r="C41" s="8">
        <f>IF(B41,B41/$B$46,"")</f>
        <v>0.9263157894736842</v>
      </c>
      <c r="D41" s="13">
        <f t="shared" si="15"/>
        <v>191500.08000000002</v>
      </c>
      <c r="E41" s="14">
        <f t="shared" si="16"/>
        <v>224358.49000000005</v>
      </c>
      <c r="F41" s="21">
        <f>IF(E41,E41/$E$46,"")</f>
        <v>0.73155703160617624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95</v>
      </c>
      <c r="C46" s="17">
        <f>SUM(C34:C45)</f>
        <v>1</v>
      </c>
      <c r="D46" s="18">
        <f>SUM(D34:D45)</f>
        <v>259539.56000000003</v>
      </c>
      <c r="E46" s="18">
        <f>SUM(E34:E45)</f>
        <v>306686.26000000007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2024-05-02T09:01:31Z</dcterms:modified>
</cp:coreProperties>
</file>