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700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C20" i="1" s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E42" i="7" s="1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D25" i="7" s="1"/>
  <c r="N34" i="7" s="1"/>
  <c r="I20" i="7"/>
  <c r="D41" i="7" s="1"/>
  <c r="N20" i="7"/>
  <c r="AC20" i="7"/>
  <c r="S20" i="7"/>
  <c r="X20" i="7"/>
  <c r="D21" i="7"/>
  <c r="I21" i="7"/>
  <c r="N21" i="7"/>
  <c r="D42" i="7" s="1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L25" i="7" s="1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I25" i="1"/>
  <c r="N35" i="1"/>
  <c r="N25" i="1"/>
  <c r="N36" i="1" s="1"/>
  <c r="D25" i="1"/>
  <c r="N34" i="1" s="1"/>
  <c r="X25" i="1"/>
  <c r="N38" i="1"/>
  <c r="G25" i="1"/>
  <c r="L35" i="1" s="1"/>
  <c r="H22" i="1"/>
  <c r="L25" i="1"/>
  <c r="M20" i="1" s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8" i="1"/>
  <c r="P17" i="1"/>
  <c r="P15" i="1"/>
  <c r="P14" i="1"/>
  <c r="M24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19" i="1"/>
  <c r="H17" i="1"/>
  <c r="H15" i="1"/>
  <c r="C24" i="1"/>
  <c r="C21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46" i="1" s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25" i="1" s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W25" i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H16" i="1"/>
  <c r="H13" i="1"/>
  <c r="H14" i="1"/>
  <c r="H18" i="1"/>
  <c r="H24" i="1"/>
  <c r="Z25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F23" i="7"/>
  <c r="B46" i="5"/>
  <c r="D46" i="5"/>
  <c r="E46" i="5"/>
  <c r="F43" i="5"/>
  <c r="AE21" i="5"/>
  <c r="AE20" i="5"/>
  <c r="C20" i="5"/>
  <c r="F21" i="5"/>
  <c r="F20" i="5"/>
  <c r="P21" i="5"/>
  <c r="N40" i="5"/>
  <c r="N40" i="6"/>
  <c r="B46" i="6"/>
  <c r="C43" i="6"/>
  <c r="B36" i="7"/>
  <c r="S25" i="7"/>
  <c r="N37" i="7"/>
  <c r="V25" i="7"/>
  <c r="D39" i="7"/>
  <c r="Y25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AD25" i="7"/>
  <c r="O38" i="7"/>
  <c r="H20" i="4"/>
  <c r="I25" i="7"/>
  <c r="N35" i="7" s="1"/>
  <c r="W17" i="4"/>
  <c r="O38" i="4"/>
  <c r="E38" i="7"/>
  <c r="Z17" i="4"/>
  <c r="C18" i="4"/>
  <c r="C20" i="4"/>
  <c r="O34" i="4"/>
  <c r="H13" i="4"/>
  <c r="O35" i="4"/>
  <c r="M13" i="4"/>
  <c r="W20" i="4"/>
  <c r="M20" i="4"/>
  <c r="B46" i="4"/>
  <c r="O36" i="4"/>
  <c r="P20" i="4"/>
  <c r="N40" i="4"/>
  <c r="D46" i="4"/>
  <c r="L36" i="4"/>
  <c r="O25" i="7"/>
  <c r="P20" i="7" s="1"/>
  <c r="P18" i="7"/>
  <c r="L35" i="4"/>
  <c r="E46" i="4"/>
  <c r="F43" i="4"/>
  <c r="K22" i="7"/>
  <c r="Z14" i="7"/>
  <c r="B40" i="7"/>
  <c r="Q25" i="7"/>
  <c r="C24" i="7"/>
  <c r="B35" i="7"/>
  <c r="B37" i="7"/>
  <c r="AC25" i="7"/>
  <c r="N38" i="7"/>
  <c r="N25" i="7"/>
  <c r="N36" i="7" s="1"/>
  <c r="D34" i="7"/>
  <c r="E37" i="7"/>
  <c r="E34" i="7"/>
  <c r="B39" i="7"/>
  <c r="M15" i="7"/>
  <c r="D40" i="7"/>
  <c r="D38" i="7"/>
  <c r="E39" i="7"/>
  <c r="E35" i="7"/>
  <c r="D45" i="7"/>
  <c r="E40" i="7"/>
  <c r="E45" i="7"/>
  <c r="AA25" i="7"/>
  <c r="B45" i="7"/>
  <c r="D36" i="7"/>
  <c r="E36" i="7"/>
  <c r="D37" i="7"/>
  <c r="C36" i="1"/>
  <c r="C35" i="1"/>
  <c r="B38" i="7"/>
  <c r="R17" i="7"/>
  <c r="G25" i="7"/>
  <c r="H21" i="7" s="1"/>
  <c r="H22" i="7"/>
  <c r="F38" i="1"/>
  <c r="P17" i="7"/>
  <c r="P16" i="7"/>
  <c r="F37" i="4"/>
  <c r="Z16" i="7"/>
  <c r="P39" i="1"/>
  <c r="F37" i="1"/>
  <c r="M16" i="7"/>
  <c r="O40" i="5"/>
  <c r="P36" i="5"/>
  <c r="F43" i="1"/>
  <c r="F44" i="1"/>
  <c r="F24" i="7"/>
  <c r="C22" i="7"/>
  <c r="C23" i="7"/>
  <c r="C40" i="1"/>
  <c r="C44" i="1"/>
  <c r="Z25" i="6"/>
  <c r="Z25" i="4"/>
  <c r="F25" i="6"/>
  <c r="F15" i="7"/>
  <c r="F22" i="7"/>
  <c r="P25" i="6"/>
  <c r="F34" i="1"/>
  <c r="F36" i="1"/>
  <c r="F35" i="1"/>
  <c r="F39" i="1"/>
  <c r="F40" i="1"/>
  <c r="C34" i="1"/>
  <c r="C36" i="6"/>
  <c r="C41" i="6"/>
  <c r="C25" i="6"/>
  <c r="C39" i="5"/>
  <c r="C43" i="5"/>
  <c r="P39" i="5"/>
  <c r="P37" i="5"/>
  <c r="C25" i="5"/>
  <c r="AE25" i="5"/>
  <c r="C36" i="4"/>
  <c r="C43" i="4"/>
  <c r="P25" i="4"/>
  <c r="W25" i="4"/>
  <c r="K25" i="4"/>
  <c r="C45" i="1"/>
  <c r="C37" i="1"/>
  <c r="P38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F35" i="4"/>
  <c r="F36" i="4"/>
  <c r="F25" i="4"/>
  <c r="M25" i="4"/>
  <c r="H25" i="4"/>
  <c r="K18" i="7"/>
  <c r="C38" i="4"/>
  <c r="C35" i="4"/>
  <c r="C25" i="4"/>
  <c r="F38" i="4"/>
  <c r="F42" i="4"/>
  <c r="F45" i="4"/>
  <c r="C45" i="4"/>
  <c r="K15" i="7"/>
  <c r="K14" i="7"/>
  <c r="K16" i="7"/>
  <c r="K19" i="7"/>
  <c r="K13" i="7"/>
  <c r="AB20" i="7"/>
  <c r="AB17" i="7"/>
  <c r="O40" i="4"/>
  <c r="P34" i="4"/>
  <c r="C18" i="7"/>
  <c r="C14" i="7"/>
  <c r="C40" i="4"/>
  <c r="C39" i="4"/>
  <c r="C13" i="7"/>
  <c r="F34" i="4"/>
  <c r="F39" i="4"/>
  <c r="R13" i="7"/>
  <c r="M19" i="7"/>
  <c r="C34" i="4"/>
  <c r="M18" i="7"/>
  <c r="C41" i="4"/>
  <c r="M13" i="7"/>
  <c r="F40" i="4"/>
  <c r="F41" i="4"/>
  <c r="P13" i="7"/>
  <c r="P15" i="7"/>
  <c r="P14" i="7"/>
  <c r="P19" i="7"/>
  <c r="L40" i="4"/>
  <c r="M14" i="7"/>
  <c r="L38" i="7"/>
  <c r="H15" i="7"/>
  <c r="H19" i="7"/>
  <c r="H16" i="7"/>
  <c r="H20" i="7"/>
  <c r="H13" i="7"/>
  <c r="H14" i="7"/>
  <c r="H18" i="7"/>
  <c r="H24" i="7"/>
  <c r="P37" i="1"/>
  <c r="M38" i="1"/>
  <c r="F40" i="7"/>
  <c r="F43" i="7"/>
  <c r="C38" i="7"/>
  <c r="C43" i="7"/>
  <c r="R25" i="7"/>
  <c r="U25" i="7"/>
  <c r="AE25" i="7"/>
  <c r="F46" i="6"/>
  <c r="M40" i="6"/>
  <c r="P40" i="6"/>
  <c r="C46" i="6"/>
  <c r="C46" i="5"/>
  <c r="F25" i="7"/>
  <c r="F46" i="5"/>
  <c r="M40" i="5"/>
  <c r="P40" i="5"/>
  <c r="AB25" i="7"/>
  <c r="P35" i="4"/>
  <c r="P37" i="4"/>
  <c r="P36" i="4"/>
  <c r="P38" i="4"/>
  <c r="F38" i="7"/>
  <c r="M35" i="4"/>
  <c r="M37" i="4"/>
  <c r="M36" i="4"/>
  <c r="C46" i="4"/>
  <c r="M38" i="4"/>
  <c r="M34" i="4"/>
  <c r="F39" i="7"/>
  <c r="F46" i="4"/>
  <c r="F35" i="7"/>
  <c r="F45" i="7"/>
  <c r="F37" i="7"/>
  <c r="F36" i="7"/>
  <c r="F34" i="7"/>
  <c r="C37" i="7"/>
  <c r="C40" i="7"/>
  <c r="C39" i="7"/>
  <c r="C34" i="7"/>
  <c r="C36" i="7"/>
  <c r="C35" i="7"/>
  <c r="C45" i="7"/>
  <c r="M37" i="7"/>
  <c r="M39" i="7"/>
  <c r="P39" i="7"/>
  <c r="P38" i="7"/>
  <c r="P37" i="7"/>
  <c r="P40" i="4"/>
  <c r="M40" i="4"/>
  <c r="M38" i="7"/>
  <c r="P21" i="7" l="1"/>
  <c r="P25" i="7" s="1"/>
  <c r="P20" i="1"/>
  <c r="P25" i="1" s="1"/>
  <c r="L36" i="7"/>
  <c r="M20" i="7"/>
  <c r="M25" i="7" s="1"/>
  <c r="M25" i="1"/>
  <c r="B42" i="7"/>
  <c r="M21" i="1"/>
  <c r="L36" i="1"/>
  <c r="M21" i="7"/>
  <c r="K21" i="7"/>
  <c r="K20" i="1"/>
  <c r="K25" i="1" s="1"/>
  <c r="K21" i="1"/>
  <c r="D46" i="7"/>
  <c r="D46" i="1"/>
  <c r="C41" i="1"/>
  <c r="C42" i="1"/>
  <c r="L35" i="7"/>
  <c r="H25" i="7"/>
  <c r="H21" i="1"/>
  <c r="O36" i="7"/>
  <c r="O40" i="1"/>
  <c r="P34" i="1" s="1"/>
  <c r="J25" i="7"/>
  <c r="O35" i="7" s="1"/>
  <c r="E41" i="7"/>
  <c r="E46" i="7" s="1"/>
  <c r="F42" i="7" s="1"/>
  <c r="E46" i="1"/>
  <c r="N40" i="1"/>
  <c r="N40" i="7"/>
  <c r="L40" i="1"/>
  <c r="M34" i="1" s="1"/>
  <c r="H20" i="1"/>
  <c r="H25" i="1" s="1"/>
  <c r="C25" i="1"/>
  <c r="B41" i="7"/>
  <c r="B25" i="7"/>
  <c r="L34" i="7" s="1"/>
  <c r="C46" i="1" l="1"/>
  <c r="F41" i="1"/>
  <c r="F42" i="1"/>
  <c r="P36" i="1"/>
  <c r="P35" i="1"/>
  <c r="F41" i="7"/>
  <c r="F46" i="7" s="1"/>
  <c r="M36" i="1"/>
  <c r="K20" i="7"/>
  <c r="K25" i="7" s="1"/>
  <c r="O40" i="7"/>
  <c r="P34" i="7" s="1"/>
  <c r="M35" i="1"/>
  <c r="M40" i="1" s="1"/>
  <c r="L40" i="7"/>
  <c r="M34" i="7" s="1"/>
  <c r="B46" i="7"/>
  <c r="C20" i="7"/>
  <c r="C25" i="7" s="1"/>
  <c r="F46" i="1" l="1"/>
  <c r="C41" i="7"/>
  <c r="C42" i="7"/>
  <c r="P36" i="7"/>
  <c r="P40" i="1"/>
  <c r="M35" i="7"/>
  <c r="M36" i="7"/>
  <c r="M40" i="7" s="1"/>
  <c r="P35" i="7"/>
  <c r="P40" i="7" s="1"/>
  <c r="C46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<sst xmlns="http://schemas.openxmlformats.org/spreadsheetml/2006/main" count="457" uniqueCount="62">
  <si>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</si>
  <si>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</si>
  <si>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</si>
  <si>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</si>
  <si>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</si>
  <si>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</si>
  <si>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</si>
  <si>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</si>
  <si>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</si>
  <si>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</si>
  <si>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</si>
  <si>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</si>
  <si>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</si>
  <si>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</si>
  <si>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</si>
  <si>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</si>
  <si>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</si>
  <si>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</si>
  <si>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</si>
  <si>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</si>
  <si>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</si>
  <si>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</si>
  <si>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</si>
  <si>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</si>
  <si>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</si>
  <si>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</si>
  <si>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</si>
  <si>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</si>
  <si>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</si>
  <si>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</si>
  <si>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</si>
  <si>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</si>
  <si>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</si>
  <si>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</si>
  <si>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</si>
  <si>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</si>
  <si>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</si>
  <si>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</si>
  <si>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</si>
  <si>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</si>
  <si>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</si>
  <si>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</si>
  <si>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</si>
  <si>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</si>
  <si>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</si>
  <si>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</si>
  <si>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</si>
  <si>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</si>
  <si>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</si>
  <si>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</si>
  <si>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</si>
  <si>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</si>
  <si>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</si>
  <si>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</si>
  <si>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</si>
  <si>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</si>
  <si>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</si>
  <si>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</si>
  <si>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</si>
  <si>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</si>
  <si>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</si>
  <si>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Fundació Museu Picasso de Barcelona (FMPB)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</si>
</sst>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179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158624.56</c:v>
                </c:pt>
                <c:pt idx="8">
                  <c:v>157907.37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</c:v>
                </c:pt>
                <c:pt idx="1">
                  <c:v>148</c:v>
                </c:pt>
                <c:pt idx="2">
                  <c:v>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10164.02</c:v>
                </c:pt>
                <c:pt idx="1">
                  <c:v>245567.6</c:v>
                </c:pt>
                <c:pt idx="2">
                  <c:v>60800.31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4" zoomScale="70" zoomScaleNormal="70" workbookViewId="0">
      <selection activeCell="O21" sqref="O21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45495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1</v>
      </c>
      <c r="C20" s="66">
        <f t="shared" si="0"/>
        <v>1</v>
      </c>
      <c r="D20" s="69">
        <v>8400.02</v>
      </c>
      <c r="E20" s="70">
        <v>10164.02</v>
      </c>
      <c r="F20" s="21">
        <f t="shared" si="1"/>
        <v>1</v>
      </c>
      <c r="G20" s="68">
        <v>10</v>
      </c>
      <c r="H20" s="66">
        <f t="shared" si="2"/>
        <v>6.7567567567567571E-2</v>
      </c>
      <c r="I20" s="69">
        <v>92250.4</v>
      </c>
      <c r="J20" s="70">
        <v>112110.85</v>
      </c>
      <c r="K20" s="67">
        <f t="shared" si="3"/>
        <v>0.45653762955699367</v>
      </c>
      <c r="L20" s="68">
        <v>3</v>
      </c>
      <c r="M20" s="66">
        <f t="shared" si="4"/>
        <v>6.8181818181818177E-2</v>
      </c>
      <c r="N20" s="69">
        <v>31819.26</v>
      </c>
      <c r="O20" s="70">
        <v>36349.69</v>
      </c>
      <c r="P20" s="67">
        <f t="shared" si="5"/>
        <v>0.597853695153857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138</v>
      </c>
      <c r="H21" s="20">
        <f t="shared" si="2"/>
        <v>0.93243243243243246</v>
      </c>
      <c r="I21" s="98">
        <v>117274.26</v>
      </c>
      <c r="J21" s="98">
        <v>133456.75</v>
      </c>
      <c r="K21" s="21">
        <f t="shared" si="3"/>
        <v>0.54346237044300627</v>
      </c>
      <c r="L21" s="2">
        <v>41</v>
      </c>
      <c r="M21" s="20">
        <f t="shared" si="4"/>
        <v>0.93181818181818177</v>
      </c>
      <c r="N21" s="6">
        <v>20364.59</v>
      </c>
      <c r="O21" s="7">
        <v>24450.62</v>
      </c>
      <c r="P21" s="21">
        <f t="shared" si="5"/>
        <v>0.40214630484614305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8400.02</v>
      </c>
      <c r="E25" s="18">
        <f t="shared" si="12"/>
        <v>10164.02</v>
      </c>
      <c r="F25" s="19">
        <f t="shared" si="12"/>
        <v>1</v>
      </c>
      <c r="G25" s="16">
        <f t="shared" si="12"/>
        <v>148</v>
      </c>
      <c r="H25" s="17">
        <f t="shared" si="12"/>
        <v>1</v>
      </c>
      <c r="I25" s="18">
        <f t="shared" si="12"/>
        <v>209524.65999999997</v>
      </c>
      <c r="J25" s="18">
        <f t="shared" si="12"/>
        <v>245567.6</v>
      </c>
      <c r="K25" s="19">
        <f t="shared" si="12"/>
        <v>1</v>
      </c>
      <c r="L25" s="16">
        <f t="shared" si="12"/>
        <v>44</v>
      </c>
      <c r="M25" s="17">
        <f t="shared" si="12"/>
        <v>1</v>
      </c>
      <c r="N25" s="18">
        <f t="shared" si="12"/>
        <v>52183.85</v>
      </c>
      <c r="O25" s="18">
        <f t="shared" si="12"/>
        <v>60800.31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">
        <v>60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">
        <v>59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50" t="s">
        <v>3</v>
      </c>
      <c r="K34" s="151"/>
      <c r="L34" s="57">
        <f>B25</f>
        <v>1</v>
      </c>
      <c r="M34" s="8">
        <f t="shared" ref="M34:M39" si="18">IF(L34,L34/$L$40,"")</f>
        <v>5.1813471502590676E-3</v>
      </c>
      <c r="N34" s="58">
        <f>D25</f>
        <v>8400.02</v>
      </c>
      <c r="O34" s="58">
        <f>E25</f>
        <v>10164.02</v>
      </c>
      <c r="P34" s="59">
        <f t="shared" ref="P34:P39" si="19">IF(O34,O34/$O$40,"")</f>
        <v>3.2110567802748999E-2</v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6" t="s">
        <v>1</v>
      </c>
      <c r="K35" s="147"/>
      <c r="L35" s="60">
        <f>G25</f>
        <v>148</v>
      </c>
      <c r="M35" s="8">
        <f t="shared" si="18"/>
        <v>0.76683937823834192</v>
      </c>
      <c r="N35" s="61">
        <f>I25</f>
        <v>209524.65999999997</v>
      </c>
      <c r="O35" s="61">
        <f>J25</f>
        <v>245567.6</v>
      </c>
      <c r="P35" s="59">
        <f t="shared" si="19"/>
        <v>0.77580672509089366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6" t="s">
        <v>2</v>
      </c>
      <c r="K36" s="147"/>
      <c r="L36" s="60">
        <f>L25</f>
        <v>44</v>
      </c>
      <c r="M36" s="8">
        <f t="shared" si="18"/>
        <v>0.22797927461139897</v>
      </c>
      <c r="N36" s="61">
        <f>N25</f>
        <v>52183.85</v>
      </c>
      <c r="O36" s="61">
        <f>O25</f>
        <v>60800.31</v>
      </c>
      <c r="P36" s="59">
        <f t="shared" si="19"/>
        <v>0.19208270710635733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6" t="s">
        <v>5</v>
      </c>
      <c r="K38" s="147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46" t="s">
        <v>4</v>
      </c>
      <c r="K39" s="147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48" t="s">
        <v>0</v>
      </c>
      <c r="K40" s="149"/>
      <c r="L40" s="83">
        <f>SUM(L34:L39)</f>
        <v>193</v>
      </c>
      <c r="M40" s="17">
        <f>SUM(M34:M39)</f>
        <v>1</v>
      </c>
      <c r="N40" s="84">
        <f>SUM(N34:N39)</f>
        <v>270108.52999999997</v>
      </c>
      <c r="O40" s="85">
        <f>SUM(O34:O39)</f>
        <v>316531.93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14</v>
      </c>
      <c r="C41" s="8">
        <f t="shared" si="14"/>
        <v>7.2538860103626937E-2</v>
      </c>
      <c r="D41" s="13">
        <f t="shared" si="15"/>
        <v>132469.68</v>
      </c>
      <c r="E41" s="23">
        <f t="shared" si="16"/>
        <v>158624.56</v>
      </c>
      <c r="F41" s="21">
        <f t="shared" si="17"/>
        <v>0.50113288728881156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179</v>
      </c>
      <c r="C42" s="8">
        <f t="shared" si="14"/>
        <v>0.92746113989637302</v>
      </c>
      <c r="D42" s="13">
        <f t="shared" si="15"/>
        <v>137638.85</v>
      </c>
      <c r="E42" s="14">
        <f t="shared" si="16"/>
        <v>157907.37</v>
      </c>
      <c r="F42" s="21">
        <f t="shared" si="17"/>
        <v>0.49886711271118839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193</v>
      </c>
      <c r="C46" s="17">
        <f>SUM(C34:C45)</f>
        <v>1</v>
      </c>
      <c r="D46" s="18">
        <f>SUM(D34:D45)</f>
        <v>270108.53000000003</v>
      </c>
      <c r="E46" s="18">
        <f>SUM(E34:E45)</f>
        <v>316531.93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Museu Picasso de Barcelona (FMPB)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21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0</v>
      </c>
      <c r="H25" s="17">
        <f t="shared" si="32"/>
        <v>0</v>
      </c>
      <c r="I25" s="18">
        <f t="shared" si="32"/>
        <v>0</v>
      </c>
      <c r="J25" s="18">
        <f t="shared" si="32"/>
        <v>0</v>
      </c>
      <c r="K25" s="19">
        <f t="shared" si="32"/>
        <v>0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7" t="str">
        <f>'CONTRACTACIO 1r TR 2024'!A28:Q28</f>
        <v>https://ajuntament.barcelona.cat/pressupostos2024/docs/2024/1.%20EXP.%202023-0024%20Pressupost%20General%202024_CEiH%2020.02.24.pdf#page=191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50" t="s">
        <v>3</v>
      </c>
      <c r="K34" s="151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6" t="s">
        <v>1</v>
      </c>
      <c r="K35" s="147"/>
      <c r="L35" s="60">
        <f>G25</f>
        <v>0</v>
      </c>
      <c r="M35" s="8" t="str">
        <f t="shared" si="38"/>
        <v/>
      </c>
      <c r="N35" s="61">
        <f>I25</f>
        <v>0</v>
      </c>
      <c r="O35" s="61">
        <f>J25</f>
        <v>0</v>
      </c>
      <c r="P35" s="59" t="str">
        <f t="shared" si="39"/>
        <v/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46" t="s">
        <v>2</v>
      </c>
      <c r="K36" s="147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6" t="s">
        <v>34</v>
      </c>
      <c r="K37" s="147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6" t="s">
        <v>5</v>
      </c>
      <c r="K38" s="147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46" t="s">
        <v>4</v>
      </c>
      <c r="K39" s="147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0</v>
      </c>
      <c r="C41" s="8" t="str">
        <f t="shared" si="34"/>
        <v/>
      </c>
      <c r="D41" s="13">
        <f t="shared" si="35"/>
        <v>0</v>
      </c>
      <c r="E41" s="23">
        <f t="shared" si="36"/>
        <v>0</v>
      </c>
      <c r="F41" s="21" t="str">
        <f t="shared" si="3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Museu Picasso de Barcelona (FMPB)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7" t="str">
        <f>'CONTRACTACIO 1r TR 2024'!A28:Q28</f>
        <v>https://ajuntament.barcelona.cat/pressupostos2024/docs/2024/1.%20EXP.%202023-0024%20Pressupost%20General%202024_CEiH%2020.02.24.pdf#page=191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50" t="s">
        <v>3</v>
      </c>
      <c r="K34" s="151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6" t="s">
        <v>1</v>
      </c>
      <c r="K35" s="147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6" t="s">
        <v>2</v>
      </c>
      <c r="K36" s="147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6" t="s">
        <v>34</v>
      </c>
      <c r="K37" s="147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6" t="s">
        <v>5</v>
      </c>
      <c r="K38" s="147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6" t="s">
        <v>4</v>
      </c>
      <c r="K39" s="147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Museu Picasso de Barcelona (FMPB)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7" t="str">
        <f>'CONTRACTACIO 1r TR 2024'!A28:Q28</f>
        <v>https://ajuntament.barcelona.cat/pressupostos2024/docs/2024/1.%20EXP.%202023-0024%20Pressupost%20General%202024_CEiH%2020.02.24.pdf#page=191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50" t="s">
        <v>3</v>
      </c>
      <c r="K34" s="151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6" t="s">
        <v>1</v>
      </c>
      <c r="K35" s="147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6" t="s">
        <v>2</v>
      </c>
      <c r="K36" s="147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6" t="s">
        <v>34</v>
      </c>
      <c r="K37" s="147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6" t="s">
        <v>5</v>
      </c>
      <c r="K38" s="147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6" t="s">
        <v>4</v>
      </c>
      <c r="K39" s="147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Museu Picasso de Barcelona (FMPB)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70" t="s">
        <v>6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</row>
    <row r="11" spans="1:31" ht="30" customHeight="1" thickBot="1" x14ac:dyDescent="0.35">
      <c r="A11" s="173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0" t="s">
        <v>4</v>
      </c>
      <c r="W11" s="141"/>
      <c r="X11" s="141"/>
      <c r="Y11" s="141"/>
      <c r="Z11" s="142"/>
      <c r="AA11" s="143" t="s">
        <v>5</v>
      </c>
      <c r="AB11" s="144"/>
      <c r="AC11" s="144"/>
      <c r="AD11" s="144"/>
      <c r="AE11" s="145"/>
    </row>
    <row r="12" spans="1:31" ht="39" customHeight="1" thickBot="1" x14ac:dyDescent="0.35">
      <c r="A12" s="174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1</v>
      </c>
      <c r="C20" s="20">
        <f t="shared" si="0"/>
        <v>1</v>
      </c>
      <c r="D20" s="13">
        <f>'CONTRACTACIO 1r TR 2024'!D20+'CONTRACTACIO 2n TR 2024'!D20+'CONTRACTACIO 3r TR 2024'!D20+'CONTRACTACIO 4t TR 2024'!D20</f>
        <v>8400.02</v>
      </c>
      <c r="E20" s="13">
        <f>'CONTRACTACIO 1r TR 2024'!E20+'CONTRACTACIO 2n TR 2024'!E20+'CONTRACTACIO 3r TR 2024'!E20+'CONTRACTACIO 4t TR 2024'!E20</f>
        <v>10164.02</v>
      </c>
      <c r="F20" s="21">
        <f t="shared" si="1"/>
        <v>1</v>
      </c>
      <c r="G20" s="9">
        <f>'CONTRACTACIO 1r TR 2024'!G20+'CONTRACTACIO 2n TR 2024'!G20+'CONTRACTACIO 3r TR 2024'!G20+'CONTRACTACIO 4t TR 2024'!G20</f>
        <v>10</v>
      </c>
      <c r="H20" s="20">
        <f t="shared" si="2"/>
        <v>6.7567567567567571E-2</v>
      </c>
      <c r="I20" s="13">
        <f>'CONTRACTACIO 1r TR 2024'!I20+'CONTRACTACIO 2n TR 2024'!I20+'CONTRACTACIO 3r TR 2024'!I20+'CONTRACTACIO 4t TR 2024'!I20</f>
        <v>92250.4</v>
      </c>
      <c r="J20" s="13">
        <f>'CONTRACTACIO 1r TR 2024'!J20+'CONTRACTACIO 2n TR 2024'!J20+'CONTRACTACIO 3r TR 2024'!J20+'CONTRACTACIO 4t TR 2024'!J20</f>
        <v>112110.85</v>
      </c>
      <c r="K20" s="21">
        <f t="shared" si="3"/>
        <v>0.45653762955699367</v>
      </c>
      <c r="L20" s="9">
        <f>'CONTRACTACIO 1r TR 2024'!L20+'CONTRACTACIO 2n TR 2024'!L20+'CONTRACTACIO 3r TR 2024'!L20+'CONTRACTACIO 4t TR 2024'!L20</f>
        <v>3</v>
      </c>
      <c r="M20" s="20">
        <f t="shared" si="4"/>
        <v>6.8181818181818177E-2</v>
      </c>
      <c r="N20" s="13">
        <f>'CONTRACTACIO 1r TR 2024'!N20+'CONTRACTACIO 2n TR 2024'!N20+'CONTRACTACIO 3r TR 2024'!N20+'CONTRACTACIO 4t TR 2024'!N20</f>
        <v>31819.26</v>
      </c>
      <c r="O20" s="13">
        <f>'CONTRACTACIO 1r TR 2024'!O20+'CONTRACTACIO 2n TR 2024'!O20+'CONTRACTACIO 3r TR 2024'!O20+'CONTRACTACIO 4t TR 2024'!O20</f>
        <v>36349.69</v>
      </c>
      <c r="P20" s="21">
        <f t="shared" si="5"/>
        <v>0.597853695153857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138</v>
      </c>
      <c r="H21" s="20">
        <f t="shared" si="2"/>
        <v>0.93243243243243246</v>
      </c>
      <c r="I21" s="13">
        <f>'CONTRACTACIO 1r TR 2024'!I21+'CONTRACTACIO 2n TR 2024'!I21+'CONTRACTACIO 3r TR 2024'!I21+'CONTRACTACIO 4t TR 2024'!I21</f>
        <v>117274.26</v>
      </c>
      <c r="J21" s="13">
        <f>'CONTRACTACIO 1r TR 2024'!J21+'CONTRACTACIO 2n TR 2024'!J21+'CONTRACTACIO 3r TR 2024'!J21+'CONTRACTACIO 4t TR 2024'!J21</f>
        <v>133456.75</v>
      </c>
      <c r="K21" s="21">
        <f t="shared" si="3"/>
        <v>0.54346237044300627</v>
      </c>
      <c r="L21" s="9">
        <f>'CONTRACTACIO 1r TR 2024'!L21+'CONTRACTACIO 2n TR 2024'!L21+'CONTRACTACIO 3r TR 2024'!L21+'CONTRACTACIO 4t TR 2024'!L21</f>
        <v>41</v>
      </c>
      <c r="M21" s="20">
        <f t="shared" si="4"/>
        <v>0.93181818181818177</v>
      </c>
      <c r="N21" s="13">
        <f>'CONTRACTACIO 1r TR 2024'!N21+'CONTRACTACIO 2n TR 2024'!N21+'CONTRACTACIO 3r TR 2024'!N21+'CONTRACTACIO 4t TR 2024'!N21</f>
        <v>20364.59</v>
      </c>
      <c r="O21" s="13">
        <f>'CONTRACTACIO 1r TR 2024'!O21+'CONTRACTACIO 2n TR 2024'!O21+'CONTRACTACIO 3r TR 2024'!O21+'CONTRACTACIO 4t TR 2024'!O21</f>
        <v>24450.62</v>
      </c>
      <c r="P21" s="21">
        <f t="shared" si="5"/>
        <v>0.40214630484614305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8400.02</v>
      </c>
      <c r="E25" s="18">
        <f t="shared" si="12"/>
        <v>10164.02</v>
      </c>
      <c r="F25" s="19">
        <f t="shared" si="12"/>
        <v>1</v>
      </c>
      <c r="G25" s="16">
        <f t="shared" si="12"/>
        <v>148</v>
      </c>
      <c r="H25" s="17">
        <f t="shared" si="12"/>
        <v>1</v>
      </c>
      <c r="I25" s="18">
        <f t="shared" si="12"/>
        <v>209524.65999999997</v>
      </c>
      <c r="J25" s="18">
        <f t="shared" si="12"/>
        <v>245567.6</v>
      </c>
      <c r="K25" s="19">
        <f t="shared" si="12"/>
        <v>1</v>
      </c>
      <c r="L25" s="16">
        <f t="shared" si="12"/>
        <v>44</v>
      </c>
      <c r="M25" s="17">
        <f t="shared" si="12"/>
        <v>1</v>
      </c>
      <c r="N25" s="18">
        <f t="shared" si="12"/>
        <v>52183.85</v>
      </c>
      <c r="O25" s="18">
        <f t="shared" si="12"/>
        <v>60800.31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7" t="str">
        <f>'CONTRACTACIO 1r TR 2024'!A28:Q28</f>
        <v>https://ajuntament.barcelona.cat/pressupostos2024/docs/2024/1.%20EXP.%202023-0024%20Pressupost%20General%202024_CEiH%2020.02.24.pdf#page=191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2" t="s">
        <v>10</v>
      </c>
      <c r="B31" s="155" t="s">
        <v>17</v>
      </c>
      <c r="C31" s="156"/>
      <c r="D31" s="156"/>
      <c r="E31" s="156"/>
      <c r="F31" s="157"/>
      <c r="G31" s="25"/>
      <c r="H31" s="54"/>
      <c r="I31" s="54"/>
      <c r="J31" s="161" t="s">
        <v>15</v>
      </c>
      <c r="K31" s="162"/>
      <c r="L31" s="155" t="s">
        <v>16</v>
      </c>
      <c r="M31" s="156"/>
      <c r="N31" s="156"/>
      <c r="O31" s="156"/>
      <c r="P31" s="157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3"/>
      <c r="B32" s="158"/>
      <c r="C32" s="159"/>
      <c r="D32" s="159"/>
      <c r="E32" s="159"/>
      <c r="F32" s="160"/>
      <c r="G32" s="25"/>
      <c r="J32" s="163"/>
      <c r="K32" s="164"/>
      <c r="L32" s="167"/>
      <c r="M32" s="168"/>
      <c r="N32" s="168"/>
      <c r="O32" s="168"/>
      <c r="P32" s="16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4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5"/>
      <c r="K33" s="166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50" t="s">
        <v>3</v>
      </c>
      <c r="K34" s="151"/>
      <c r="L34" s="57">
        <f>B25</f>
        <v>1</v>
      </c>
      <c r="M34" s="8">
        <f t="shared" ref="M34:M39" si="18">IF(L34,L34/$L$40,"")</f>
        <v>5.1813471502590676E-3</v>
      </c>
      <c r="N34" s="58">
        <f>D25</f>
        <v>8400.02</v>
      </c>
      <c r="O34" s="58">
        <f>E25</f>
        <v>10164.02</v>
      </c>
      <c r="P34" s="59">
        <f t="shared" ref="P34:P39" si="19">IF(O34,O34/$O$40,"")</f>
        <v>3.2110567802748999E-2</v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6" t="s">
        <v>1</v>
      </c>
      <c r="K35" s="147"/>
      <c r="L35" s="60">
        <f>G25</f>
        <v>148</v>
      </c>
      <c r="M35" s="8">
        <f t="shared" si="18"/>
        <v>0.76683937823834192</v>
      </c>
      <c r="N35" s="61">
        <f>I25</f>
        <v>209524.65999999997</v>
      </c>
      <c r="O35" s="61">
        <f>J25</f>
        <v>245567.6</v>
      </c>
      <c r="P35" s="59">
        <f t="shared" si="19"/>
        <v>0.77580672509089366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6" t="s">
        <v>2</v>
      </c>
      <c r="K36" s="147"/>
      <c r="L36" s="60">
        <f>L25</f>
        <v>44</v>
      </c>
      <c r="M36" s="8">
        <f t="shared" si="18"/>
        <v>0.22797927461139897</v>
      </c>
      <c r="N36" s="61">
        <f>N25</f>
        <v>52183.85</v>
      </c>
      <c r="O36" s="61">
        <f>O25</f>
        <v>60800.31</v>
      </c>
      <c r="P36" s="59">
        <f t="shared" si="19"/>
        <v>0.19208270710635733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6" t="s">
        <v>5</v>
      </c>
      <c r="K38" s="147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46" t="s">
        <v>4</v>
      </c>
      <c r="K39" s="147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48" t="s">
        <v>0</v>
      </c>
      <c r="K40" s="149"/>
      <c r="L40" s="83">
        <f>SUM(L34:L39)</f>
        <v>193</v>
      </c>
      <c r="M40" s="17">
        <f>SUM(M34:M39)</f>
        <v>1</v>
      </c>
      <c r="N40" s="84">
        <f>SUM(N34:N39)</f>
        <v>270108.52999999997</v>
      </c>
      <c r="O40" s="85">
        <f>SUM(O34:O39)</f>
        <v>316531.93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14</v>
      </c>
      <c r="C41" s="8">
        <f>IF(B41,B41/$B$46,"")</f>
        <v>7.2538860103626937E-2</v>
      </c>
      <c r="D41" s="13">
        <f t="shared" si="15"/>
        <v>132469.68</v>
      </c>
      <c r="E41" s="23">
        <f t="shared" si="16"/>
        <v>158624.56</v>
      </c>
      <c r="F41" s="21">
        <f>IF(E41,E41/$E$46,"")</f>
        <v>0.50113288728881156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179</v>
      </c>
      <c r="C42" s="8">
        <f>IF(B42,B42/$B$46,"")</f>
        <v>0.92746113989637302</v>
      </c>
      <c r="D42" s="13">
        <f t="shared" si="15"/>
        <v>137638.85</v>
      </c>
      <c r="E42" s="14">
        <f t="shared" si="16"/>
        <v>157907.37</v>
      </c>
      <c r="F42" s="21">
        <f>IF(E42,E42/$E$46,"")</f>
        <v>0.49886711271118839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193</v>
      </c>
      <c r="C46" s="17">
        <f>SUM(C34:C45)</f>
        <v>1</v>
      </c>
      <c r="D46" s="18">
        <f>SUM(D34:D45)</f>
        <v>270108.53000000003</v>
      </c>
      <c r="E46" s="18">
        <f>SUM(E34:E45)</f>
        <v>316531.93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2024-07-26T09:54:16Z</dcterms:modified>
</cp:coreProperties>
</file>