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92" yWindow="432" windowWidth="13020" windowHeight="9864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 s="1"/>
  <c r="X23" i="7"/>
  <c r="V23" i="7"/>
  <c r="W23" i="7" s="1"/>
  <c r="T23" i="7"/>
  <c r="U23" i="7" s="1"/>
  <c r="S23" i="7"/>
  <c r="Q23" i="7"/>
  <c r="R23" i="7" s="1"/>
  <c r="O23" i="7"/>
  <c r="P23" i="7"/>
  <c r="N23" i="7"/>
  <c r="L23" i="7"/>
  <c r="M23" i="7"/>
  <c r="J23" i="7"/>
  <c r="K23" i="7" s="1"/>
  <c r="I23" i="7"/>
  <c r="G23" i="7"/>
  <c r="H23" i="7" s="1"/>
  <c r="E23" i="7"/>
  <c r="E44" i="7" s="1"/>
  <c r="F44" i="7" s="1"/>
  <c r="D23" i="7"/>
  <c r="D44" i="7" s="1"/>
  <c r="B23" i="7"/>
  <c r="B44" i="7" s="1"/>
  <c r="C44" i="7" s="1"/>
  <c r="B8" i="7"/>
  <c r="B8" i="6"/>
  <c r="B8" i="5"/>
  <c r="B8" i="4"/>
  <c r="AD22" i="7"/>
  <c r="AE22" i="7" s="1"/>
  <c r="AC22" i="7"/>
  <c r="AA22" i="7"/>
  <c r="AB22" i="7"/>
  <c r="Y22" i="7"/>
  <c r="Z22" i="7"/>
  <c r="X22" i="7"/>
  <c r="V22" i="7"/>
  <c r="W22" i="7"/>
  <c r="T22" i="7"/>
  <c r="U22" i="7" s="1"/>
  <c r="S22" i="7"/>
  <c r="Q22" i="7"/>
  <c r="R22" i="7"/>
  <c r="O22" i="7"/>
  <c r="E43" i="7" s="1"/>
  <c r="F43" i="7" s="1"/>
  <c r="P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E34" i="7" s="1"/>
  <c r="T13" i="7"/>
  <c r="Y13" i="7"/>
  <c r="Z13" i="7"/>
  <c r="AD13" i="7"/>
  <c r="AE13" i="7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K14" i="7" s="1"/>
  <c r="O14" i="7"/>
  <c r="E14" i="7"/>
  <c r="T14" i="7"/>
  <c r="U14" i="7"/>
  <c r="Y14" i="7"/>
  <c r="AD14" i="7"/>
  <c r="AE14" i="7" s="1"/>
  <c r="J15" i="7"/>
  <c r="K15" i="7" s="1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E37" i="7" s="1"/>
  <c r="F37" i="7" s="1"/>
  <c r="J17" i="7"/>
  <c r="K17" i="7" s="1"/>
  <c r="O17" i="7"/>
  <c r="E17" i="7"/>
  <c r="F17" i="7"/>
  <c r="T17" i="7"/>
  <c r="U17" i="7"/>
  <c r="Y17" i="7"/>
  <c r="Z17" i="7"/>
  <c r="AD17" i="7"/>
  <c r="J18" i="7"/>
  <c r="O18" i="7"/>
  <c r="E39" i="7" s="1"/>
  <c r="AD18" i="7"/>
  <c r="AE18" i="7" s="1"/>
  <c r="E18" i="7"/>
  <c r="T18" i="7"/>
  <c r="U18" i="7" s="1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D37" i="7" s="1"/>
  <c r="X16" i="7"/>
  <c r="AC16" i="7"/>
  <c r="D13" i="7"/>
  <c r="I13" i="7"/>
  <c r="N13" i="7"/>
  <c r="S13" i="7"/>
  <c r="X13" i="7"/>
  <c r="AC13" i="7"/>
  <c r="D20" i="7"/>
  <c r="D25" i="7" s="1"/>
  <c r="N34" i="7" s="1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S25" i="7" s="1"/>
  <c r="N37" i="7" s="1"/>
  <c r="X14" i="7"/>
  <c r="AC14" i="7"/>
  <c r="I15" i="7"/>
  <c r="N15" i="7"/>
  <c r="D15" i="7"/>
  <c r="S15" i="7"/>
  <c r="X15" i="7"/>
  <c r="AC15" i="7"/>
  <c r="D36" i="7" s="1"/>
  <c r="I17" i="7"/>
  <c r="D38" i="7" s="1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D40" i="7" s="1"/>
  <c r="S19" i="7"/>
  <c r="X19" i="7"/>
  <c r="G24" i="7"/>
  <c r="B24" i="7"/>
  <c r="L24" i="7"/>
  <c r="M24" i="7" s="1"/>
  <c r="Q24" i="7"/>
  <c r="R24" i="7"/>
  <c r="V24" i="7"/>
  <c r="B45" i="7" s="1"/>
  <c r="C45" i="7" s="1"/>
  <c r="AA24" i="7"/>
  <c r="AB24" i="7"/>
  <c r="G16" i="7"/>
  <c r="H16" i="7" s="1"/>
  <c r="L16" i="7"/>
  <c r="Q16" i="7"/>
  <c r="V16" i="7"/>
  <c r="W16" i="7" s="1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/>
  <c r="Q21" i="7"/>
  <c r="R21" i="7" s="1"/>
  <c r="V21" i="7"/>
  <c r="W21" i="7" s="1"/>
  <c r="G14" i="7"/>
  <c r="L14" i="7"/>
  <c r="B14" i="7"/>
  <c r="C14" i="7" s="1"/>
  <c r="Q14" i="7"/>
  <c r="Q25" i="7" s="1"/>
  <c r="L37" i="7" s="1"/>
  <c r="M37" i="7" s="1"/>
  <c r="V14" i="7"/>
  <c r="W14" i="7"/>
  <c r="AA14" i="7"/>
  <c r="AB14" i="7" s="1"/>
  <c r="G15" i="7"/>
  <c r="L15" i="7"/>
  <c r="B15" i="7"/>
  <c r="Q15" i="7"/>
  <c r="V15" i="7"/>
  <c r="W15" i="7"/>
  <c r="AA15" i="7"/>
  <c r="G17" i="7"/>
  <c r="H17" i="7"/>
  <c r="L17" i="7"/>
  <c r="M17" i="7" s="1"/>
  <c r="B17" i="7"/>
  <c r="C17" i="7"/>
  <c r="Q17" i="7"/>
  <c r="V17" i="7"/>
  <c r="W17" i="7"/>
  <c r="AA17" i="7"/>
  <c r="G18" i="7"/>
  <c r="L18" i="7"/>
  <c r="B39" i="7" s="1"/>
  <c r="AA18" i="7"/>
  <c r="B18" i="7"/>
  <c r="Q18" i="7"/>
  <c r="R18" i="7" s="1"/>
  <c r="V18" i="7"/>
  <c r="W18" i="7"/>
  <c r="G19" i="7"/>
  <c r="L19" i="7"/>
  <c r="AA19" i="7"/>
  <c r="B19" i="7"/>
  <c r="B40" i="7" s="1"/>
  <c r="C19" i="7"/>
  <c r="Q19" i="7"/>
  <c r="R19" i="7"/>
  <c r="V19" i="7"/>
  <c r="W19" i="7"/>
  <c r="R15" i="7"/>
  <c r="J25" i="6"/>
  <c r="K20" i="6"/>
  <c r="E25" i="6"/>
  <c r="O25" i="6"/>
  <c r="O36" i="6"/>
  <c r="P36" i="6" s="1"/>
  <c r="Y25" i="6"/>
  <c r="O38" i="6" s="1"/>
  <c r="T25" i="6"/>
  <c r="O37" i="6"/>
  <c r="AD25" i="6"/>
  <c r="O39" i="6" s="1"/>
  <c r="P39" i="6" s="1"/>
  <c r="I25" i="6"/>
  <c r="N35" i="6" s="1"/>
  <c r="D25" i="6"/>
  <c r="N34" i="6"/>
  <c r="N25" i="6"/>
  <c r="N36" i="6"/>
  <c r="X25" i="6"/>
  <c r="N38" i="6"/>
  <c r="S25" i="6"/>
  <c r="N37" i="6" s="1"/>
  <c r="AC25" i="6"/>
  <c r="N39" i="6"/>
  <c r="G25" i="6"/>
  <c r="L35" i="6" s="1"/>
  <c r="M35" i="6" s="1"/>
  <c r="H15" i="6"/>
  <c r="B25" i="6"/>
  <c r="L25" i="6"/>
  <c r="L36" i="6" s="1"/>
  <c r="M36" i="6" s="1"/>
  <c r="V25" i="6"/>
  <c r="L38" i="6" s="1"/>
  <c r="Q25" i="6"/>
  <c r="L37" i="6"/>
  <c r="M37" i="6" s="1"/>
  <c r="AA25" i="6"/>
  <c r="L39" i="6" s="1"/>
  <c r="M39" i="6" s="1"/>
  <c r="E45" i="6"/>
  <c r="E34" i="6"/>
  <c r="E35" i="6"/>
  <c r="E36" i="6"/>
  <c r="F36" i="6" s="1"/>
  <c r="E37" i="6"/>
  <c r="E38" i="6"/>
  <c r="F38" i="6"/>
  <c r="E39" i="6"/>
  <c r="E40" i="6"/>
  <c r="E41" i="6"/>
  <c r="E42" i="6"/>
  <c r="F42" i="6" s="1"/>
  <c r="D45" i="6"/>
  <c r="D34" i="6"/>
  <c r="D35" i="6"/>
  <c r="D36" i="6"/>
  <c r="D46" i="6" s="1"/>
  <c r="D37" i="6"/>
  <c r="D38" i="6"/>
  <c r="D39" i="6"/>
  <c r="D40" i="6"/>
  <c r="D41" i="6"/>
  <c r="D42" i="6"/>
  <c r="B45" i="6"/>
  <c r="B42" i="6"/>
  <c r="C42" i="6" s="1"/>
  <c r="B34" i="6"/>
  <c r="B46" i="6" s="1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M36" i="5" s="1"/>
  <c r="Q25" i="5"/>
  <c r="L37" i="5" s="1"/>
  <c r="M37" i="5" s="1"/>
  <c r="V25" i="5"/>
  <c r="L38" i="5" s="1"/>
  <c r="M38" i="5" s="1"/>
  <c r="E34" i="5"/>
  <c r="E46" i="5" s="1"/>
  <c r="E35" i="5"/>
  <c r="E36" i="5"/>
  <c r="E41" i="5"/>
  <c r="E42" i="5"/>
  <c r="E39" i="5"/>
  <c r="E40" i="5"/>
  <c r="E45" i="5"/>
  <c r="E37" i="5"/>
  <c r="F37" i="5" s="1"/>
  <c r="E38" i="5"/>
  <c r="F38" i="5" s="1"/>
  <c r="D34" i="5"/>
  <c r="D35" i="5"/>
  <c r="D46" i="5" s="1"/>
  <c r="D36" i="5"/>
  <c r="D41" i="5"/>
  <c r="D42" i="5"/>
  <c r="D39" i="5"/>
  <c r="D40" i="5"/>
  <c r="D45" i="5"/>
  <c r="D37" i="5"/>
  <c r="D38" i="5"/>
  <c r="B34" i="5"/>
  <c r="C34" i="5" s="1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25" i="5" s="1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E39" i="4"/>
  <c r="E40" i="4"/>
  <c r="F40" i="4" s="1"/>
  <c r="E41" i="4"/>
  <c r="F41" i="4" s="1"/>
  <c r="E42" i="4"/>
  <c r="F42" i="4" s="1"/>
  <c r="D45" i="4"/>
  <c r="B45" i="4"/>
  <c r="B42" i="4"/>
  <c r="C42" i="4" s="1"/>
  <c r="B34" i="4"/>
  <c r="B35" i="4"/>
  <c r="B36" i="4"/>
  <c r="B37" i="4"/>
  <c r="C37" i="4"/>
  <c r="B38" i="4"/>
  <c r="B39" i="4"/>
  <c r="C39" i="4" s="1"/>
  <c r="B40" i="4"/>
  <c r="C40" i="4" s="1"/>
  <c r="B41" i="4"/>
  <c r="C41" i="4" s="1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25" i="4" s="1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25" i="4" s="1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25" i="4" s="1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P37" i="4" s="1"/>
  <c r="D34" i="4"/>
  <c r="D46" i="4" s="1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F20" i="1" s="1"/>
  <c r="Y25" i="1"/>
  <c r="O38" i="1"/>
  <c r="P38" i="1" s="1"/>
  <c r="I25" i="1"/>
  <c r="N35" i="1" s="1"/>
  <c r="N25" i="1"/>
  <c r="N36" i="1" s="1"/>
  <c r="D25" i="1"/>
  <c r="N34" i="1"/>
  <c r="X25" i="1"/>
  <c r="N38" i="1"/>
  <c r="G25" i="1"/>
  <c r="L35" i="1" s="1"/>
  <c r="H22" i="1"/>
  <c r="L25" i="1"/>
  <c r="M15" i="1" s="1"/>
  <c r="M20" i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7" i="1"/>
  <c r="P14" i="1"/>
  <c r="M24" i="1"/>
  <c r="M21" i="1"/>
  <c r="M19" i="1"/>
  <c r="M17" i="1"/>
  <c r="M16" i="1"/>
  <c r="M14" i="1"/>
  <c r="K24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R25" i="1" s="1"/>
  <c r="K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O34" i="6"/>
  <c r="P34" i="6" s="1"/>
  <c r="F22" i="6"/>
  <c r="L34" i="6"/>
  <c r="C22" i="6"/>
  <c r="F45" i="1"/>
  <c r="H20" i="6"/>
  <c r="H19" i="6"/>
  <c r="M18" i="6"/>
  <c r="M13" i="6"/>
  <c r="P19" i="6"/>
  <c r="P14" i="6"/>
  <c r="Z21" i="6"/>
  <c r="H22" i="6"/>
  <c r="O35" i="6"/>
  <c r="P35" i="6" s="1"/>
  <c r="K22" i="6"/>
  <c r="M13" i="5"/>
  <c r="L35" i="5"/>
  <c r="H22" i="5"/>
  <c r="O38" i="5"/>
  <c r="P38" i="5" s="1"/>
  <c r="O35" i="5"/>
  <c r="K22" i="5"/>
  <c r="M14" i="4"/>
  <c r="P21" i="4"/>
  <c r="H19" i="4"/>
  <c r="H22" i="4"/>
  <c r="K13" i="4"/>
  <c r="K22" i="4"/>
  <c r="Z21" i="4"/>
  <c r="L34" i="1"/>
  <c r="O34" i="1"/>
  <c r="F13" i="1"/>
  <c r="C13" i="1"/>
  <c r="K21" i="1"/>
  <c r="H16" i="1"/>
  <c r="H20" i="1"/>
  <c r="H14" i="1"/>
  <c r="H24" i="1"/>
  <c r="C42" i="1"/>
  <c r="Z18" i="6"/>
  <c r="C20" i="6"/>
  <c r="C13" i="6"/>
  <c r="C25" i="6" s="1"/>
  <c r="F14" i="6"/>
  <c r="F25" i="6" s="1"/>
  <c r="K15" i="6"/>
  <c r="R16" i="6"/>
  <c r="U16" i="6"/>
  <c r="U13" i="6"/>
  <c r="H18" i="6"/>
  <c r="H13" i="6"/>
  <c r="H24" i="6"/>
  <c r="H14" i="6"/>
  <c r="H25" i="6" s="1"/>
  <c r="D35" i="7"/>
  <c r="K19" i="6"/>
  <c r="K14" i="6"/>
  <c r="K18" i="6"/>
  <c r="K21" i="6"/>
  <c r="K13" i="6"/>
  <c r="T25" i="7"/>
  <c r="O37" i="7" s="1"/>
  <c r="P37" i="7" s="1"/>
  <c r="F13" i="6"/>
  <c r="W19" i="6"/>
  <c r="W18" i="6"/>
  <c r="K24" i="6"/>
  <c r="E46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K25" i="5" s="1"/>
  <c r="W18" i="5"/>
  <c r="R16" i="5"/>
  <c r="H13" i="5"/>
  <c r="H20" i="5"/>
  <c r="K19" i="5"/>
  <c r="K20" i="5"/>
  <c r="C14" i="5"/>
  <c r="C13" i="5"/>
  <c r="C25" i="5" s="1"/>
  <c r="E25" i="7"/>
  <c r="O34" i="7" s="1"/>
  <c r="F23" i="7"/>
  <c r="B46" i="5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H20" i="4"/>
  <c r="W17" i="4"/>
  <c r="Z17" i="4"/>
  <c r="C18" i="4"/>
  <c r="C20" i="4"/>
  <c r="O34" i="4"/>
  <c r="P34" i="4" s="1"/>
  <c r="H13" i="4"/>
  <c r="O35" i="4"/>
  <c r="P35" i="4" s="1"/>
  <c r="M13" i="4"/>
  <c r="W20" i="4"/>
  <c r="M20" i="4"/>
  <c r="O36" i="4"/>
  <c r="P20" i="4"/>
  <c r="L35" i="4"/>
  <c r="M35" i="4" s="1"/>
  <c r="F43" i="4"/>
  <c r="K22" i="7"/>
  <c r="Z14" i="7"/>
  <c r="C24" i="7"/>
  <c r="B37" i="7"/>
  <c r="C37" i="7" s="1"/>
  <c r="AC25" i="7"/>
  <c r="N38" i="7" s="1"/>
  <c r="D34" i="7"/>
  <c r="D45" i="7"/>
  <c r="E45" i="7"/>
  <c r="C35" i="1"/>
  <c r="B38" i="7"/>
  <c r="C38" i="7" s="1"/>
  <c r="R17" i="7"/>
  <c r="H22" i="7"/>
  <c r="P17" i="7"/>
  <c r="P16" i="7"/>
  <c r="F37" i="4"/>
  <c r="Z16" i="7"/>
  <c r="M16" i="7"/>
  <c r="F43" i="1"/>
  <c r="F44" i="1"/>
  <c r="F24" i="7"/>
  <c r="C22" i="7"/>
  <c r="C23" i="7"/>
  <c r="C44" i="1"/>
  <c r="F15" i="7"/>
  <c r="F22" i="7"/>
  <c r="F42" i="1"/>
  <c r="F35" i="1"/>
  <c r="C36" i="6"/>
  <c r="C41" i="6"/>
  <c r="C39" i="5"/>
  <c r="C43" i="5"/>
  <c r="C36" i="4"/>
  <c r="C43" i="4"/>
  <c r="P25" i="4"/>
  <c r="C45" i="1"/>
  <c r="C37" i="1"/>
  <c r="C15" i="7"/>
  <c r="K24" i="7"/>
  <c r="F37" i="6"/>
  <c r="F41" i="6"/>
  <c r="C39" i="6"/>
  <c r="C37" i="6"/>
  <c r="F40" i="6"/>
  <c r="C35" i="6"/>
  <c r="F35" i="6"/>
  <c r="P37" i="6"/>
  <c r="U13" i="7"/>
  <c r="U16" i="7"/>
  <c r="F45" i="6"/>
  <c r="C34" i="6"/>
  <c r="M34" i="6"/>
  <c r="F34" i="6"/>
  <c r="F39" i="6"/>
  <c r="AB18" i="7"/>
  <c r="AB19" i="7"/>
  <c r="C40" i="6"/>
  <c r="C45" i="6"/>
  <c r="C45" i="5"/>
  <c r="F39" i="5"/>
  <c r="F45" i="5"/>
  <c r="AE20" i="7"/>
  <c r="R16" i="7"/>
  <c r="C36" i="5"/>
  <c r="C37" i="5"/>
  <c r="F36" i="5"/>
  <c r="F34" i="5"/>
  <c r="C40" i="5"/>
  <c r="C35" i="5"/>
  <c r="F18" i="7"/>
  <c r="F40" i="5"/>
  <c r="F35" i="5"/>
  <c r="F21" i="7"/>
  <c r="F13" i="7"/>
  <c r="F14" i="7"/>
  <c r="C41" i="5"/>
  <c r="F42" i="5"/>
  <c r="F41" i="5"/>
  <c r="M35" i="5"/>
  <c r="W20" i="7"/>
  <c r="P35" i="5"/>
  <c r="Z21" i="7"/>
  <c r="AE17" i="7"/>
  <c r="F35" i="4"/>
  <c r="F36" i="4"/>
  <c r="C38" i="4"/>
  <c r="C35" i="4"/>
  <c r="F38" i="4"/>
  <c r="C45" i="4"/>
  <c r="K16" i="7"/>
  <c r="AB20" i="7"/>
  <c r="AB17" i="7"/>
  <c r="C18" i="7"/>
  <c r="F34" i="4"/>
  <c r="F39" i="4"/>
  <c r="R13" i="7"/>
  <c r="M19" i="7"/>
  <c r="C34" i="4"/>
  <c r="K21" i="7"/>
  <c r="P14" i="7"/>
  <c r="P19" i="7"/>
  <c r="M14" i="7"/>
  <c r="H15" i="7"/>
  <c r="H14" i="7"/>
  <c r="H24" i="7"/>
  <c r="C43" i="7"/>
  <c r="P36" i="4"/>
  <c r="M37" i="4"/>
  <c r="F45" i="7"/>
  <c r="P20" i="1" l="1"/>
  <c r="M18" i="1"/>
  <c r="B41" i="7"/>
  <c r="P18" i="7"/>
  <c r="P18" i="1"/>
  <c r="D39" i="7"/>
  <c r="L36" i="1"/>
  <c r="L40" i="1" s="1"/>
  <c r="M34" i="1" s="1"/>
  <c r="P15" i="1"/>
  <c r="B36" i="7"/>
  <c r="M13" i="1"/>
  <c r="M25" i="1" s="1"/>
  <c r="P13" i="1"/>
  <c r="K18" i="1"/>
  <c r="K20" i="1"/>
  <c r="K19" i="1"/>
  <c r="K19" i="7"/>
  <c r="E46" i="1"/>
  <c r="F39" i="1" s="1"/>
  <c r="H18" i="1"/>
  <c r="F41" i="1"/>
  <c r="D46" i="1"/>
  <c r="H13" i="1"/>
  <c r="H25" i="1" s="1"/>
  <c r="F25" i="1"/>
  <c r="F20" i="7"/>
  <c r="F25" i="7" s="1"/>
  <c r="D41" i="7"/>
  <c r="C25" i="1"/>
  <c r="B46" i="1"/>
  <c r="C41" i="1" s="1"/>
  <c r="B25" i="7"/>
  <c r="N40" i="6"/>
  <c r="C25" i="4"/>
  <c r="AE25" i="4"/>
  <c r="F25" i="5"/>
  <c r="Y25" i="7"/>
  <c r="O39" i="7" s="1"/>
  <c r="P39" i="7" s="1"/>
  <c r="N40" i="1"/>
  <c r="AA25" i="7"/>
  <c r="L38" i="7" s="1"/>
  <c r="M38" i="7" s="1"/>
  <c r="J25" i="7"/>
  <c r="K18" i="7" s="1"/>
  <c r="P40" i="4"/>
  <c r="M25" i="5"/>
  <c r="R25" i="5"/>
  <c r="Z25" i="5"/>
  <c r="P25" i="5"/>
  <c r="K25" i="1"/>
  <c r="AE25" i="1"/>
  <c r="E46" i="4"/>
  <c r="H25" i="4"/>
  <c r="M25" i="4"/>
  <c r="W25" i="6"/>
  <c r="AB15" i="7"/>
  <c r="AB25" i="7" s="1"/>
  <c r="R14" i="7"/>
  <c r="R25" i="7" s="1"/>
  <c r="W24" i="7"/>
  <c r="N40" i="5"/>
  <c r="O25" i="7"/>
  <c r="P20" i="7" s="1"/>
  <c r="C46" i="6"/>
  <c r="W25" i="4"/>
  <c r="X25" i="7"/>
  <c r="N39" i="7" s="1"/>
  <c r="F46" i="5"/>
  <c r="AE25" i="5"/>
  <c r="E41" i="7"/>
  <c r="B35" i="7"/>
  <c r="C35" i="7" s="1"/>
  <c r="R25" i="4"/>
  <c r="U25" i="1"/>
  <c r="E35" i="7"/>
  <c r="F35" i="7" s="1"/>
  <c r="E38" i="7"/>
  <c r="F38" i="7" s="1"/>
  <c r="B34" i="7"/>
  <c r="M25" i="6"/>
  <c r="U25" i="6"/>
  <c r="AB25" i="6"/>
  <c r="AE25" i="6"/>
  <c r="F25" i="4"/>
  <c r="C13" i="7"/>
  <c r="H25" i="5"/>
  <c r="Z25" i="1"/>
  <c r="B46" i="4"/>
  <c r="U25" i="5"/>
  <c r="AB25" i="5"/>
  <c r="I25" i="7"/>
  <c r="N35" i="7" s="1"/>
  <c r="E36" i="7"/>
  <c r="K25" i="6"/>
  <c r="W25" i="1"/>
  <c r="K25" i="4"/>
  <c r="AB25" i="1"/>
  <c r="P25" i="6"/>
  <c r="R25" i="6"/>
  <c r="Z25" i="6"/>
  <c r="F46" i="6"/>
  <c r="P38" i="6"/>
  <c r="P40" i="6" s="1"/>
  <c r="O40" i="6"/>
  <c r="L40" i="6"/>
  <c r="M38" i="6"/>
  <c r="M40" i="6" s="1"/>
  <c r="V25" i="7"/>
  <c r="L39" i="7" s="1"/>
  <c r="M39" i="7" s="1"/>
  <c r="C46" i="5"/>
  <c r="W25" i="7"/>
  <c r="L40" i="5"/>
  <c r="M34" i="5"/>
  <c r="M40" i="5" s="1"/>
  <c r="O40" i="5"/>
  <c r="P34" i="5"/>
  <c r="P40" i="5" s="1"/>
  <c r="L25" i="7"/>
  <c r="M20" i="7" s="1"/>
  <c r="C46" i="4"/>
  <c r="F46" i="4"/>
  <c r="L40" i="4"/>
  <c r="N40" i="4"/>
  <c r="M34" i="4"/>
  <c r="M40" i="4" s="1"/>
  <c r="O40" i="4"/>
  <c r="P21" i="7"/>
  <c r="U25" i="7"/>
  <c r="Z25" i="7"/>
  <c r="D42" i="7"/>
  <c r="E42" i="7"/>
  <c r="F42" i="7" s="1"/>
  <c r="O40" i="1"/>
  <c r="P34" i="1" s="1"/>
  <c r="AE21" i="7"/>
  <c r="AE25" i="7" s="1"/>
  <c r="G25" i="7"/>
  <c r="H20" i="7" s="1"/>
  <c r="B42" i="7"/>
  <c r="AD25" i="7"/>
  <c r="O38" i="7" s="1"/>
  <c r="P38" i="7" s="1"/>
  <c r="N25" i="7"/>
  <c r="N36" i="7" s="1"/>
  <c r="D46" i="7" l="1"/>
  <c r="M15" i="7"/>
  <c r="M18" i="7"/>
  <c r="C36" i="1"/>
  <c r="C39" i="1"/>
  <c r="O36" i="7"/>
  <c r="P15" i="7"/>
  <c r="F36" i="1"/>
  <c r="P25" i="1"/>
  <c r="P36" i="1"/>
  <c r="P13" i="7"/>
  <c r="P25" i="7" s="1"/>
  <c r="F34" i="1"/>
  <c r="F46" i="1" s="1"/>
  <c r="C34" i="1"/>
  <c r="C46" i="1" s="1"/>
  <c r="M36" i="1"/>
  <c r="L36" i="7"/>
  <c r="M13" i="7"/>
  <c r="F40" i="1"/>
  <c r="K20" i="7"/>
  <c r="C40" i="1"/>
  <c r="L35" i="7"/>
  <c r="H19" i="7"/>
  <c r="H18" i="7"/>
  <c r="O35" i="7"/>
  <c r="K13" i="7"/>
  <c r="P35" i="1"/>
  <c r="N40" i="7"/>
  <c r="H13" i="7"/>
  <c r="M35" i="1"/>
  <c r="M40" i="1" s="1"/>
  <c r="L34" i="7"/>
  <c r="C20" i="7"/>
  <c r="C25" i="7" s="1"/>
  <c r="E46" i="7"/>
  <c r="F36" i="7" s="1"/>
  <c r="B46" i="7"/>
  <c r="C40" i="7" s="1"/>
  <c r="C42" i="7"/>
  <c r="M25" i="7" l="1"/>
  <c r="P40" i="1"/>
  <c r="C36" i="7"/>
  <c r="O40" i="7"/>
  <c r="P34" i="7" s="1"/>
  <c r="L40" i="7"/>
  <c r="M35" i="7" s="1"/>
  <c r="K25" i="7"/>
  <c r="F39" i="7"/>
  <c r="F40" i="7"/>
  <c r="H25" i="7"/>
  <c r="C41" i="7"/>
  <c r="C39" i="7"/>
  <c r="C34" i="7"/>
  <c r="F41" i="7"/>
  <c r="F34" i="7"/>
  <c r="P35" i="7" l="1"/>
  <c r="P36" i="7"/>
  <c r="P40" i="7" s="1"/>
  <c r="M36" i="7"/>
  <c r="C46" i="7"/>
  <c r="M34" i="7"/>
  <c r="M40" i="7" s="1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<sst xmlns="http://schemas.openxmlformats.org/spreadsheetml/2006/main" count="457" uniqueCount="62">
  <si>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</si>
  <si>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</si>
  <si>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</si>
  <si>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</si>
  <si>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</si>
  <si>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</si>
  <si>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</si>
  <si>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</si>
  <si>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</si>
  <si>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</si>
  <si>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</si>
  <si>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</si>
  <si>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</si>
  <si>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</si>
  <si>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</si>
  <si>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</si>
  <si>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</si>
  <si>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</si>
  <si>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</si>
  <si>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</si>
  <si>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</si>
  <si>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</si>
  <si>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</si>
  <si>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</si>
  <si>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</si>
  <si>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</si>
  <si>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</si>
  <si>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</si>
  <si>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</si>
  <si>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</si>
  <si>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</si>
  <si>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</si>
  <si>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</si>
  <si>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</si>
  <si>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</si>
  <si>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</si>
  <si>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</si>
  <si>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</si>
  <si>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</si>
  <si>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</si>
  <si>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</si>
  <si>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</si>
  <si>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</si>
  <si>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</si>
  <si>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</si>
  <si>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</si>
  <si>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</si>
  <si>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</si>
  <si>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</si>
  <si>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</si>
  <si>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</si>
  <si>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</si>
  <si>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</si>
  <si>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</si>
  <si>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</si>
  <si>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</si>
  <si>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</si>
  <si>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</si>
  <si>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</si>
  <si>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</si>
  <si>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</si>
  <si>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Informació i Comunicació de Barcelona SA (ICB)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</si>
</sst>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0-428F-AA72-FE702986EF5E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0-428F-AA72-FE702986EF5E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0-428F-AA72-FE702986EF5E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0-428F-AA72-FE702986EF5E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0-428F-AA72-FE702986EF5E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0-428F-AA72-FE702986EF5E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0-428F-AA72-FE702986EF5E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0-428F-AA72-FE702986EF5E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20-428F-AA72-FE702986EF5E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20-428F-AA72-FE702986EF5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120-428F-AA72-FE702986E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32-4E2F-A64E-17C6EE4C3232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32-4E2F-A64E-17C6EE4C3232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32-4E2F-A64E-17C6EE4C3232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32-4E2F-A64E-17C6EE4C3232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32-4E2F-A64E-17C6EE4C3232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32-4E2F-A64E-17C6EE4C3232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32-4E2F-A64E-17C6EE4C3232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32-4E2F-A64E-17C6EE4C3232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32-4E2F-A64E-17C6EE4C3232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32-4E2F-A64E-17C6EE4C323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309710.77</c:v>
                </c:pt>
                <c:pt idx="1">
                  <c:v>0</c:v>
                </c:pt>
                <c:pt idx="2">
                  <c:v>33735.120000000003</c:v>
                </c:pt>
                <c:pt idx="3">
                  <c:v>0</c:v>
                </c:pt>
                <c:pt idx="4">
                  <c:v>0</c:v>
                </c:pt>
                <c:pt idx="5">
                  <c:v>235322.55</c:v>
                </c:pt>
                <c:pt idx="6">
                  <c:v>14521.02</c:v>
                </c:pt>
                <c:pt idx="7">
                  <c:v>167700.81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532-4E2F-A64E-17C6EE4C32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44-45EC-9A1D-CFFA12B0D272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44-45EC-9A1D-CFFA12B0D272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44-45EC-9A1D-CFFA12B0D272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44-45EC-9A1D-CFFA12B0D27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31</c:v>
                </c:pt>
                <c:pt idx="2">
                  <c:v>55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44-45EC-9A1D-CFFA12B0D2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3F-4595-83BF-4AA4C0219F5A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3F-4595-83BF-4AA4C0219F5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3F-4595-83BF-4AA4C0219F5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3F-4595-83BF-4AA4C0219F5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3F-4595-83BF-4AA4C0219F5A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3F-4595-83BF-4AA4C0219F5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23003.31</c:v>
                </c:pt>
                <c:pt idx="1">
                  <c:v>356137.92</c:v>
                </c:pt>
                <c:pt idx="2">
                  <c:v>381849.04000000004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3F-4595-83BF-4AA4C0219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168275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L20" sqref="L20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45428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3.2258064516129031E-2</v>
      </c>
      <c r="I13" s="4">
        <v>76000</v>
      </c>
      <c r="J13" s="5">
        <v>91960</v>
      </c>
      <c r="K13" s="21">
        <f t="shared" ref="K13:K24" si="3">IF(J13,J13/$J$25,"")</f>
        <v>0.25821457035521522</v>
      </c>
      <c r="L13" s="1">
        <v>2</v>
      </c>
      <c r="M13" s="20">
        <f t="shared" ref="M13:M24" si="4">IF(L13,L13/$L$25,"")</f>
        <v>3.6363636363636362E-2</v>
      </c>
      <c r="N13" s="4">
        <v>179959.32</v>
      </c>
      <c r="O13" s="5">
        <v>217750.77</v>
      </c>
      <c r="P13" s="21">
        <f t="shared" ref="P13:P24" si="5">IF(O13,O13/$O$25,"")</f>
        <v>0.57025354836560538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1.8181818181818181E-2</v>
      </c>
      <c r="N15" s="6">
        <v>27880.27</v>
      </c>
      <c r="O15" s="7">
        <v>33735.120000000003</v>
      </c>
      <c r="P15" s="21">
        <f t="shared" si="5"/>
        <v>8.8346745614444916E-2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3</v>
      </c>
      <c r="H18" s="62">
        <f t="shared" si="2"/>
        <v>9.6774193548387094E-2</v>
      </c>
      <c r="I18" s="65">
        <v>165581.45000000001</v>
      </c>
      <c r="J18" s="66">
        <v>200353.55</v>
      </c>
      <c r="K18" s="63">
        <f t="shared" si="3"/>
        <v>0.56257292118738722</v>
      </c>
      <c r="L18" s="67">
        <v>1</v>
      </c>
      <c r="M18" s="62">
        <f t="shared" si="4"/>
        <v>1.8181818181818181E-2</v>
      </c>
      <c r="N18" s="65">
        <v>28900</v>
      </c>
      <c r="O18" s="66">
        <v>34969</v>
      </c>
      <c r="P18" s="63">
        <f t="shared" si="5"/>
        <v>9.1578074937676932E-2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3.2258064516129031E-2</v>
      </c>
      <c r="I19" s="6">
        <v>12000.84</v>
      </c>
      <c r="J19" s="7">
        <v>14521.02</v>
      </c>
      <c r="K19" s="21">
        <f t="shared" si="3"/>
        <v>4.0773585693991816E-2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v>19011</v>
      </c>
      <c r="E20" s="66">
        <v>23003.31</v>
      </c>
      <c r="F20" s="21">
        <f t="shared" si="1"/>
        <v>1</v>
      </c>
      <c r="G20" s="64">
        <v>26</v>
      </c>
      <c r="H20" s="62">
        <f t="shared" si="2"/>
        <v>0.83870967741935487</v>
      </c>
      <c r="I20" s="65">
        <v>40973.18</v>
      </c>
      <c r="J20" s="66">
        <v>49303.35</v>
      </c>
      <c r="K20" s="63">
        <f t="shared" si="3"/>
        <v>0.13843892276340583</v>
      </c>
      <c r="L20" s="64">
        <v>51</v>
      </c>
      <c r="M20" s="62">
        <f t="shared" si="4"/>
        <v>0.92727272727272725</v>
      </c>
      <c r="N20" s="65">
        <v>78901.289999999994</v>
      </c>
      <c r="O20" s="66">
        <v>95394.15</v>
      </c>
      <c r="P20" s="63">
        <f t="shared" si="5"/>
        <v>0.24982163108227268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19011</v>
      </c>
      <c r="E25" s="18">
        <f t="shared" si="12"/>
        <v>23003.31</v>
      </c>
      <c r="F25" s="19">
        <f t="shared" si="12"/>
        <v>1</v>
      </c>
      <c r="G25" s="16">
        <f t="shared" si="12"/>
        <v>31</v>
      </c>
      <c r="H25" s="17">
        <f t="shared" si="12"/>
        <v>1</v>
      </c>
      <c r="I25" s="18">
        <f t="shared" si="12"/>
        <v>294555.47000000003</v>
      </c>
      <c r="J25" s="18">
        <f t="shared" si="12"/>
        <v>356137.92</v>
      </c>
      <c r="K25" s="19">
        <f t="shared" si="12"/>
        <v>1</v>
      </c>
      <c r="L25" s="16">
        <f t="shared" si="12"/>
        <v>55</v>
      </c>
      <c r="M25" s="17">
        <f t="shared" si="12"/>
        <v>1</v>
      </c>
      <c r="N25" s="18">
        <f t="shared" si="12"/>
        <v>315640.88</v>
      </c>
      <c r="O25" s="18">
        <f t="shared" si="12"/>
        <v>381849.04000000004</v>
      </c>
      <c r="P25" s="19">
        <f t="shared" si="12"/>
        <v>0.99999999999999978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19" t="s">
        <v>53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3</v>
      </c>
      <c r="C34" s="8">
        <f t="shared" ref="C34:C43" si="14">IF(B34,B34/$B$46,"")</f>
        <v>3.4482758620689655E-2</v>
      </c>
      <c r="D34" s="10">
        <f t="shared" ref="D34:D45" si="15">D13+I13+N13+S13+AC13+X13</f>
        <v>255959.32</v>
      </c>
      <c r="E34" s="11">
        <f t="shared" ref="E34:E45" si="16">E13+J13+O13+T13+AD13+Y13</f>
        <v>309710.77</v>
      </c>
      <c r="F34" s="21">
        <f t="shared" ref="F34:F43" si="17">IF(E34,E34/$E$46,"")</f>
        <v>0.40698387641671163</v>
      </c>
      <c r="J34" s="143" t="s">
        <v>3</v>
      </c>
      <c r="K34" s="144"/>
      <c r="L34" s="54">
        <f>B25</f>
        <v>1</v>
      </c>
      <c r="M34" s="8">
        <f t="shared" ref="M34:M39" si="18">IF(L34,L34/$L$40,"")</f>
        <v>1.1494252873563218E-2</v>
      </c>
      <c r="N34" s="55">
        <f>D25</f>
        <v>19011</v>
      </c>
      <c r="O34" s="55">
        <f>E25</f>
        <v>23003.31</v>
      </c>
      <c r="P34" s="56">
        <f t="shared" ref="P34:P39" si="19">IF(O34,O34/$O$40,"")</f>
        <v>3.022812630705515E-2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31</v>
      </c>
      <c r="M35" s="8">
        <f t="shared" si="18"/>
        <v>0.35632183908045978</v>
      </c>
      <c r="N35" s="58">
        <f>I25</f>
        <v>294555.47000000003</v>
      </c>
      <c r="O35" s="58">
        <f>J25</f>
        <v>356137.92</v>
      </c>
      <c r="P35" s="56">
        <f t="shared" si="19"/>
        <v>0.46799273793605795</v>
      </c>
    </row>
    <row r="36" spans="1:33" ht="30" customHeight="1" x14ac:dyDescent="0.3">
      <c r="A36" s="41" t="s">
        <v>19</v>
      </c>
      <c r="B36" s="12">
        <f t="shared" si="13"/>
        <v>1</v>
      </c>
      <c r="C36" s="8">
        <f t="shared" si="14"/>
        <v>1.1494252873563218E-2</v>
      </c>
      <c r="D36" s="13">
        <f t="shared" si="15"/>
        <v>27880.27</v>
      </c>
      <c r="E36" s="14">
        <f t="shared" si="16"/>
        <v>33735.120000000003</v>
      </c>
      <c r="F36" s="21">
        <f t="shared" si="17"/>
        <v>4.4330553661349706E-2</v>
      </c>
      <c r="G36" s="24"/>
      <c r="J36" s="139" t="s">
        <v>2</v>
      </c>
      <c r="K36" s="140"/>
      <c r="L36" s="57">
        <f>L25</f>
        <v>55</v>
      </c>
      <c r="M36" s="8">
        <f t="shared" si="18"/>
        <v>0.63218390804597702</v>
      </c>
      <c r="N36" s="58">
        <f>N25</f>
        <v>315640.88</v>
      </c>
      <c r="O36" s="58">
        <f>O25</f>
        <v>381849.04000000004</v>
      </c>
      <c r="P36" s="56">
        <f t="shared" si="19"/>
        <v>0.50177913575688693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4</v>
      </c>
      <c r="C39" s="8">
        <f t="shared" si="14"/>
        <v>4.5977011494252873E-2</v>
      </c>
      <c r="D39" s="13">
        <f t="shared" si="15"/>
        <v>194481.45</v>
      </c>
      <c r="E39" s="22">
        <f t="shared" si="16"/>
        <v>235322.55</v>
      </c>
      <c r="F39" s="21">
        <f t="shared" si="17"/>
        <v>0.30923200897167841</v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1.1494252873563218E-2</v>
      </c>
      <c r="D40" s="13">
        <f t="shared" si="15"/>
        <v>12000.84</v>
      </c>
      <c r="E40" s="14">
        <f t="shared" si="16"/>
        <v>14521.02</v>
      </c>
      <c r="F40" s="21">
        <f t="shared" si="17"/>
        <v>1.908174200440171E-2</v>
      </c>
      <c r="G40" s="24"/>
      <c r="J40" s="141" t="s">
        <v>0</v>
      </c>
      <c r="K40" s="142"/>
      <c r="L40" s="79">
        <f>SUM(L34:L39)</f>
        <v>87</v>
      </c>
      <c r="M40" s="17">
        <f>SUM(M34:M39)</f>
        <v>1</v>
      </c>
      <c r="N40" s="80">
        <f>SUM(N34:N39)</f>
        <v>629207.35000000009</v>
      </c>
      <c r="O40" s="81">
        <f>SUM(O34:O39)</f>
        <v>760990.27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78</v>
      </c>
      <c r="C41" s="8">
        <f t="shared" si="14"/>
        <v>0.89655172413793105</v>
      </c>
      <c r="D41" s="13">
        <f t="shared" si="15"/>
        <v>138885.47</v>
      </c>
      <c r="E41" s="14">
        <f t="shared" si="16"/>
        <v>167700.81</v>
      </c>
      <c r="F41" s="21">
        <f t="shared" si="17"/>
        <v>0.22037181894585853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87</v>
      </c>
      <c r="C46" s="17">
        <f>SUM(C34:C45)</f>
        <v>1</v>
      </c>
      <c r="D46" s="18">
        <f>SUM(D34:D45)</f>
        <v>629207.35000000009</v>
      </c>
      <c r="E46" s="18">
        <f>SUM(E34:E45)</f>
        <v>760990.27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Informació i Comunicació de Barcelona SA (ICB)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Informació i Comunicació de Barcelona SA (ICB)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Informació i Comunicació de Barcelona SA (ICB)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Informació i Comunicació de Barcelona SA (ICB)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5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5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1</v>
      </c>
      <c r="H13" s="20">
        <f t="shared" ref="H13:H24" si="2">IF(G13,G13/$G$25,"")</f>
        <v>3.2258064516129031E-2</v>
      </c>
      <c r="I13" s="10">
        <f>'CONTRACTACIO 1r TR 2024'!I13+'CONTRACTACIO 2n TR 2024'!I13+'CONTRACTACIO 3r TR 2024'!I13+'CONTRACTACIO 4t TR 2024'!I13</f>
        <v>76000</v>
      </c>
      <c r="J13" s="10">
        <f>'CONTRACTACIO 1r TR 2024'!J13+'CONTRACTACIO 2n TR 2024'!J13+'CONTRACTACIO 3r TR 2024'!J13+'CONTRACTACIO 4t TR 2024'!J13</f>
        <v>91960</v>
      </c>
      <c r="K13" s="21">
        <f t="shared" ref="K13:K24" si="3">IF(J13,J13/$J$25,"")</f>
        <v>0.25821457035521522</v>
      </c>
      <c r="L13" s="9">
        <f>'CONTRACTACIO 1r TR 2024'!L13+'CONTRACTACIO 2n TR 2024'!L13+'CONTRACTACIO 3r TR 2024'!L13+'CONTRACTACIO 4t TR 2024'!L13</f>
        <v>2</v>
      </c>
      <c r="M13" s="20">
        <f t="shared" ref="M13:M24" si="4">IF(L13,L13/$L$25,"")</f>
        <v>3.6363636363636362E-2</v>
      </c>
      <c r="N13" s="10">
        <f>'CONTRACTACIO 1r TR 2024'!N13+'CONTRACTACIO 2n TR 2024'!N13+'CONTRACTACIO 3r TR 2024'!N13+'CONTRACTACIO 4t TR 2024'!N13</f>
        <v>179959.32</v>
      </c>
      <c r="O13" s="10">
        <f>'CONTRACTACIO 1r TR 2024'!O13+'CONTRACTACIO 2n TR 2024'!O13+'CONTRACTACIO 3r TR 2024'!O13+'CONTRACTACIO 4t TR 2024'!O13</f>
        <v>217750.77</v>
      </c>
      <c r="P13" s="21">
        <f t="shared" ref="P13:P24" si="5">IF(O13,O13/$O$25,"")</f>
        <v>0.57025354836560538</v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1</v>
      </c>
      <c r="M15" s="20">
        <f t="shared" si="4"/>
        <v>1.8181818181818181E-2</v>
      </c>
      <c r="N15" s="13">
        <f>'CONTRACTACIO 1r TR 2024'!N15+'CONTRACTACIO 2n TR 2024'!N15+'CONTRACTACIO 3r TR 2024'!N15+'CONTRACTACIO 4t TR 2024'!N15</f>
        <v>27880.27</v>
      </c>
      <c r="O15" s="13">
        <f>'CONTRACTACIO 1r TR 2024'!O15+'CONTRACTACIO 2n TR 2024'!O15+'CONTRACTACIO 3r TR 2024'!O15+'CONTRACTACIO 4t TR 2024'!O15</f>
        <v>33735.120000000003</v>
      </c>
      <c r="P15" s="21">
        <f t="shared" si="5"/>
        <v>8.8346745614444916E-2</v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3</v>
      </c>
      <c r="H18" s="20">
        <f t="shared" si="2"/>
        <v>9.6774193548387094E-2</v>
      </c>
      <c r="I18" s="13">
        <f>'CONTRACTACIO 1r TR 2024'!I18+'CONTRACTACIO 2n TR 2024'!I18+'CONTRACTACIO 3r TR 2024'!I18+'CONTRACTACIO 4t TR 2024'!I18</f>
        <v>165581.45000000001</v>
      </c>
      <c r="J18" s="13">
        <f>'CONTRACTACIO 1r TR 2024'!J18+'CONTRACTACIO 2n TR 2024'!J18+'CONTRACTACIO 3r TR 2024'!J18+'CONTRACTACIO 4t TR 2024'!J18</f>
        <v>200353.55</v>
      </c>
      <c r="K18" s="21">
        <f t="shared" si="3"/>
        <v>0.56257292118738722</v>
      </c>
      <c r="L18" s="9">
        <f>'CONTRACTACIO 1r TR 2024'!L18+'CONTRACTACIO 2n TR 2024'!L18+'CONTRACTACIO 3r TR 2024'!L18+'CONTRACTACIO 4t TR 2024'!L18</f>
        <v>1</v>
      </c>
      <c r="M18" s="20">
        <f t="shared" si="4"/>
        <v>1.8181818181818181E-2</v>
      </c>
      <c r="N18" s="13">
        <f>'CONTRACTACIO 1r TR 2024'!N18+'CONTRACTACIO 2n TR 2024'!N18+'CONTRACTACIO 3r TR 2024'!N18+'CONTRACTACIO 4t TR 2024'!N18</f>
        <v>28900</v>
      </c>
      <c r="O18" s="13">
        <f>'CONTRACTACIO 1r TR 2024'!O18+'CONTRACTACIO 2n TR 2024'!O18+'CONTRACTACIO 3r TR 2024'!O18+'CONTRACTACIO 4t TR 2024'!O18</f>
        <v>34969</v>
      </c>
      <c r="P18" s="21">
        <f t="shared" si="5"/>
        <v>9.1578074937676932E-2</v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1</v>
      </c>
      <c r="H19" s="20">
        <f t="shared" si="2"/>
        <v>3.2258064516129031E-2</v>
      </c>
      <c r="I19" s="13">
        <f>'CONTRACTACIO 1r TR 2024'!I19+'CONTRACTACIO 2n TR 2024'!I19+'CONTRACTACIO 3r TR 2024'!I19+'CONTRACTACIO 4t TR 2024'!I19</f>
        <v>12000.84</v>
      </c>
      <c r="J19" s="13">
        <f>'CONTRACTACIO 1r TR 2024'!J19+'CONTRACTACIO 2n TR 2024'!J19+'CONTRACTACIO 3r TR 2024'!J19+'CONTRACTACIO 4t TR 2024'!J19</f>
        <v>14521.02</v>
      </c>
      <c r="K19" s="21">
        <f t="shared" si="3"/>
        <v>4.0773585693991816E-2</v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1</v>
      </c>
      <c r="C20" s="20">
        <f t="shared" si="0"/>
        <v>1</v>
      </c>
      <c r="D20" s="13">
        <f>'CONTRACTACIO 1r TR 2024'!D20+'CONTRACTACIO 2n TR 2024'!D20+'CONTRACTACIO 3r TR 2024'!D20+'CONTRACTACIO 4t TR 2024'!D20</f>
        <v>19011</v>
      </c>
      <c r="E20" s="13">
        <f>'CONTRACTACIO 1r TR 2024'!E20+'CONTRACTACIO 2n TR 2024'!E20+'CONTRACTACIO 3r TR 2024'!E20+'CONTRACTACIO 4t TR 2024'!E20</f>
        <v>23003.31</v>
      </c>
      <c r="F20" s="21">
        <f t="shared" si="1"/>
        <v>1</v>
      </c>
      <c r="G20" s="9">
        <f>'CONTRACTACIO 1r TR 2024'!G20+'CONTRACTACIO 2n TR 2024'!G20+'CONTRACTACIO 3r TR 2024'!G20+'CONTRACTACIO 4t TR 2024'!G20</f>
        <v>26</v>
      </c>
      <c r="H20" s="20">
        <f t="shared" si="2"/>
        <v>0.83870967741935487</v>
      </c>
      <c r="I20" s="13">
        <f>'CONTRACTACIO 1r TR 2024'!I20+'CONTRACTACIO 2n TR 2024'!I20+'CONTRACTACIO 3r TR 2024'!I20+'CONTRACTACIO 4t TR 2024'!I20</f>
        <v>40973.18</v>
      </c>
      <c r="J20" s="13">
        <f>'CONTRACTACIO 1r TR 2024'!J20+'CONTRACTACIO 2n TR 2024'!J20+'CONTRACTACIO 3r TR 2024'!J20+'CONTRACTACIO 4t TR 2024'!J20</f>
        <v>49303.35</v>
      </c>
      <c r="K20" s="21">
        <f t="shared" si="3"/>
        <v>0.13843892276340583</v>
      </c>
      <c r="L20" s="9">
        <f>'CONTRACTACIO 1r TR 2024'!L20+'CONTRACTACIO 2n TR 2024'!L20+'CONTRACTACIO 3r TR 2024'!L20+'CONTRACTACIO 4t TR 2024'!L20</f>
        <v>51</v>
      </c>
      <c r="M20" s="20">
        <f t="shared" si="4"/>
        <v>0.92727272727272725</v>
      </c>
      <c r="N20" s="13">
        <f>'CONTRACTACIO 1r TR 2024'!N20+'CONTRACTACIO 2n TR 2024'!N20+'CONTRACTACIO 3r TR 2024'!N20+'CONTRACTACIO 4t TR 2024'!N20</f>
        <v>78901.289999999994</v>
      </c>
      <c r="O20" s="13">
        <f>'CONTRACTACIO 1r TR 2024'!O20+'CONTRACTACIO 2n TR 2024'!O20+'CONTRACTACIO 3r TR 2024'!O20+'CONTRACTACIO 4t TR 2024'!O20</f>
        <v>95394.15</v>
      </c>
      <c r="P20" s="21">
        <f t="shared" si="5"/>
        <v>0.24982163108227268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19011</v>
      </c>
      <c r="E25" s="18">
        <f t="shared" si="12"/>
        <v>23003.31</v>
      </c>
      <c r="F25" s="19">
        <f t="shared" si="12"/>
        <v>1</v>
      </c>
      <c r="G25" s="16">
        <f t="shared" si="12"/>
        <v>31</v>
      </c>
      <c r="H25" s="17">
        <f t="shared" si="12"/>
        <v>1</v>
      </c>
      <c r="I25" s="18">
        <f t="shared" si="12"/>
        <v>294555.47000000003</v>
      </c>
      <c r="J25" s="18">
        <f t="shared" si="12"/>
        <v>356137.92</v>
      </c>
      <c r="K25" s="19">
        <f t="shared" si="12"/>
        <v>1</v>
      </c>
      <c r="L25" s="16">
        <f t="shared" si="12"/>
        <v>55</v>
      </c>
      <c r="M25" s="17">
        <f t="shared" si="12"/>
        <v>1</v>
      </c>
      <c r="N25" s="18">
        <f t="shared" si="12"/>
        <v>315640.88</v>
      </c>
      <c r="O25" s="18">
        <f t="shared" si="12"/>
        <v>381849.04000000004</v>
      </c>
      <c r="P25" s="19">
        <f t="shared" si="12"/>
        <v>0.99999999999999978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3</v>
      </c>
      <c r="C34" s="8">
        <f t="shared" ref="C34:C40" si="14">IF(B34,B34/$B$46,"")</f>
        <v>3.4482758620689655E-2</v>
      </c>
      <c r="D34" s="10">
        <f t="shared" ref="D34:D43" si="15">D13+I13+N13+S13+X13+AC13</f>
        <v>255959.32</v>
      </c>
      <c r="E34" s="11">
        <f t="shared" ref="E34:E43" si="16">E13+J13+O13+T13+Y13+AD13</f>
        <v>309710.77</v>
      </c>
      <c r="F34" s="21">
        <f t="shared" ref="F34:F40" si="17">IF(E34,E34/$E$46,"")</f>
        <v>0.40698387641671163</v>
      </c>
      <c r="J34" s="143" t="s">
        <v>3</v>
      </c>
      <c r="K34" s="144"/>
      <c r="L34" s="54">
        <f>B25</f>
        <v>1</v>
      </c>
      <c r="M34" s="8">
        <f t="shared" ref="M34:M39" si="18">IF(L34,L34/$L$40,"")</f>
        <v>1.1494252873563218E-2</v>
      </c>
      <c r="N34" s="55">
        <f>D25</f>
        <v>19011</v>
      </c>
      <c r="O34" s="55">
        <f>E25</f>
        <v>23003.31</v>
      </c>
      <c r="P34" s="56">
        <f t="shared" ref="P34:P39" si="19">IF(O34,O34/$O$40,"")</f>
        <v>3.022812630705515E-2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31</v>
      </c>
      <c r="M35" s="8">
        <f t="shared" si="18"/>
        <v>0.35632183908045978</v>
      </c>
      <c r="N35" s="58">
        <f>I25</f>
        <v>294555.47000000003</v>
      </c>
      <c r="O35" s="58">
        <f>J25</f>
        <v>356137.92</v>
      </c>
      <c r="P35" s="56">
        <f t="shared" si="19"/>
        <v>0.46799273793605795</v>
      </c>
    </row>
    <row r="36" spans="1:33" s="24" customFormat="1" ht="30" customHeight="1" x14ac:dyDescent="0.3">
      <c r="A36" s="41" t="s">
        <v>19</v>
      </c>
      <c r="B36" s="12">
        <f t="shared" si="13"/>
        <v>1</v>
      </c>
      <c r="C36" s="8">
        <f t="shared" si="14"/>
        <v>1.1494252873563218E-2</v>
      </c>
      <c r="D36" s="13">
        <f t="shared" si="15"/>
        <v>27880.27</v>
      </c>
      <c r="E36" s="14">
        <f t="shared" si="16"/>
        <v>33735.120000000003</v>
      </c>
      <c r="F36" s="21">
        <f t="shared" si="17"/>
        <v>4.4330553661349706E-2</v>
      </c>
      <c r="J36" s="139" t="s">
        <v>2</v>
      </c>
      <c r="K36" s="140"/>
      <c r="L36" s="57">
        <f>L25</f>
        <v>55</v>
      </c>
      <c r="M36" s="8">
        <f t="shared" si="18"/>
        <v>0.63218390804597702</v>
      </c>
      <c r="N36" s="58">
        <f>N25</f>
        <v>315640.88</v>
      </c>
      <c r="O36" s="58">
        <f>O25</f>
        <v>381849.04000000004</v>
      </c>
      <c r="P36" s="56">
        <f t="shared" si="19"/>
        <v>0.50177913575688693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4</v>
      </c>
      <c r="C39" s="8">
        <f t="shared" si="14"/>
        <v>4.5977011494252873E-2</v>
      </c>
      <c r="D39" s="13">
        <f t="shared" si="15"/>
        <v>194481.45</v>
      </c>
      <c r="E39" s="22">
        <f t="shared" si="16"/>
        <v>235322.55</v>
      </c>
      <c r="F39" s="21">
        <f t="shared" si="17"/>
        <v>0.30923200897167841</v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1.1494252873563218E-2</v>
      </c>
      <c r="D40" s="13">
        <f t="shared" si="15"/>
        <v>12000.84</v>
      </c>
      <c r="E40" s="14">
        <f t="shared" si="16"/>
        <v>14521.02</v>
      </c>
      <c r="F40" s="21">
        <f t="shared" si="17"/>
        <v>1.908174200440171E-2</v>
      </c>
      <c r="G40" s="24"/>
      <c r="H40" s="24"/>
      <c r="I40" s="24"/>
      <c r="J40" s="141" t="s">
        <v>0</v>
      </c>
      <c r="K40" s="142"/>
      <c r="L40" s="79">
        <f>SUM(L34:L39)</f>
        <v>87</v>
      </c>
      <c r="M40" s="17">
        <f>SUM(M34:M39)</f>
        <v>1</v>
      </c>
      <c r="N40" s="80">
        <f>SUM(N34:N39)</f>
        <v>629207.35000000009</v>
      </c>
      <c r="O40" s="81">
        <f>SUM(O34:O39)</f>
        <v>760990.27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78</v>
      </c>
      <c r="C41" s="8">
        <f>IF(B41,B41/$B$46,"")</f>
        <v>0.89655172413793105</v>
      </c>
      <c r="D41" s="13">
        <f t="shared" si="15"/>
        <v>138885.47</v>
      </c>
      <c r="E41" s="14">
        <f t="shared" si="16"/>
        <v>167700.81</v>
      </c>
      <c r="F41" s="21">
        <f>IF(E41,E41/$E$46,"")</f>
        <v>0.22037181894585853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87</v>
      </c>
      <c r="C46" s="17">
        <f>SUM(C34:C45)</f>
        <v>1</v>
      </c>
      <c r="D46" s="18">
        <f>SUM(D34:D45)</f>
        <v>629207.35000000009</v>
      </c>
      <c r="E46" s="18">
        <f>SUM(E34:E45)</f>
        <v>760990.27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2024-05-28T10:55:47Z</dcterms:modified>
</cp:coreProperties>
</file>