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136" windowHeight="1305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 s="1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 s="1"/>
  <c r="Y23" i="7"/>
  <c r="Z23" i="7" s="1"/>
  <c r="X23" i="7"/>
  <c r="V23" i="7"/>
  <c r="W23" i="7"/>
  <c r="T23" i="7"/>
  <c r="U23" i="7"/>
  <c r="S23" i="7"/>
  <c r="Q23" i="7"/>
  <c r="R23" i="7" s="1"/>
  <c r="O23" i="7"/>
  <c r="P23" i="7" s="1"/>
  <c r="N23" i="7"/>
  <c r="L23" i="7"/>
  <c r="M23" i="7" s="1"/>
  <c r="J23" i="7"/>
  <c r="K23" i="7"/>
  <c r="I23" i="7"/>
  <c r="G23" i="7"/>
  <c r="H23" i="7" s="1"/>
  <c r="E23" i="7"/>
  <c r="D23" i="7"/>
  <c r="D44" i="7" s="1"/>
  <c r="B23" i="7"/>
  <c r="B44" i="7" s="1"/>
  <c r="C44" i="7" s="1"/>
  <c r="B8" i="7"/>
  <c r="B8" i="6"/>
  <c r="B8" i="5"/>
  <c r="B8" i="4"/>
  <c r="AD22" i="7"/>
  <c r="AE22" i="7" s="1"/>
  <c r="AC22" i="7"/>
  <c r="AA22" i="7"/>
  <c r="AB22" i="7"/>
  <c r="Y22" i="7"/>
  <c r="Z22" i="7"/>
  <c r="X22" i="7"/>
  <c r="V22" i="7"/>
  <c r="W22" i="7" s="1"/>
  <c r="T22" i="7"/>
  <c r="U22" i="7" s="1"/>
  <c r="S22" i="7"/>
  <c r="Q22" i="7"/>
  <c r="R22" i="7" s="1"/>
  <c r="O22" i="7"/>
  <c r="P22" i="7"/>
  <c r="N22" i="7"/>
  <c r="L22" i="7"/>
  <c r="M22" i="7" s="1"/>
  <c r="J22" i="7"/>
  <c r="K22" i="7" s="1"/>
  <c r="I22" i="7"/>
  <c r="G22" i="7"/>
  <c r="H22" i="7" s="1"/>
  <c r="E22" i="7"/>
  <c r="D22" i="7"/>
  <c r="D43" i="7" s="1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F43" i="5" s="1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C43" i="4" s="1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C13" i="4"/>
  <c r="B25" i="1"/>
  <c r="B16" i="7"/>
  <c r="C16" i="7"/>
  <c r="D16" i="7"/>
  <c r="J24" i="7"/>
  <c r="E24" i="7"/>
  <c r="F24" i="7" s="1"/>
  <c r="O24" i="7"/>
  <c r="P24" i="7"/>
  <c r="T24" i="7"/>
  <c r="U24" i="7"/>
  <c r="Y24" i="7"/>
  <c r="Z24" i="7"/>
  <c r="AD24" i="7"/>
  <c r="AE24" i="7"/>
  <c r="E13" i="7"/>
  <c r="E25" i="7" s="1"/>
  <c r="O34" i="7" s="1"/>
  <c r="J13" i="7"/>
  <c r="E34" i="7" s="1"/>
  <c r="O13" i="7"/>
  <c r="T13" i="7"/>
  <c r="U13" i="7" s="1"/>
  <c r="Y13" i="7"/>
  <c r="Z13" i="7"/>
  <c r="AD13" i="7"/>
  <c r="AE13" i="7"/>
  <c r="E20" i="7"/>
  <c r="F20" i="7" s="1"/>
  <c r="J20" i="7"/>
  <c r="O20" i="7"/>
  <c r="AD20" i="7"/>
  <c r="T20" i="7"/>
  <c r="U20" i="7"/>
  <c r="Y20" i="7"/>
  <c r="E21" i="7"/>
  <c r="F21" i="7" s="1"/>
  <c r="J21" i="7"/>
  <c r="O21" i="7"/>
  <c r="AD21" i="7"/>
  <c r="T21" i="7"/>
  <c r="U21" i="7" s="1"/>
  <c r="Y21" i="7"/>
  <c r="J14" i="7"/>
  <c r="O14" i="7"/>
  <c r="E14" i="7"/>
  <c r="T14" i="7"/>
  <c r="U14" i="7"/>
  <c r="Y14" i="7"/>
  <c r="AD14" i="7"/>
  <c r="AE14" i="7"/>
  <c r="J15" i="7"/>
  <c r="E36" i="7" s="1"/>
  <c r="F36" i="7" s="1"/>
  <c r="O15" i="7"/>
  <c r="E15" i="7"/>
  <c r="T15" i="7"/>
  <c r="U15" i="7"/>
  <c r="Y15" i="7"/>
  <c r="Z15" i="7"/>
  <c r="AD15" i="7"/>
  <c r="AE15" i="7"/>
  <c r="J16" i="7"/>
  <c r="O16" i="7"/>
  <c r="P16" i="7" s="1"/>
  <c r="E16" i="7"/>
  <c r="E37" i="7" s="1"/>
  <c r="F37" i="7" s="1"/>
  <c r="F16" i="7"/>
  <c r="T16" i="7"/>
  <c r="Y16" i="7"/>
  <c r="AD16" i="7"/>
  <c r="AE16" i="7" s="1"/>
  <c r="J17" i="7"/>
  <c r="K17" i="7" s="1"/>
  <c r="O17" i="7"/>
  <c r="P17" i="7" s="1"/>
  <c r="E17" i="7"/>
  <c r="F17" i="7"/>
  <c r="T17" i="7"/>
  <c r="U17" i="7"/>
  <c r="Y17" i="7"/>
  <c r="Z17" i="7"/>
  <c r="AD17" i="7"/>
  <c r="J18" i="7"/>
  <c r="E39" i="7" s="1"/>
  <c r="O18" i="7"/>
  <c r="AD18" i="7"/>
  <c r="E18" i="7"/>
  <c r="T18" i="7"/>
  <c r="U18" i="7" s="1"/>
  <c r="Y18" i="7"/>
  <c r="Z18" i="7"/>
  <c r="J19" i="7"/>
  <c r="O19" i="7"/>
  <c r="E40" i="7" s="1"/>
  <c r="AD19" i="7"/>
  <c r="AE19" i="7"/>
  <c r="E19" i="7"/>
  <c r="F19" i="7"/>
  <c r="T19" i="7"/>
  <c r="U19" i="7"/>
  <c r="Y19" i="7"/>
  <c r="Z19" i="7"/>
  <c r="I24" i="7"/>
  <c r="D24" i="7"/>
  <c r="D45" i="7" s="1"/>
  <c r="N24" i="7"/>
  <c r="S24" i="7"/>
  <c r="X24" i="7"/>
  <c r="AC24" i="7"/>
  <c r="I16" i="7"/>
  <c r="N16" i="7"/>
  <c r="D37" i="7" s="1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D36" i="7" s="1"/>
  <c r="S15" i="7"/>
  <c r="X15" i="7"/>
  <c r="AC15" i="7"/>
  <c r="I17" i="7"/>
  <c r="N17" i="7"/>
  <c r="D17" i="7"/>
  <c r="D38" i="7" s="1"/>
  <c r="S17" i="7"/>
  <c r="X17" i="7"/>
  <c r="AC17" i="7"/>
  <c r="I18" i="7"/>
  <c r="N18" i="7"/>
  <c r="AC18" i="7"/>
  <c r="D18" i="7"/>
  <c r="S18" i="7"/>
  <c r="S25" i="7" s="1"/>
  <c r="N37" i="7" s="1"/>
  <c r="X18" i="7"/>
  <c r="I19" i="7"/>
  <c r="N19" i="7"/>
  <c r="AC19" i="7"/>
  <c r="D19" i="7"/>
  <c r="S19" i="7"/>
  <c r="X19" i="7"/>
  <c r="G24" i="7"/>
  <c r="H24" i="7" s="1"/>
  <c r="B24" i="7"/>
  <c r="L24" i="7"/>
  <c r="M24" i="7" s="1"/>
  <c r="Q24" i="7"/>
  <c r="R24" i="7"/>
  <c r="V24" i="7"/>
  <c r="W24" i="7" s="1"/>
  <c r="AA24" i="7"/>
  <c r="AB24" i="7"/>
  <c r="G16" i="7"/>
  <c r="H16" i="7" s="1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AB20" i="7" s="1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B35" i="7" s="1"/>
  <c r="Q14" i="7"/>
  <c r="R14" i="7" s="1"/>
  <c r="V14" i="7"/>
  <c r="W14" i="7"/>
  <c r="AA14" i="7"/>
  <c r="AB14" i="7" s="1"/>
  <c r="G15" i="7"/>
  <c r="L15" i="7"/>
  <c r="M15" i="7" s="1"/>
  <c r="B15" i="7"/>
  <c r="Q15" i="7"/>
  <c r="V15" i="7"/>
  <c r="W15" i="7" s="1"/>
  <c r="AA15" i="7"/>
  <c r="AB15" i="7" s="1"/>
  <c r="G17" i="7"/>
  <c r="H17" i="7"/>
  <c r="L17" i="7"/>
  <c r="M17" i="7" s="1"/>
  <c r="B17" i="7"/>
  <c r="B38" i="7" s="1"/>
  <c r="C38" i="7" s="1"/>
  <c r="C17" i="7"/>
  <c r="Q17" i="7"/>
  <c r="R17" i="7" s="1"/>
  <c r="V17" i="7"/>
  <c r="W17" i="7"/>
  <c r="AA17" i="7"/>
  <c r="AB17" i="7" s="1"/>
  <c r="G18" i="7"/>
  <c r="L18" i="7"/>
  <c r="AA18" i="7"/>
  <c r="AB18" i="7" s="1"/>
  <c r="B18" i="7"/>
  <c r="C18" i="7" s="1"/>
  <c r="Q18" i="7"/>
  <c r="R18" i="7" s="1"/>
  <c r="V18" i="7"/>
  <c r="W18" i="7"/>
  <c r="G19" i="7"/>
  <c r="H19" i="7" s="1"/>
  <c r="L19" i="7"/>
  <c r="AA19" i="7"/>
  <c r="B19" i="7"/>
  <c r="C19" i="7"/>
  <c r="Q19" i="7"/>
  <c r="R19" i="7"/>
  <c r="V19" i="7"/>
  <c r="W19" i="7"/>
  <c r="R15" i="7"/>
  <c r="J25" i="6"/>
  <c r="K20" i="6"/>
  <c r="E25" i="6"/>
  <c r="O25" i="6"/>
  <c r="O36" i="6" s="1"/>
  <c r="P36" i="6" s="1"/>
  <c r="Y25" i="6"/>
  <c r="O38" i="6" s="1"/>
  <c r="T25" i="6"/>
  <c r="O37" i="6"/>
  <c r="P37" i="6" s="1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/>
  <c r="M36" i="6" s="1"/>
  <c r="V25" i="6"/>
  <c r="L38" i="6" s="1"/>
  <c r="Q25" i="6"/>
  <c r="L37" i="6"/>
  <c r="AA25" i="6"/>
  <c r="L39" i="6" s="1"/>
  <c r="M39" i="6" s="1"/>
  <c r="E45" i="6"/>
  <c r="E34" i="6"/>
  <c r="E35" i="6"/>
  <c r="F35" i="6" s="1"/>
  <c r="E36" i="6"/>
  <c r="E37" i="6"/>
  <c r="E38" i="6"/>
  <c r="F38" i="6"/>
  <c r="E39" i="6"/>
  <c r="F39" i="6" s="1"/>
  <c r="E40" i="6"/>
  <c r="E41" i="6"/>
  <c r="E42" i="6"/>
  <c r="F42" i="6" s="1"/>
  <c r="D45" i="6"/>
  <c r="D34" i="6"/>
  <c r="D35" i="6"/>
  <c r="D36" i="6"/>
  <c r="D46" i="6" s="1"/>
  <c r="D37" i="6"/>
  <c r="D38" i="6"/>
  <c r="D39" i="6"/>
  <c r="D40" i="6"/>
  <c r="D41" i="6"/>
  <c r="D42" i="6"/>
  <c r="B45" i="6"/>
  <c r="C45" i="6" s="1"/>
  <c r="B42" i="6"/>
  <c r="C42" i="6" s="1"/>
  <c r="B34" i="6"/>
  <c r="B46" i="6" s="1"/>
  <c r="B35" i="6"/>
  <c r="B36" i="6"/>
  <c r="B37" i="6"/>
  <c r="C37" i="6" s="1"/>
  <c r="B38" i="6"/>
  <c r="C38" i="6" s="1"/>
  <c r="B39" i="6"/>
  <c r="B40" i="6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 s="1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/>
  <c r="N25" i="5"/>
  <c r="N36" i="5" s="1"/>
  <c r="S25" i="5"/>
  <c r="N37" i="5" s="1"/>
  <c r="X25" i="5"/>
  <c r="N38" i="5" s="1"/>
  <c r="B25" i="5"/>
  <c r="L34" i="5" s="1"/>
  <c r="G25" i="5"/>
  <c r="L25" i="5"/>
  <c r="L36" i="5"/>
  <c r="M36" i="5" s="1"/>
  <c r="Q25" i="5"/>
  <c r="L37" i="5" s="1"/>
  <c r="M37" i="5" s="1"/>
  <c r="V25" i="5"/>
  <c r="L38" i="5"/>
  <c r="M38" i="5" s="1"/>
  <c r="E34" i="5"/>
  <c r="E35" i="5"/>
  <c r="E36" i="5"/>
  <c r="E41" i="5"/>
  <c r="E42" i="5"/>
  <c r="F42" i="5" s="1"/>
  <c r="E39" i="5"/>
  <c r="E40" i="5"/>
  <c r="E45" i="5"/>
  <c r="F45" i="5" s="1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C34" i="5" s="1"/>
  <c r="B35" i="5"/>
  <c r="B36" i="5"/>
  <c r="B41" i="5"/>
  <c r="C41" i="5" s="1"/>
  <c r="B42" i="5"/>
  <c r="C42" i="5" s="1"/>
  <c r="B45" i="5"/>
  <c r="B39" i="5"/>
  <c r="B40" i="5"/>
  <c r="C40" i="5" s="1"/>
  <c r="B37" i="5"/>
  <c r="C37" i="5" s="1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25" i="5" s="1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F36" i="4" s="1"/>
  <c r="E37" i="4"/>
  <c r="F37" i="4" s="1"/>
  <c r="E38" i="4"/>
  <c r="E39" i="4"/>
  <c r="E40" i="4"/>
  <c r="E41" i="4"/>
  <c r="E42" i="4"/>
  <c r="D45" i="4"/>
  <c r="B45" i="4"/>
  <c r="C45" i="4" s="1"/>
  <c r="B42" i="4"/>
  <c r="C42" i="4" s="1"/>
  <c r="B34" i="4"/>
  <c r="B35" i="4"/>
  <c r="B36" i="4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25" i="4" s="1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/>
  <c r="G25" i="4"/>
  <c r="H16" i="4"/>
  <c r="H17" i="4"/>
  <c r="H21" i="4"/>
  <c r="E25" i="4"/>
  <c r="O34" i="4" s="1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 s="1"/>
  <c r="P38" i="1" s="1"/>
  <c r="I25" i="1"/>
  <c r="N35" i="1" s="1"/>
  <c r="N25" i="1"/>
  <c r="N36" i="1" s="1"/>
  <c r="D25" i="1"/>
  <c r="N34" i="1" s="1"/>
  <c r="X25" i="1"/>
  <c r="N38" i="1"/>
  <c r="G25" i="1"/>
  <c r="L35" i="1" s="1"/>
  <c r="H22" i="1"/>
  <c r="L25" i="1"/>
  <c r="M20" i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8" i="1"/>
  <c r="P17" i="1"/>
  <c r="P15" i="1"/>
  <c r="M24" i="1"/>
  <c r="M21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25" i="1" s="1"/>
  <c r="C14" i="1"/>
  <c r="E45" i="1"/>
  <c r="F45" i="1" s="1"/>
  <c r="E42" i="1"/>
  <c r="E34" i="1"/>
  <c r="E41" i="1"/>
  <c r="E35" i="1"/>
  <c r="E36" i="1"/>
  <c r="E37" i="1"/>
  <c r="E38" i="1"/>
  <c r="E39" i="1"/>
  <c r="F39" i="1" s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C42" i="1" s="1"/>
  <c r="B34" i="1"/>
  <c r="B41" i="1"/>
  <c r="B46" i="1" s="1"/>
  <c r="C34" i="1" s="1"/>
  <c r="B35" i="1"/>
  <c r="B36" i="1"/>
  <c r="C36" i="1" s="1"/>
  <c r="B37" i="1"/>
  <c r="C37" i="1" s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K13" i="1"/>
  <c r="F14" i="1"/>
  <c r="F15" i="1"/>
  <c r="F25" i="1" s="1"/>
  <c r="F16" i="1"/>
  <c r="F17" i="1"/>
  <c r="F18" i="1"/>
  <c r="F19" i="1"/>
  <c r="F21" i="1"/>
  <c r="P16" i="1"/>
  <c r="P16" i="5"/>
  <c r="P16" i="4"/>
  <c r="L37" i="4"/>
  <c r="M37" i="4" s="1"/>
  <c r="F22" i="1"/>
  <c r="F23" i="1"/>
  <c r="F24" i="1"/>
  <c r="C22" i="1"/>
  <c r="C23" i="1"/>
  <c r="L36" i="1"/>
  <c r="O34" i="6"/>
  <c r="F22" i="6"/>
  <c r="L34" i="6"/>
  <c r="M34" i="6" s="1"/>
  <c r="C22" i="6"/>
  <c r="H20" i="6"/>
  <c r="H19" i="6"/>
  <c r="M18" i="6"/>
  <c r="M13" i="6"/>
  <c r="P19" i="6"/>
  <c r="P14" i="6"/>
  <c r="Z21" i="6"/>
  <c r="H22" i="6"/>
  <c r="O35" i="6"/>
  <c r="P35" i="6" s="1"/>
  <c r="K22" i="6"/>
  <c r="M13" i="5"/>
  <c r="L35" i="5"/>
  <c r="H22" i="5"/>
  <c r="O38" i="5"/>
  <c r="P38" i="5" s="1"/>
  <c r="O35" i="5"/>
  <c r="K22" i="5"/>
  <c r="M14" i="4"/>
  <c r="P21" i="4"/>
  <c r="H19" i="4"/>
  <c r="H22" i="4"/>
  <c r="K13" i="4"/>
  <c r="K22" i="4"/>
  <c r="Z21" i="4"/>
  <c r="L34" i="1"/>
  <c r="F20" i="1"/>
  <c r="O34" i="1"/>
  <c r="P34" i="1" s="1"/>
  <c r="F13" i="1"/>
  <c r="C13" i="1"/>
  <c r="K21" i="1"/>
  <c r="H16" i="1"/>
  <c r="H20" i="1"/>
  <c r="H13" i="1"/>
  <c r="H14" i="1"/>
  <c r="H18" i="1"/>
  <c r="H24" i="1"/>
  <c r="Z18" i="6"/>
  <c r="C20" i="6"/>
  <c r="C13" i="6"/>
  <c r="C25" i="6" s="1"/>
  <c r="F14" i="6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E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H20" i="5"/>
  <c r="K19" i="5"/>
  <c r="K20" i="5"/>
  <c r="C14" i="5"/>
  <c r="C13" i="5"/>
  <c r="F23" i="7"/>
  <c r="E46" i="5"/>
  <c r="AE21" i="5"/>
  <c r="AE20" i="5"/>
  <c r="C20" i="5"/>
  <c r="F21" i="5"/>
  <c r="F20" i="5"/>
  <c r="P21" i="5"/>
  <c r="N40" i="6"/>
  <c r="C43" i="6"/>
  <c r="D39" i="7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H20" i="4"/>
  <c r="W17" i="4"/>
  <c r="O38" i="4"/>
  <c r="Z17" i="4"/>
  <c r="C18" i="4"/>
  <c r="C20" i="4"/>
  <c r="H13" i="4"/>
  <c r="M13" i="4"/>
  <c r="W20" i="4"/>
  <c r="M20" i="4"/>
  <c r="P20" i="4"/>
  <c r="D46" i="4"/>
  <c r="P18" i="7"/>
  <c r="L35" i="4"/>
  <c r="Z14" i="7"/>
  <c r="B40" i="7"/>
  <c r="Q25" i="7"/>
  <c r="L37" i="7" s="1"/>
  <c r="M37" i="7" s="1"/>
  <c r="AC25" i="7"/>
  <c r="N38" i="7" s="1"/>
  <c r="D40" i="7"/>
  <c r="E45" i="7"/>
  <c r="AA25" i="7"/>
  <c r="L38" i="7" s="1"/>
  <c r="M38" i="7" s="1"/>
  <c r="B41" i="7"/>
  <c r="F38" i="1"/>
  <c r="Z16" i="7"/>
  <c r="F37" i="1"/>
  <c r="M16" i="7"/>
  <c r="F43" i="1"/>
  <c r="F44" i="1"/>
  <c r="C44" i="1"/>
  <c r="F15" i="7"/>
  <c r="F22" i="7"/>
  <c r="F42" i="1"/>
  <c r="F36" i="1"/>
  <c r="C36" i="6"/>
  <c r="C39" i="5"/>
  <c r="C43" i="5"/>
  <c r="C36" i="4"/>
  <c r="C45" i="1"/>
  <c r="C39" i="1"/>
  <c r="C15" i="7"/>
  <c r="K24" i="7"/>
  <c r="F37" i="6"/>
  <c r="F41" i="6"/>
  <c r="C39" i="6"/>
  <c r="F40" i="6"/>
  <c r="F36" i="6"/>
  <c r="C35" i="6"/>
  <c r="M37" i="6"/>
  <c r="U16" i="7"/>
  <c r="F45" i="6"/>
  <c r="P34" i="6"/>
  <c r="F34" i="6"/>
  <c r="AB19" i="7"/>
  <c r="C40" i="6"/>
  <c r="C45" i="5"/>
  <c r="F39" i="5"/>
  <c r="K25" i="5"/>
  <c r="AE20" i="7"/>
  <c r="R16" i="7"/>
  <c r="C36" i="5"/>
  <c r="F36" i="5"/>
  <c r="F34" i="5"/>
  <c r="C35" i="5"/>
  <c r="F18" i="7"/>
  <c r="F40" i="5"/>
  <c r="F35" i="5"/>
  <c r="F13" i="7"/>
  <c r="F14" i="7"/>
  <c r="F41" i="5"/>
  <c r="M35" i="5"/>
  <c r="W20" i="7"/>
  <c r="P35" i="5"/>
  <c r="AE18" i="7"/>
  <c r="AE17" i="7"/>
  <c r="C38" i="4"/>
  <c r="F38" i="4"/>
  <c r="F42" i="4"/>
  <c r="F45" i="4"/>
  <c r="K14" i="7"/>
  <c r="K16" i="7"/>
  <c r="K19" i="7"/>
  <c r="P34" i="4"/>
  <c r="C20" i="7"/>
  <c r="R13" i="7"/>
  <c r="K21" i="7"/>
  <c r="M18" i="7"/>
  <c r="M13" i="7"/>
  <c r="P13" i="7"/>
  <c r="P15" i="7"/>
  <c r="H15" i="7"/>
  <c r="H14" i="7"/>
  <c r="P38" i="4"/>
  <c r="F45" i="7"/>
  <c r="P25" i="4" l="1"/>
  <c r="B46" i="4"/>
  <c r="P20" i="1"/>
  <c r="P14" i="1"/>
  <c r="P19" i="1"/>
  <c r="P25" i="1"/>
  <c r="D41" i="7"/>
  <c r="D46" i="1"/>
  <c r="D35" i="7"/>
  <c r="C40" i="1"/>
  <c r="C35" i="1"/>
  <c r="M25" i="1"/>
  <c r="C41" i="1"/>
  <c r="E41" i="7"/>
  <c r="K20" i="1"/>
  <c r="J25" i="7"/>
  <c r="K20" i="7" s="1"/>
  <c r="F46" i="5"/>
  <c r="F25" i="4"/>
  <c r="D34" i="7"/>
  <c r="D25" i="7"/>
  <c r="N34" i="7" s="1"/>
  <c r="K18" i="7"/>
  <c r="C23" i="7"/>
  <c r="B39" i="7"/>
  <c r="B37" i="7"/>
  <c r="C37" i="7" s="1"/>
  <c r="B46" i="5"/>
  <c r="C25" i="5"/>
  <c r="H25" i="5"/>
  <c r="T25" i="7"/>
  <c r="O37" i="7" s="1"/>
  <c r="P37" i="7" s="1"/>
  <c r="H25" i="6"/>
  <c r="N40" i="1"/>
  <c r="Z25" i="4"/>
  <c r="AB25" i="4"/>
  <c r="F25" i="5"/>
  <c r="M25" i="5"/>
  <c r="R25" i="5"/>
  <c r="U25" i="5"/>
  <c r="Z25" i="5"/>
  <c r="AB25" i="5"/>
  <c r="AE25" i="5"/>
  <c r="B34" i="7"/>
  <c r="O25" i="7"/>
  <c r="C25" i="4"/>
  <c r="B43" i="7"/>
  <c r="C43" i="7" s="1"/>
  <c r="C14" i="7"/>
  <c r="K15" i="7"/>
  <c r="C34" i="6"/>
  <c r="C46" i="6" s="1"/>
  <c r="C22" i="7"/>
  <c r="K25" i="6"/>
  <c r="R25" i="1"/>
  <c r="W25" i="4"/>
  <c r="AE25" i="4"/>
  <c r="E46" i="4"/>
  <c r="D46" i="5"/>
  <c r="N40" i="5"/>
  <c r="B36" i="7"/>
  <c r="C36" i="7" s="1"/>
  <c r="Y25" i="7"/>
  <c r="O39" i="7" s="1"/>
  <c r="P39" i="7" s="1"/>
  <c r="Z21" i="7"/>
  <c r="Z25" i="7" s="1"/>
  <c r="E43" i="7"/>
  <c r="F43" i="7" s="1"/>
  <c r="E44" i="7"/>
  <c r="F44" i="7" s="1"/>
  <c r="C13" i="7"/>
  <c r="C35" i="4"/>
  <c r="F35" i="4"/>
  <c r="B25" i="7"/>
  <c r="L34" i="7" s="1"/>
  <c r="M34" i="7" s="1"/>
  <c r="P25" i="5"/>
  <c r="F25" i="6"/>
  <c r="E46" i="1"/>
  <c r="K25" i="1"/>
  <c r="U25" i="1"/>
  <c r="W25" i="1"/>
  <c r="AE25" i="1"/>
  <c r="R25" i="4"/>
  <c r="C24" i="7"/>
  <c r="B45" i="7"/>
  <c r="C45" i="7" s="1"/>
  <c r="X25" i="7"/>
  <c r="N39" i="7" s="1"/>
  <c r="I25" i="7"/>
  <c r="N35" i="7" s="1"/>
  <c r="E38" i="7"/>
  <c r="F38" i="7" s="1"/>
  <c r="E35" i="7"/>
  <c r="K25" i="4"/>
  <c r="H25" i="4"/>
  <c r="H25" i="1"/>
  <c r="L40" i="1"/>
  <c r="M35" i="1" s="1"/>
  <c r="M25" i="4"/>
  <c r="M25" i="6"/>
  <c r="AB25" i="1"/>
  <c r="P25" i="6"/>
  <c r="R25" i="6"/>
  <c r="U25" i="6"/>
  <c r="W25" i="6"/>
  <c r="Z25" i="6"/>
  <c r="AB25" i="6"/>
  <c r="AE25" i="6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L40" i="4"/>
  <c r="N40" i="4"/>
  <c r="M34" i="4"/>
  <c r="O40" i="4"/>
  <c r="P21" i="7"/>
  <c r="C25" i="7"/>
  <c r="U25" i="7"/>
  <c r="D42" i="7"/>
  <c r="E42" i="7"/>
  <c r="F42" i="7" s="1"/>
  <c r="O40" i="1"/>
  <c r="P35" i="1" s="1"/>
  <c r="P34" i="7"/>
  <c r="M34" i="1"/>
  <c r="AE21" i="7"/>
  <c r="AE25" i="7" s="1"/>
  <c r="G25" i="7"/>
  <c r="B42" i="7"/>
  <c r="AD25" i="7"/>
  <c r="O38" i="7" s="1"/>
  <c r="P38" i="7" s="1"/>
  <c r="N25" i="7"/>
  <c r="N36" i="7" s="1"/>
  <c r="P35" i="4" l="1"/>
  <c r="P36" i="4"/>
  <c r="F41" i="4"/>
  <c r="F40" i="4"/>
  <c r="M35" i="4"/>
  <c r="M36" i="4"/>
  <c r="C41" i="4"/>
  <c r="C40" i="4"/>
  <c r="F34" i="4"/>
  <c r="F39" i="4"/>
  <c r="H20" i="7"/>
  <c r="H18" i="7"/>
  <c r="C39" i="4"/>
  <c r="C34" i="4"/>
  <c r="C46" i="4" s="1"/>
  <c r="P19" i="7"/>
  <c r="P20" i="7"/>
  <c r="F35" i="1"/>
  <c r="F40" i="1"/>
  <c r="O36" i="7"/>
  <c r="P14" i="7"/>
  <c r="P25" i="7" s="1"/>
  <c r="P36" i="1"/>
  <c r="P40" i="1" s="1"/>
  <c r="M19" i="7"/>
  <c r="M20" i="7"/>
  <c r="C46" i="1"/>
  <c r="L36" i="7"/>
  <c r="M14" i="7"/>
  <c r="M36" i="1"/>
  <c r="F34" i="1"/>
  <c r="F41" i="1"/>
  <c r="O35" i="7"/>
  <c r="K13" i="7"/>
  <c r="K25" i="7"/>
  <c r="N40" i="7"/>
  <c r="M40" i="1"/>
  <c r="L35" i="7"/>
  <c r="H13" i="7"/>
  <c r="H25" i="7" s="1"/>
  <c r="D46" i="7"/>
  <c r="E46" i="7"/>
  <c r="F39" i="7" s="1"/>
  <c r="B46" i="7"/>
  <c r="C42" i="7"/>
  <c r="P40" i="4" l="1"/>
  <c r="M40" i="4"/>
  <c r="F46" i="4"/>
  <c r="C40" i="7"/>
  <c r="C39" i="7"/>
  <c r="L40" i="7"/>
  <c r="M35" i="7" s="1"/>
  <c r="F34" i="7"/>
  <c r="F40" i="7"/>
  <c r="F35" i="7"/>
  <c r="O40" i="7"/>
  <c r="P36" i="7" s="1"/>
  <c r="M25" i="7"/>
  <c r="C41" i="7"/>
  <c r="C35" i="7"/>
  <c r="M36" i="7"/>
  <c r="M40" i="7" s="1"/>
  <c r="F46" i="1"/>
  <c r="F41" i="7"/>
  <c r="C34" i="7"/>
  <c r="C46" i="7" s="1"/>
  <c r="P35" i="7"/>
  <c r="F46" i="7" l="1"/>
  <c r="P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<sst xmlns="http://schemas.openxmlformats.org/spreadsheetml/2006/main" count="457" uniqueCount="62">
  <si>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</si>
  <si>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</si>
  <si>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</si>
  <si>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</si>
  <si>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</si>
  <si>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</si>
  <si>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</si>
  <si>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</si>
  <si>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</si>
  <si>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</si>
  <si>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</si>
  <si>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</si>
  <si>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</si>
  <si>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</si>
  <si>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</si>
  <si>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</si>
  <si>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</si>
  <si>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</si>
  <si>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</si>
  <si>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</si>
  <si>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</si>
  <si>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</si>
  <si>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</si>
  <si>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</si>
  <si>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</si>
  <si>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</si>
  <si>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</si>
  <si>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</si>
  <si>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</si>
  <si>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</si>
  <si>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</si>
  <si>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</si>
  <si>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</si>
  <si>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</si>
  <si>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</si>
  <si>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</si>
  <si>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</si>
  <si>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</si>
  <si>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</si>
  <si>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</si>
  <si>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</si>
  <si>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</si>
  <si>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</si>
  <si>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</si>
  <si>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</si>
  <si>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</si>
  <si>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</si>
  <si>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</si>
  <si>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</si>
  <si>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</si>
  <si>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</si>
  <si>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</si>
  <si>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</si>
  <si>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</si>
  <si>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</si>
  <si>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</si>
  <si>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</si>
  <si>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</si>
  <si>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</si>
  <si>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</si>
  <si>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</si>
  <si>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Barcelona Regional Agència de Desenvolupament Urbà SA (BR)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</si>
</sst>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1-4924-9ADB-913067F8738A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1-4924-9ADB-913067F8738A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1-4924-9ADB-913067F8738A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1-4924-9ADB-913067F8738A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1-4924-9ADB-913067F8738A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1-4924-9ADB-913067F8738A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1-4924-9ADB-913067F8738A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1-4924-9ADB-913067F8738A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1-4924-9ADB-913067F8738A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E1-4924-9ADB-913067F8738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DE1-4924-9ADB-913067F87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9-438A-AC47-44D03EA4C20C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9-438A-AC47-44D03EA4C20C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9-438A-AC47-44D03EA4C20C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9-438A-AC47-44D03EA4C20C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9-438A-AC47-44D03EA4C20C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9-438A-AC47-44D03EA4C20C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9-438A-AC47-44D03EA4C20C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9-438A-AC47-44D03EA4C20C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9-438A-AC47-44D03EA4C20C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9-438A-AC47-44D03EA4C2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326832.35389999999</c:v>
                </c:pt>
                <c:pt idx="1">
                  <c:v>29328.9964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60621.11</c:v>
                </c:pt>
                <c:pt idx="6">
                  <c:v>26620</c:v>
                </c:pt>
                <c:pt idx="7">
                  <c:v>529389.17720000003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D9-438A-AC47-44D03EA4C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3-4A4F-A398-4066E46C4225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3-4A4F-A398-4066E46C4225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3-4A4F-A398-4066E46C4225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3-4A4F-A398-4066E46C422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45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83-4A4F-A398-4066E46C42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D-4002-901C-6283F29864A3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D-4002-901C-6283F29864A3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D-4002-901C-6283F29864A3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D-4002-901C-6283F29864A3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D-4002-901C-6283F29864A3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D-4002-901C-6283F29864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863686.27830000001</c:v>
                </c:pt>
                <c:pt idx="2">
                  <c:v>109105.35920000001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FD-4002-901C-6283F2986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4" zoomScale="70" zoomScaleNormal="70" workbookViewId="0">
      <selection activeCell="L14" sqref="L14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45382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4" si="2">IF(G13,G13/$G$25,"")</f>
        <v>0.10526315789473684</v>
      </c>
      <c r="I13" s="4">
        <v>206808.59</v>
      </c>
      <c r="J13" s="5">
        <v>250238.3939</v>
      </c>
      <c r="K13" s="21">
        <f t="shared" ref="K13:K24" si="3">IF(J13,J13/$J$25,"")</f>
        <v>0.56481278394626222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0.33333333333333331</v>
      </c>
      <c r="N14" s="6">
        <v>24238.84</v>
      </c>
      <c r="O14" s="7">
        <v>29328.9964</v>
      </c>
      <c r="P14" s="21">
        <f t="shared" si="5"/>
        <v>0.50463394383638416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0.33333333333333331</v>
      </c>
      <c r="N19" s="6">
        <v>20000</v>
      </c>
      <c r="O19" s="7">
        <v>24200</v>
      </c>
      <c r="P19" s="21">
        <f t="shared" si="5"/>
        <v>0.41638456612311825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17</v>
      </c>
      <c r="H20" s="62">
        <f t="shared" si="2"/>
        <v>0.89473684210526316</v>
      </c>
      <c r="I20" s="65">
        <v>159345.64000000001</v>
      </c>
      <c r="J20" s="66">
        <v>192808.22440000001</v>
      </c>
      <c r="K20" s="63">
        <f t="shared" si="3"/>
        <v>0.43518721605373784</v>
      </c>
      <c r="L20" s="64">
        <v>1</v>
      </c>
      <c r="M20" s="62">
        <f t="shared" si="4"/>
        <v>0.33333333333333331</v>
      </c>
      <c r="N20" s="65">
        <v>3793.68</v>
      </c>
      <c r="O20" s="66">
        <v>4590.3527999999997</v>
      </c>
      <c r="P20" s="63">
        <f t="shared" si="5"/>
        <v>7.8981490040497551E-2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19</v>
      </c>
      <c r="H25" s="17">
        <f t="shared" si="12"/>
        <v>1</v>
      </c>
      <c r="I25" s="18">
        <f t="shared" si="12"/>
        <v>366154.23</v>
      </c>
      <c r="J25" s="18">
        <f t="shared" si="12"/>
        <v>443046.61829999997</v>
      </c>
      <c r="K25" s="19">
        <f t="shared" si="12"/>
        <v>1</v>
      </c>
      <c r="L25" s="16">
        <f t="shared" si="12"/>
        <v>3</v>
      </c>
      <c r="M25" s="17">
        <f t="shared" si="12"/>
        <v>1</v>
      </c>
      <c r="N25" s="18">
        <f t="shared" si="12"/>
        <v>48032.52</v>
      </c>
      <c r="O25" s="18">
        <f t="shared" si="12"/>
        <v>58119.349200000004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18" t="s">
        <v>55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19" t="s">
        <v>53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13">B13+G13+L13+Q13+AA13+V13</f>
        <v>2</v>
      </c>
      <c r="C34" s="8">
        <f t="shared" ref="C34:C43" si="14">IF(B34,B34/$B$46,"")</f>
        <v>9.0909090909090912E-2</v>
      </c>
      <c r="D34" s="10">
        <f t="shared" ref="D34:D45" si="15">D13+I13+N13+S13+AC13+X13</f>
        <v>206808.59</v>
      </c>
      <c r="E34" s="11">
        <f t="shared" ref="E34:E45" si="16">E13+J13+O13+T13+AD13+Y13</f>
        <v>250238.3939</v>
      </c>
      <c r="F34" s="21">
        <f t="shared" ref="F34:F43" si="17">IF(E34,E34/$E$46,"")</f>
        <v>0.49931242368327816</v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1</v>
      </c>
      <c r="C35" s="8">
        <f t="shared" si="14"/>
        <v>4.5454545454545456E-2</v>
      </c>
      <c r="D35" s="13">
        <f t="shared" si="15"/>
        <v>24238.84</v>
      </c>
      <c r="E35" s="14">
        <f t="shared" si="16"/>
        <v>29328.9964</v>
      </c>
      <c r="F35" s="21">
        <f t="shared" si="17"/>
        <v>5.8521524408977357E-2</v>
      </c>
      <c r="J35" s="139" t="s">
        <v>1</v>
      </c>
      <c r="K35" s="140"/>
      <c r="L35" s="57">
        <f>G25</f>
        <v>19</v>
      </c>
      <c r="M35" s="8">
        <f t="shared" si="18"/>
        <v>0.86363636363636365</v>
      </c>
      <c r="N35" s="58">
        <f>I25</f>
        <v>366154.23</v>
      </c>
      <c r="O35" s="58">
        <f>J25</f>
        <v>443046.61829999997</v>
      </c>
      <c r="P35" s="56">
        <f t="shared" si="19"/>
        <v>0.88403173206289187</v>
      </c>
    </row>
    <row r="36" spans="1:33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39" t="s">
        <v>2</v>
      </c>
      <c r="K36" s="140"/>
      <c r="L36" s="57">
        <f>L25</f>
        <v>3</v>
      </c>
      <c r="M36" s="8">
        <f t="shared" si="18"/>
        <v>0.13636363636363635</v>
      </c>
      <c r="N36" s="58">
        <f>N25</f>
        <v>48032.52</v>
      </c>
      <c r="O36" s="58">
        <f>O25</f>
        <v>58119.349200000004</v>
      </c>
      <c r="P36" s="56">
        <f t="shared" si="19"/>
        <v>0.1159682679371081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5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39" t="s">
        <v>4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1</v>
      </c>
      <c r="C40" s="8">
        <f t="shared" si="14"/>
        <v>4.5454545454545456E-2</v>
      </c>
      <c r="D40" s="13">
        <f t="shared" si="15"/>
        <v>20000</v>
      </c>
      <c r="E40" s="14">
        <f t="shared" si="16"/>
        <v>24200</v>
      </c>
      <c r="F40" s="21">
        <f t="shared" si="17"/>
        <v>4.8287396929042277E-2</v>
      </c>
      <c r="G40" s="24"/>
      <c r="J40" s="141" t="s">
        <v>0</v>
      </c>
      <c r="K40" s="142"/>
      <c r="L40" s="79">
        <f>SUM(L34:L39)</f>
        <v>22</v>
      </c>
      <c r="M40" s="17">
        <f>SUM(M34:M39)</f>
        <v>1</v>
      </c>
      <c r="N40" s="80">
        <f>SUM(N34:N39)</f>
        <v>414186.75</v>
      </c>
      <c r="O40" s="81">
        <f>SUM(O34:O39)</f>
        <v>501165.96749999997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18</v>
      </c>
      <c r="C41" s="8">
        <f t="shared" si="14"/>
        <v>0.81818181818181823</v>
      </c>
      <c r="D41" s="13">
        <f t="shared" si="15"/>
        <v>163139.32</v>
      </c>
      <c r="E41" s="14">
        <f t="shared" si="16"/>
        <v>197398.5772</v>
      </c>
      <c r="F41" s="21">
        <f t="shared" si="17"/>
        <v>0.39387865497870228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22</v>
      </c>
      <c r="C46" s="17">
        <f>SUM(C34:C45)</f>
        <v>1</v>
      </c>
      <c r="D46" s="18">
        <f>SUM(D34:D45)</f>
        <v>414186.75</v>
      </c>
      <c r="E46" s="18">
        <f>SUM(E34:E45)</f>
        <v>501165.96749999997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30" zoomScale="80" zoomScaleNormal="80" workbookViewId="0">
      <selection activeCell="D39" sqref="D39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45473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1" si="2">IF(G13,G13/$G$25,"")</f>
        <v>7.6923076923076927E-2</v>
      </c>
      <c r="I13" s="4">
        <v>63300.79</v>
      </c>
      <c r="J13" s="5">
        <v>76593.960000000006</v>
      </c>
      <c r="K13" s="21">
        <f t="shared" ref="K13:K21" si="3">IF(J13,J13/$J$25,"")</f>
        <v>0.18208924950158054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3.8461538461538464E-2</v>
      </c>
      <c r="I18" s="65">
        <v>50100.09</v>
      </c>
      <c r="J18" s="66">
        <v>60621.11</v>
      </c>
      <c r="K18" s="63">
        <f t="shared" si="3"/>
        <v>0.14411648678110855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0.25</v>
      </c>
      <c r="N19" s="6">
        <v>2000</v>
      </c>
      <c r="O19" s="7">
        <v>2420</v>
      </c>
      <c r="P19" s="21">
        <f t="shared" si="5"/>
        <v>4.7464000418938446E-2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23</v>
      </c>
      <c r="H20" s="62">
        <f t="shared" si="2"/>
        <v>0.88461538461538458</v>
      </c>
      <c r="I20" s="65">
        <v>234235.2</v>
      </c>
      <c r="J20" s="66">
        <v>283424.59000000003</v>
      </c>
      <c r="K20" s="21">
        <f t="shared" si="3"/>
        <v>0.67379426371731088</v>
      </c>
      <c r="L20" s="64">
        <v>3</v>
      </c>
      <c r="M20" s="62">
        <f t="shared" si="4"/>
        <v>0.75</v>
      </c>
      <c r="N20" s="65">
        <v>40137.199999999997</v>
      </c>
      <c r="O20" s="66">
        <v>48566.01</v>
      </c>
      <c r="P20" s="63">
        <f t="shared" si="5"/>
        <v>0.9525359995810615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26</v>
      </c>
      <c r="H25" s="17">
        <f t="shared" si="32"/>
        <v>1</v>
      </c>
      <c r="I25" s="18">
        <f t="shared" si="32"/>
        <v>347636.08</v>
      </c>
      <c r="J25" s="18">
        <f t="shared" si="32"/>
        <v>420639.66000000003</v>
      </c>
      <c r="K25" s="19">
        <f t="shared" si="32"/>
        <v>1</v>
      </c>
      <c r="L25" s="16">
        <f t="shared" si="32"/>
        <v>4</v>
      </c>
      <c r="M25" s="17">
        <f t="shared" si="32"/>
        <v>1</v>
      </c>
      <c r="N25" s="18">
        <f t="shared" si="32"/>
        <v>42137.2</v>
      </c>
      <c r="O25" s="18">
        <f t="shared" si="32"/>
        <v>50986.01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25">
      <c r="A34" s="39" t="s">
        <v>25</v>
      </c>
      <c r="B34" s="9">
        <f t="shared" ref="B34:B45" si="33">B13+G13+L13+Q13+AA13+V13</f>
        <v>2</v>
      </c>
      <c r="C34" s="8">
        <f t="shared" ref="C34:C45" si="34">IF(B34,B34/$B$46,"")</f>
        <v>6.6666666666666666E-2</v>
      </c>
      <c r="D34" s="10">
        <f t="shared" ref="D34:D45" si="35">D13+I13+N13+S13+AC13+X13</f>
        <v>63300.79</v>
      </c>
      <c r="E34" s="11">
        <f t="shared" ref="E34:E45" si="36">E13+J13+O13+T13+AD13+Y13</f>
        <v>76593.960000000006</v>
      </c>
      <c r="F34" s="21">
        <f t="shared" ref="F34:F42" si="37">IF(E34,E34/$E$46,"")</f>
        <v>0.16240413716242375</v>
      </c>
      <c r="J34" s="143" t="s">
        <v>3</v>
      </c>
      <c r="K34" s="144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2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9" t="s">
        <v>1</v>
      </c>
      <c r="K35" s="140"/>
      <c r="L35" s="57">
        <f>G25</f>
        <v>26</v>
      </c>
      <c r="M35" s="8">
        <f t="shared" si="38"/>
        <v>0.8666666666666667</v>
      </c>
      <c r="N35" s="58">
        <f>I25</f>
        <v>347636.08</v>
      </c>
      <c r="O35" s="58">
        <f>J25</f>
        <v>420639.66000000003</v>
      </c>
      <c r="P35" s="56">
        <f t="shared" si="39"/>
        <v>0.89189305577874922</v>
      </c>
    </row>
    <row r="36" spans="1:33" ht="30" customHeight="1" x14ac:dyDescent="0.25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39" t="s">
        <v>2</v>
      </c>
      <c r="K36" s="140"/>
      <c r="L36" s="57">
        <f>L25</f>
        <v>4</v>
      </c>
      <c r="M36" s="8">
        <f t="shared" si="38"/>
        <v>0.13333333333333333</v>
      </c>
      <c r="N36" s="58">
        <f>N25</f>
        <v>42137.2</v>
      </c>
      <c r="O36" s="58">
        <f>O25</f>
        <v>50986.01</v>
      </c>
      <c r="P36" s="56">
        <f t="shared" si="39"/>
        <v>0.10810694422125072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25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34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5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25">
      <c r="A39" s="42" t="s">
        <v>33</v>
      </c>
      <c r="B39" s="15">
        <f t="shared" si="33"/>
        <v>1</v>
      </c>
      <c r="C39" s="8">
        <f t="shared" si="34"/>
        <v>3.3333333333333333E-2</v>
      </c>
      <c r="D39" s="13">
        <f t="shared" si="35"/>
        <v>50100.09</v>
      </c>
      <c r="E39" s="22">
        <f t="shared" si="36"/>
        <v>60621.11</v>
      </c>
      <c r="F39" s="21">
        <f t="shared" si="37"/>
        <v>0.12853649378330062</v>
      </c>
      <c r="G39" s="24"/>
      <c r="J39" s="139" t="s">
        <v>4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">
      <c r="A40" s="42" t="s">
        <v>28</v>
      </c>
      <c r="B40" s="12">
        <f t="shared" si="33"/>
        <v>1</v>
      </c>
      <c r="C40" s="8">
        <f t="shared" si="34"/>
        <v>3.3333333333333333E-2</v>
      </c>
      <c r="D40" s="13">
        <f t="shared" si="35"/>
        <v>2000</v>
      </c>
      <c r="E40" s="14">
        <f t="shared" si="36"/>
        <v>2420</v>
      </c>
      <c r="F40" s="21">
        <f t="shared" si="37"/>
        <v>5.1311880458075991E-3</v>
      </c>
      <c r="G40" s="24"/>
      <c r="J40" s="141" t="s">
        <v>0</v>
      </c>
      <c r="K40" s="142"/>
      <c r="L40" s="79">
        <f>SUM(L34:L39)</f>
        <v>30</v>
      </c>
      <c r="M40" s="17">
        <f>SUM(M34:M39)</f>
        <v>1</v>
      </c>
      <c r="N40" s="80">
        <f>SUM(N34:N39)</f>
        <v>389773.28</v>
      </c>
      <c r="O40" s="81">
        <f>SUM(O34:O39)</f>
        <v>471625.67000000004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25">
      <c r="A41" s="43" t="s">
        <v>29</v>
      </c>
      <c r="B41" s="12">
        <f t="shared" si="33"/>
        <v>26</v>
      </c>
      <c r="C41" s="8">
        <f t="shared" si="34"/>
        <v>0.8666666666666667</v>
      </c>
      <c r="D41" s="13">
        <f t="shared" si="35"/>
        <v>274372.40000000002</v>
      </c>
      <c r="E41" s="14">
        <f t="shared" si="36"/>
        <v>331990.60000000003</v>
      </c>
      <c r="F41" s="21">
        <f t="shared" si="37"/>
        <v>0.70392818100846799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25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30</v>
      </c>
      <c r="C46" s="17">
        <f>SUM(C34:C45)</f>
        <v>1</v>
      </c>
      <c r="D46" s="18">
        <f>SUM(D34:D45)</f>
        <v>389773.28</v>
      </c>
      <c r="E46" s="18">
        <f>SUM(E34:E45)</f>
        <v>471625.67000000004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3" t="s">
        <v>3</v>
      </c>
      <c r="K34" s="144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9" t="s">
        <v>1</v>
      </c>
      <c r="K35" s="140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9" t="s">
        <v>2</v>
      </c>
      <c r="K36" s="140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34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5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4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200000000000003" hidden="1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1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2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34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5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4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12" zoomScale="80" zoomScaleNormal="80" workbookViewId="0">
      <selection activeCell="J19" sqref="J19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Barcelona Regional Agència de Desenvolupament Urbà SA (BR)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35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 x14ac:dyDescent="0.35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4</v>
      </c>
      <c r="H13" s="20">
        <f t="shared" ref="H13:H24" si="2">IF(G13,G13/$G$25,"")</f>
        <v>8.8888888888888892E-2</v>
      </c>
      <c r="I13" s="10">
        <f>'CONTRACTACIO 1r TR 2024'!I13+'CONTRACTACIO 2n TR 2024'!I13+'CONTRACTACIO 3r TR 2024'!I13+'CONTRACTACIO 4t TR 2024'!I13</f>
        <v>270109.38</v>
      </c>
      <c r="J13" s="10">
        <f>'CONTRACTACIO 1r TR 2024'!J13+'CONTRACTACIO 2n TR 2024'!J13+'CONTRACTACIO 3r TR 2024'!J13+'CONTRACTACIO 4t TR 2024'!J13</f>
        <v>326832.35389999999</v>
      </c>
      <c r="K13" s="21">
        <f t="shared" ref="K13:K24" si="3">IF(J13,J13/$J$25,"")</f>
        <v>0.37841559153088145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1</v>
      </c>
      <c r="M14" s="20">
        <f t="shared" si="4"/>
        <v>0.14285714285714285</v>
      </c>
      <c r="N14" s="13">
        <f>'CONTRACTACIO 1r TR 2024'!N14+'CONTRACTACIO 2n TR 2024'!N14+'CONTRACTACIO 3r TR 2024'!N14+'CONTRACTACIO 4t TR 2024'!N14</f>
        <v>24238.84</v>
      </c>
      <c r="O14" s="13">
        <f>'CONTRACTACIO 1r TR 2024'!O14+'CONTRACTACIO 2n TR 2024'!O14+'CONTRACTACIO 3r TR 2024'!O14+'CONTRACTACIO 4t TR 2024'!O14</f>
        <v>29328.9964</v>
      </c>
      <c r="P14" s="21">
        <f t="shared" si="5"/>
        <v>0.26881352680611492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2.2222222222222223E-2</v>
      </c>
      <c r="I18" s="13">
        <f>'CONTRACTACIO 1r TR 2024'!I18+'CONTRACTACIO 2n TR 2024'!I18+'CONTRACTACIO 3r TR 2024'!I18+'CONTRACTACIO 4t TR 2024'!I18</f>
        <v>50100.09</v>
      </c>
      <c r="J18" s="13">
        <f>'CONTRACTACIO 1r TR 2024'!J18+'CONTRACTACIO 2n TR 2024'!J18+'CONTRACTACIO 3r TR 2024'!J18+'CONTRACTACIO 4t TR 2024'!J18</f>
        <v>60621.11</v>
      </c>
      <c r="K18" s="21">
        <f t="shared" si="3"/>
        <v>7.0188807583375035E-2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2</v>
      </c>
      <c r="M19" s="20">
        <f t="shared" si="4"/>
        <v>0.2857142857142857</v>
      </c>
      <c r="N19" s="13">
        <f>'CONTRACTACIO 1r TR 2024'!N19+'CONTRACTACIO 2n TR 2024'!N19+'CONTRACTACIO 3r TR 2024'!N19+'CONTRACTACIO 4t TR 2024'!N19</f>
        <v>22000</v>
      </c>
      <c r="O19" s="13">
        <f>'CONTRACTACIO 1r TR 2024'!O19+'CONTRACTACIO 2n TR 2024'!O19+'CONTRACTACIO 3r TR 2024'!O19+'CONTRACTACIO 4t TR 2024'!O19</f>
        <v>26620</v>
      </c>
      <c r="P19" s="21">
        <f t="shared" si="5"/>
        <v>0.24398434866249905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40</v>
      </c>
      <c r="H20" s="20">
        <f t="shared" si="2"/>
        <v>0.88888888888888884</v>
      </c>
      <c r="I20" s="13">
        <f>'CONTRACTACIO 1r TR 2024'!I20+'CONTRACTACIO 2n TR 2024'!I20+'CONTRACTACIO 3r TR 2024'!I20+'CONTRACTACIO 4t TR 2024'!I20</f>
        <v>393580.84</v>
      </c>
      <c r="J20" s="13">
        <f>'CONTRACTACIO 1r TR 2024'!J20+'CONTRACTACIO 2n TR 2024'!J20+'CONTRACTACIO 3r TR 2024'!J20+'CONTRACTACIO 4t TR 2024'!J20</f>
        <v>476232.81440000003</v>
      </c>
      <c r="K20" s="21">
        <f t="shared" si="3"/>
        <v>0.55139560088574358</v>
      </c>
      <c r="L20" s="9">
        <f>'CONTRACTACIO 1r TR 2024'!L20+'CONTRACTACIO 2n TR 2024'!L20+'CONTRACTACIO 3r TR 2024'!L20+'CONTRACTACIO 4t TR 2024'!L20</f>
        <v>4</v>
      </c>
      <c r="M20" s="20">
        <f t="shared" si="4"/>
        <v>0.5714285714285714</v>
      </c>
      <c r="N20" s="13">
        <f>'CONTRACTACIO 1r TR 2024'!N20+'CONTRACTACIO 2n TR 2024'!N20+'CONTRACTACIO 3r TR 2024'!N20+'CONTRACTACIO 4t TR 2024'!N20</f>
        <v>43930.879999999997</v>
      </c>
      <c r="O20" s="13">
        <f>'CONTRACTACIO 1r TR 2024'!O20+'CONTRACTACIO 2n TR 2024'!O20+'CONTRACTACIO 3r TR 2024'!O20+'CONTRACTACIO 4t TR 2024'!O20</f>
        <v>53156.362800000003</v>
      </c>
      <c r="P20" s="21">
        <f t="shared" si="5"/>
        <v>0.487202124531386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45</v>
      </c>
      <c r="H25" s="17">
        <f t="shared" si="12"/>
        <v>1</v>
      </c>
      <c r="I25" s="18">
        <f t="shared" si="12"/>
        <v>713790.31</v>
      </c>
      <c r="J25" s="18">
        <f t="shared" si="12"/>
        <v>863686.27830000001</v>
      </c>
      <c r="K25" s="19">
        <f t="shared" si="12"/>
        <v>1</v>
      </c>
      <c r="L25" s="16">
        <f t="shared" si="12"/>
        <v>7</v>
      </c>
      <c r="M25" s="17">
        <f t="shared" si="12"/>
        <v>1</v>
      </c>
      <c r="N25" s="18">
        <f t="shared" si="12"/>
        <v>90169.72</v>
      </c>
      <c r="O25" s="18">
        <f t="shared" si="12"/>
        <v>109105.35920000001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25">
      <c r="B26" s="25"/>
      <c r="H26" s="25"/>
      <c r="N26" s="25"/>
    </row>
    <row r="27" spans="1:31" s="47" customFormat="1" ht="34.200000000000003" customHeight="1" x14ac:dyDescent="0.2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25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45" t="s">
        <v>10</v>
      </c>
      <c r="B31" s="148" t="s">
        <v>17</v>
      </c>
      <c r="C31" s="149"/>
      <c r="D31" s="149"/>
      <c r="E31" s="149"/>
      <c r="F31" s="150"/>
      <c r="G31" s="24"/>
      <c r="H31" s="47"/>
      <c r="I31" s="47"/>
      <c r="J31" s="154" t="s">
        <v>15</v>
      </c>
      <c r="K31" s="155"/>
      <c r="L31" s="148" t="s">
        <v>16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47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8"/>
      <c r="K33" s="159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25">
      <c r="A34" s="39" t="s">
        <v>25</v>
      </c>
      <c r="B34" s="9">
        <f t="shared" ref="B34:B43" si="13">B13+G13+L13+Q13+V13+AA13</f>
        <v>4</v>
      </c>
      <c r="C34" s="8">
        <f t="shared" ref="C34:C40" si="14">IF(B34,B34/$B$46,"")</f>
        <v>7.6923076923076927E-2</v>
      </c>
      <c r="D34" s="10">
        <f t="shared" ref="D34:D43" si="15">D13+I13+N13+S13+X13+AC13</f>
        <v>270109.38</v>
      </c>
      <c r="E34" s="11">
        <f t="shared" ref="E34:E43" si="16">E13+J13+O13+T13+Y13+AD13</f>
        <v>326832.35389999999</v>
      </c>
      <c r="F34" s="21">
        <f t="shared" ref="F34:F40" si="17">IF(E34,E34/$E$46,"")</f>
        <v>0.33597364666901752</v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1</v>
      </c>
      <c r="C35" s="8">
        <f t="shared" si="14"/>
        <v>1.9230769230769232E-2</v>
      </c>
      <c r="D35" s="13">
        <f t="shared" si="15"/>
        <v>24238.84</v>
      </c>
      <c r="E35" s="14">
        <f t="shared" si="16"/>
        <v>29328.9964</v>
      </c>
      <c r="F35" s="21">
        <f t="shared" si="17"/>
        <v>3.0149309748769299E-2</v>
      </c>
      <c r="J35" s="139" t="s">
        <v>1</v>
      </c>
      <c r="K35" s="140"/>
      <c r="L35" s="57">
        <f>G25</f>
        <v>45</v>
      </c>
      <c r="M35" s="8">
        <f t="shared" si="18"/>
        <v>0.86538461538461542</v>
      </c>
      <c r="N35" s="58">
        <f>I25</f>
        <v>713790.31</v>
      </c>
      <c r="O35" s="58">
        <f>J25</f>
        <v>863686.27830000001</v>
      </c>
      <c r="P35" s="56">
        <f t="shared" si="19"/>
        <v>0.88784303339573067</v>
      </c>
    </row>
    <row r="36" spans="1:33" s="24" customFormat="1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39" t="s">
        <v>2</v>
      </c>
      <c r="K36" s="140"/>
      <c r="L36" s="57">
        <f>L25</f>
        <v>7</v>
      </c>
      <c r="M36" s="8">
        <f t="shared" si="18"/>
        <v>0.13461538461538461</v>
      </c>
      <c r="N36" s="58">
        <f>N25</f>
        <v>90169.72</v>
      </c>
      <c r="O36" s="58">
        <f>O25</f>
        <v>109105.35920000001</v>
      </c>
      <c r="P36" s="56">
        <f t="shared" si="19"/>
        <v>0.11215696660426937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5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1.9230769230769232E-2</v>
      </c>
      <c r="D39" s="13">
        <f t="shared" si="15"/>
        <v>50100.09</v>
      </c>
      <c r="E39" s="22">
        <f t="shared" si="16"/>
        <v>60621.11</v>
      </c>
      <c r="F39" s="21">
        <f t="shared" si="17"/>
        <v>6.2316643835252955E-2</v>
      </c>
      <c r="G39" s="24"/>
      <c r="H39" s="24"/>
      <c r="I39" s="24"/>
      <c r="J39" s="139" t="s">
        <v>4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2</v>
      </c>
      <c r="C40" s="8">
        <f t="shared" si="14"/>
        <v>3.8461538461538464E-2</v>
      </c>
      <c r="D40" s="13">
        <f t="shared" si="15"/>
        <v>22000</v>
      </c>
      <c r="E40" s="14">
        <f t="shared" si="16"/>
        <v>26620</v>
      </c>
      <c r="F40" s="21">
        <f t="shared" si="17"/>
        <v>2.7364544444904319E-2</v>
      </c>
      <c r="G40" s="24"/>
      <c r="H40" s="24"/>
      <c r="I40" s="24"/>
      <c r="J40" s="141" t="s">
        <v>0</v>
      </c>
      <c r="K40" s="142"/>
      <c r="L40" s="79">
        <f>SUM(L34:L39)</f>
        <v>52</v>
      </c>
      <c r="M40" s="17">
        <f>SUM(M34:M39)</f>
        <v>1</v>
      </c>
      <c r="N40" s="80">
        <f>SUM(N34:N39)</f>
        <v>803960.03</v>
      </c>
      <c r="O40" s="81">
        <f>SUM(O34:O39)</f>
        <v>972791.63749999995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44</v>
      </c>
      <c r="C41" s="8">
        <f>IF(B41,B41/$B$46,"")</f>
        <v>0.84615384615384615</v>
      </c>
      <c r="D41" s="13">
        <f t="shared" si="15"/>
        <v>437511.72000000003</v>
      </c>
      <c r="E41" s="14">
        <f t="shared" si="16"/>
        <v>529389.17720000003</v>
      </c>
      <c r="F41" s="21">
        <f>IF(E41,E41/$E$46,"")</f>
        <v>0.54419585530205594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52</v>
      </c>
      <c r="C46" s="17">
        <f>SUM(C34:C45)</f>
        <v>1</v>
      </c>
      <c r="D46" s="18">
        <f>SUM(D34:D45)</f>
        <v>803960.03</v>
      </c>
      <c r="E46" s="18">
        <f>SUM(E34:E45)</f>
        <v>972791.63749999995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2024-07-26T11:55:08Z</dcterms:modified>
</cp:coreProperties>
</file>