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64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I25" i="1"/>
  <c r="N35" i="1"/>
  <c r="N25" i="1"/>
  <c r="N36" i="1"/>
  <c r="D25" i="1"/>
  <c r="N34" i="1"/>
  <c r="X25" i="1"/>
  <c r="N38" i="1"/>
  <c r="G25" i="1"/>
  <c r="H22" i="1"/>
  <c r="L25" i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L36" i="1"/>
  <c r="R25" i="1"/>
  <c r="O34" i="6"/>
  <c r="F22" i="6"/>
  <c r="L34" i="6"/>
  <c r="C22" i="6"/>
  <c r="M25" i="1"/>
  <c r="D46" i="1"/>
  <c r="E46" i="1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P21" i="4"/>
  <c r="H19" i="4"/>
  <c r="H22" i="4"/>
  <c r="K13" i="4"/>
  <c r="K22" i="4"/>
  <c r="Z21" i="4"/>
  <c r="U25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L35" i="1"/>
  <c r="F41" i="1"/>
  <c r="B46" i="1"/>
  <c r="C42" i="1"/>
  <c r="Z18" i="6"/>
  <c r="C20" i="6"/>
  <c r="C13" i="6"/>
  <c r="F14" i="6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R16" i="5"/>
  <c r="H13" i="5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K25" i="4" s="1"/>
  <c r="H20" i="4"/>
  <c r="W17" i="4"/>
  <c r="O38" i="4"/>
  <c r="E38" i="7"/>
  <c r="Z17" i="4"/>
  <c r="C18" i="4"/>
  <c r="C20" i="4"/>
  <c r="O34" i="4"/>
  <c r="H13" i="4"/>
  <c r="O35" i="4"/>
  <c r="M13" i="4"/>
  <c r="W20" i="4"/>
  <c r="M20" i="4"/>
  <c r="B46" i="4"/>
  <c r="O36" i="4"/>
  <c r="P20" i="4"/>
  <c r="D46" i="4"/>
  <c r="P18" i="7"/>
  <c r="L35" i="4"/>
  <c r="E46" i="4"/>
  <c r="F43" i="4"/>
  <c r="J25" i="7"/>
  <c r="K22" i="7"/>
  <c r="Z14" i="7"/>
  <c r="B40" i="7"/>
  <c r="Q25" i="7"/>
  <c r="B25" i="7"/>
  <c r="L34" i="7" s="1"/>
  <c r="M34" i="7" s="1"/>
  <c r="C24" i="7"/>
  <c r="B35" i="7"/>
  <c r="B37" i="7"/>
  <c r="AC25" i="7"/>
  <c r="N38" i="7" s="1"/>
  <c r="D34" i="7"/>
  <c r="E37" i="7"/>
  <c r="E34" i="7"/>
  <c r="B39" i="7"/>
  <c r="M15" i="7"/>
  <c r="D40" i="7"/>
  <c r="D38" i="7"/>
  <c r="E39" i="7"/>
  <c r="E35" i="7"/>
  <c r="E41" i="7"/>
  <c r="D41" i="7"/>
  <c r="D45" i="7"/>
  <c r="E40" i="7"/>
  <c r="E45" i="7"/>
  <c r="AA25" i="7"/>
  <c r="L38" i="7" s="1"/>
  <c r="M38" i="7" s="1"/>
  <c r="B41" i="7"/>
  <c r="B45" i="7"/>
  <c r="D36" i="7"/>
  <c r="E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F37" i="1"/>
  <c r="M16" i="7"/>
  <c r="F25" i="1"/>
  <c r="F43" i="1"/>
  <c r="F44" i="1"/>
  <c r="F24" i="7"/>
  <c r="C25" i="1"/>
  <c r="C22" i="7"/>
  <c r="C23" i="7"/>
  <c r="C40" i="1"/>
  <c r="C44" i="1"/>
  <c r="F15" i="7"/>
  <c r="F22" i="7"/>
  <c r="F34" i="1"/>
  <c r="F42" i="1"/>
  <c r="F36" i="1"/>
  <c r="F35" i="1"/>
  <c r="F39" i="1"/>
  <c r="F40" i="1"/>
  <c r="C34" i="1"/>
  <c r="C36" i="6"/>
  <c r="C41" i="6"/>
  <c r="C25" i="6"/>
  <c r="C39" i="5"/>
  <c r="C43" i="5"/>
  <c r="C25" i="5"/>
  <c r="C36" i="4"/>
  <c r="C43" i="4"/>
  <c r="P25" i="4"/>
  <c r="C41" i="1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C41" i="5"/>
  <c r="F42" i="5"/>
  <c r="F41" i="5"/>
  <c r="M36" i="5"/>
  <c r="M35" i="5"/>
  <c r="W20" i="7"/>
  <c r="P35" i="5"/>
  <c r="Z21" i="7"/>
  <c r="AE18" i="7"/>
  <c r="AE17" i="7"/>
  <c r="F35" i="4"/>
  <c r="F36" i="4"/>
  <c r="K18" i="7"/>
  <c r="C38" i="4"/>
  <c r="C35" i="4"/>
  <c r="F38" i="4"/>
  <c r="F42" i="4"/>
  <c r="F45" i="4"/>
  <c r="C45" i="4"/>
  <c r="K15" i="7"/>
  <c r="K14" i="7"/>
  <c r="K16" i="7"/>
  <c r="K19" i="7"/>
  <c r="K20" i="7"/>
  <c r="O35" i="7"/>
  <c r="K13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C41" i="4"/>
  <c r="M13" i="7"/>
  <c r="F40" i="4"/>
  <c r="F41" i="4"/>
  <c r="P13" i="7"/>
  <c r="P15" i="7"/>
  <c r="P14" i="7"/>
  <c r="P19" i="7"/>
  <c r="M14" i="7"/>
  <c r="H15" i="7"/>
  <c r="H16" i="7"/>
  <c r="H13" i="7"/>
  <c r="H14" i="7"/>
  <c r="H18" i="7"/>
  <c r="H24" i="7"/>
  <c r="C46" i="1"/>
  <c r="M38" i="1"/>
  <c r="F43" i="7"/>
  <c r="C38" i="7"/>
  <c r="C43" i="7"/>
  <c r="P37" i="4"/>
  <c r="P38" i="4"/>
  <c r="F38" i="7"/>
  <c r="M37" i="4"/>
  <c r="F39" i="7"/>
  <c r="F35" i="7"/>
  <c r="F45" i="7"/>
  <c r="F37" i="7"/>
  <c r="F36" i="7"/>
  <c r="F34" i="7"/>
  <c r="C37" i="7"/>
  <c r="C39" i="7"/>
  <c r="C34" i="7"/>
  <c r="C36" i="7"/>
  <c r="C35" i="7"/>
  <c r="C45" i="7"/>
  <c r="F46" i="5" l="1"/>
  <c r="C46" i="6"/>
  <c r="F46" i="1"/>
  <c r="H25" i="4"/>
  <c r="H25" i="5"/>
  <c r="P25" i="5"/>
  <c r="K25" i="6"/>
  <c r="F25" i="6"/>
  <c r="H25" i="1"/>
  <c r="L40" i="1"/>
  <c r="M25" i="4"/>
  <c r="K25" i="1"/>
  <c r="P25" i="1"/>
  <c r="U25" i="1"/>
  <c r="N40" i="1"/>
  <c r="W25" i="1"/>
  <c r="AE25" i="1"/>
  <c r="F25" i="4"/>
  <c r="R25" i="4"/>
  <c r="W25" i="4"/>
  <c r="Z25" i="4"/>
  <c r="AB25" i="4"/>
  <c r="AE25" i="4"/>
  <c r="F25" i="5"/>
  <c r="M25" i="5"/>
  <c r="R25" i="5"/>
  <c r="U25" i="5"/>
  <c r="Z25" i="5"/>
  <c r="AB25" i="5"/>
  <c r="AE25" i="5"/>
  <c r="N40" i="5"/>
  <c r="P25" i="6"/>
  <c r="R25" i="6"/>
  <c r="U25" i="6"/>
  <c r="W25" i="6"/>
  <c r="Z25" i="6"/>
  <c r="AB25" i="6"/>
  <c r="AE25" i="6"/>
  <c r="X25" i="7"/>
  <c r="N39" i="7" s="1"/>
  <c r="I25" i="7"/>
  <c r="N35" i="7" s="1"/>
  <c r="Y25" i="7"/>
  <c r="O39" i="7" s="1"/>
  <c r="P39" i="7" s="1"/>
  <c r="O25" i="7"/>
  <c r="C25" i="4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C46" i="4"/>
  <c r="F46" i="4"/>
  <c r="L40" i="4"/>
  <c r="N40" i="4"/>
  <c r="M34" i="4"/>
  <c r="O40" i="4"/>
  <c r="K25" i="7"/>
  <c r="P21" i="7"/>
  <c r="C25" i="7"/>
  <c r="U25" i="7"/>
  <c r="Z25" i="7"/>
  <c r="D42" i="7"/>
  <c r="D46" i="7" s="1"/>
  <c r="E42" i="7"/>
  <c r="O40" i="1"/>
  <c r="P34" i="7"/>
  <c r="E46" i="7"/>
  <c r="F42" i="7"/>
  <c r="M34" i="1"/>
  <c r="AE21" i="7"/>
  <c r="AE25" i="7" s="1"/>
  <c r="G25" i="7"/>
  <c r="H19" i="7" s="1"/>
  <c r="B42" i="7"/>
  <c r="AD25" i="7"/>
  <c r="O38" i="7" s="1"/>
  <c r="P38" i="7" s="1"/>
  <c r="N25" i="7"/>
  <c r="N36" i="7" s="1"/>
  <c r="N40" i="7" s="1"/>
  <c r="P35" i="4" l="1"/>
  <c r="P36" i="4"/>
  <c r="M35" i="4"/>
  <c r="M36" i="4"/>
  <c r="F41" i="7"/>
  <c r="F40" i="7"/>
  <c r="F46" i="7" s="1"/>
  <c r="P35" i="1"/>
  <c r="P36" i="1"/>
  <c r="O36" i="7"/>
  <c r="P20" i="7"/>
  <c r="P25" i="7" s="1"/>
  <c r="L36" i="7"/>
  <c r="M20" i="7"/>
  <c r="M25" i="7" s="1"/>
  <c r="M35" i="1"/>
  <c r="M36" i="1"/>
  <c r="L35" i="7"/>
  <c r="H20" i="7"/>
  <c r="H25" i="7" s="1"/>
  <c r="O40" i="7"/>
  <c r="P35" i="7" s="1"/>
  <c r="L40" i="7"/>
  <c r="M35" i="7" s="1"/>
  <c r="B46" i="7"/>
  <c r="C42" i="7"/>
  <c r="P40" i="4" l="1"/>
  <c r="M40" i="4"/>
  <c r="C41" i="7"/>
  <c r="C40" i="7"/>
  <c r="C46" i="7" s="1"/>
  <c r="P36" i="7"/>
  <c r="P40" i="7" s="1"/>
  <c r="P40" i="1"/>
  <c r="M40" i="1"/>
  <c r="M36" i="7"/>
  <c r="M40" i="7" s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<sst xmlns="http://schemas.openxmlformats.org/spreadsheetml/2006/main" count="457" uniqueCount="62">
  <si>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</si>
  <si>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</si>
  <si>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</si>
  <si>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</si>
  <si>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</si>
  <si>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</si>
  <si>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</si>
  <si>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</si>
  <si>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</si>
  <si>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</si>
  <si>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</si>
  <si>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</si>
  <si>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</si>
  <si>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</si>
  <si>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</si>
  <si>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</si>
  <si>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</si>
  <si>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</si>
  <si>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</si>
  <si>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</si>
  <si>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</si>
  <si>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</si>
  <si>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</si>
  <si>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</si>
  <si>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</si>
  <si>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</si>
  <si>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</si>
  <si>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</si>
  <si>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</si>
  <si>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</si>
  <si>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</si>
  <si>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</si>
  <si>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</si>
  <si>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</si>
  <si>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</si>
  <si>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</si>
  <si>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</si>
  <si>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</si>
  <si>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</si>
  <si>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</si>
  <si>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</si>
  <si>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</si>
  <si>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</si>
  <si>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</si>
  <si>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</si>
  <si>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</si>
  <si>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</si>
  <si>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</si>
  <si>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</si>
  <si>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</si>
  <si>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</si>
  <si>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</si>
  <si>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</si>
  <si>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</si>
  <si>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</si>
  <si>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</si>
  <si>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</si>
  <si>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</si>
  <si>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</si>
  <si>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</si>
  <si>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</si>
  <si>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Casa Amèrica Catalunya (FCAC)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</si>
</sst>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32-4835-AED8-E13C1C84297A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2-4835-AED8-E13C1C84297A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2-4835-AED8-E13C1C84297A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2-4835-AED8-E13C1C84297A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32-4835-AED8-E13C1C84297A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32-4835-AED8-E13C1C84297A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32-4835-AED8-E13C1C84297A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32-4835-AED8-E13C1C84297A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32-4835-AED8-E13C1C84297A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32-4835-AED8-E13C1C8429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143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232-4835-AED8-E13C1C84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A-455D-BFEB-3609EF63AFEE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A-455D-BFEB-3609EF63AFEE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A-455D-BFEB-3609EF63AFEE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A-455D-BFEB-3609EF63AFEE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A-455D-BFEB-3609EF63AFEE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A-455D-BFEB-3609EF63AFEE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0A-455D-BFEB-3609EF63AFEE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A-455D-BFEB-3609EF63AFEE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0A-455D-BFEB-3609EF63AFEE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0A-455D-BFEB-3609EF63AF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31796.49</c:v>
                </c:pt>
                <c:pt idx="7">
                  <c:v>212905.34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0A-455D-BFEB-3609EF63AF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34A-A671-47AF85F4961C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34A-A671-47AF85F4961C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34A-A671-47AF85F4961C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34A-A671-47AF85F496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129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C0-434A-A671-47AF85F496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9-4E8B-91A7-5E1AD3DBBAFF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9-4E8B-91A7-5E1AD3DBBAFF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9-4E8B-91A7-5E1AD3DBBAFF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9-4E8B-91A7-5E1AD3DBBAFF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9-4E8B-91A7-5E1AD3DBBAFF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59-4E8B-91A7-5E1AD3DBBAF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220201.97999999998</c:v>
                </c:pt>
                <c:pt idx="2">
                  <c:v>24499.85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C59-4E8B-91A7-5E1AD3DB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6" zoomScale="70" zoomScaleNormal="70" workbookViewId="0">
      <selection activeCell="J8" sqref="J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45478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78</v>
      </c>
      <c r="H20" s="62">
        <f t="shared" si="2"/>
        <v>1</v>
      </c>
      <c r="I20" s="65">
        <v>126956.99</v>
      </c>
      <c r="J20" s="66">
        <v>148099.9</v>
      </c>
      <c r="K20" s="63">
        <f t="shared" si="3"/>
        <v>1</v>
      </c>
      <c r="L20" s="64">
        <v>14</v>
      </c>
      <c r="M20" s="62">
        <f t="shared" si="4"/>
        <v>1</v>
      </c>
      <c r="N20" s="65">
        <v>20504.810000000001</v>
      </c>
      <c r="O20" s="66">
        <v>24215.5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78</v>
      </c>
      <c r="H25" s="17">
        <f t="shared" si="12"/>
        <v>1</v>
      </c>
      <c r="I25" s="18">
        <f t="shared" si="12"/>
        <v>126956.99</v>
      </c>
      <c r="J25" s="18">
        <f t="shared" si="12"/>
        <v>148099.9</v>
      </c>
      <c r="K25" s="19">
        <f t="shared" si="12"/>
        <v>1</v>
      </c>
      <c r="L25" s="16">
        <f t="shared" si="12"/>
        <v>14</v>
      </c>
      <c r="M25" s="17">
        <f t="shared" si="12"/>
        <v>1</v>
      </c>
      <c r="N25" s="18">
        <f t="shared" si="12"/>
        <v>20504.810000000001</v>
      </c>
      <c r="O25" s="18">
        <f t="shared" si="12"/>
        <v>24215.5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42" t="s">
        <v>55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78</v>
      </c>
      <c r="M35" s="8">
        <f t="shared" si="18"/>
        <v>0.84782608695652173</v>
      </c>
      <c r="N35" s="58">
        <f>I25</f>
        <v>126956.99</v>
      </c>
      <c r="O35" s="58">
        <f>J25</f>
        <v>148099.9</v>
      </c>
      <c r="P35" s="56">
        <f t="shared" si="19"/>
        <v>0.85946990228383535</v>
      </c>
    </row>
    <row r="36" spans="1:33" ht="30" customHeight="1" x14ac:dyDescent="0.2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95" t="s">
        <v>2</v>
      </c>
      <c r="K36" s="96"/>
      <c r="L36" s="57">
        <f>L25</f>
        <v>14</v>
      </c>
      <c r="M36" s="8">
        <f t="shared" si="18"/>
        <v>0.15217391304347827</v>
      </c>
      <c r="N36" s="58">
        <f>N25</f>
        <v>20504.810000000001</v>
      </c>
      <c r="O36" s="58">
        <f>O25</f>
        <v>24215.5</v>
      </c>
      <c r="P36" s="56">
        <f t="shared" si="19"/>
        <v>0.14053009771616468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5" t="s">
        <v>5</v>
      </c>
      <c r="K38" s="96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95" t="s">
        <v>4</v>
      </c>
      <c r="K39" s="96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24"/>
      <c r="J40" s="97" t="s">
        <v>0</v>
      </c>
      <c r="K40" s="98"/>
      <c r="L40" s="79">
        <f>SUM(L34:L39)</f>
        <v>92</v>
      </c>
      <c r="M40" s="17">
        <f>SUM(M34:M39)</f>
        <v>1</v>
      </c>
      <c r="N40" s="80">
        <f>SUM(N34:N39)</f>
        <v>147461.80000000002</v>
      </c>
      <c r="O40" s="81">
        <f>SUM(O34:O39)</f>
        <v>172315.4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92</v>
      </c>
      <c r="C41" s="8">
        <f t="shared" si="14"/>
        <v>1</v>
      </c>
      <c r="D41" s="13">
        <f t="shared" si="15"/>
        <v>147461.80000000002</v>
      </c>
      <c r="E41" s="14">
        <f t="shared" si="16"/>
        <v>172315.4</v>
      </c>
      <c r="F41" s="21">
        <f t="shared" si="17"/>
        <v>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92</v>
      </c>
      <c r="C46" s="17">
        <f>SUM(C34:C45)</f>
        <v>1</v>
      </c>
      <c r="D46" s="18">
        <f>SUM(D34:D45)</f>
        <v>147461.80000000002</v>
      </c>
      <c r="E46" s="18">
        <f>SUM(E34:E45)</f>
        <v>172315.4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J22" sqref="J2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45499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1.9607843137254902E-2</v>
      </c>
      <c r="I19" s="6">
        <v>26278.09</v>
      </c>
      <c r="J19" s="7">
        <v>31796.49</v>
      </c>
      <c r="K19" s="21">
        <f t="shared" si="3"/>
        <v>0.44099268703482619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50</v>
      </c>
      <c r="H20" s="62">
        <f t="shared" si="2"/>
        <v>0.98039215686274506</v>
      </c>
      <c r="I20" s="65">
        <v>37068.42</v>
      </c>
      <c r="J20" s="66">
        <v>40305.589999999997</v>
      </c>
      <c r="K20" s="21">
        <f t="shared" si="3"/>
        <v>0.55900731296517381</v>
      </c>
      <c r="L20" s="64">
        <v>1</v>
      </c>
      <c r="M20" s="62">
        <f t="shared" si="4"/>
        <v>1</v>
      </c>
      <c r="N20" s="65">
        <v>235</v>
      </c>
      <c r="O20" s="66">
        <v>284.35000000000002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51</v>
      </c>
      <c r="H25" s="17">
        <f t="shared" si="32"/>
        <v>1</v>
      </c>
      <c r="I25" s="18">
        <f t="shared" si="32"/>
        <v>63346.509999999995</v>
      </c>
      <c r="J25" s="18">
        <f t="shared" si="32"/>
        <v>72102.080000000002</v>
      </c>
      <c r="K25" s="19">
        <f t="shared" si="32"/>
        <v>1</v>
      </c>
      <c r="L25" s="16">
        <f t="shared" si="32"/>
        <v>1</v>
      </c>
      <c r="M25" s="17">
        <f t="shared" si="32"/>
        <v>1</v>
      </c>
      <c r="N25" s="18">
        <f t="shared" si="32"/>
        <v>235</v>
      </c>
      <c r="O25" s="18">
        <f t="shared" si="32"/>
        <v>284.35000000000002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27"/>
      <c r="C32" s="128"/>
      <c r="D32" s="128"/>
      <c r="E32" s="128"/>
      <c r="F32" s="129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95" t="s">
        <v>1</v>
      </c>
      <c r="K35" s="96"/>
      <c r="L35" s="57">
        <f>G25</f>
        <v>51</v>
      </c>
      <c r="M35" s="8">
        <f t="shared" si="38"/>
        <v>0.98076923076923073</v>
      </c>
      <c r="N35" s="58">
        <f>I25</f>
        <v>63346.509999999995</v>
      </c>
      <c r="O35" s="58">
        <f>J25</f>
        <v>72102.080000000002</v>
      </c>
      <c r="P35" s="56">
        <f t="shared" si="39"/>
        <v>0.99607177754172982</v>
      </c>
    </row>
    <row r="36" spans="1:33" ht="30" customHeight="1" x14ac:dyDescent="0.25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95" t="s">
        <v>2</v>
      </c>
      <c r="K36" s="96"/>
      <c r="L36" s="57">
        <f>L25</f>
        <v>1</v>
      </c>
      <c r="M36" s="8">
        <f t="shared" si="38"/>
        <v>1.9230769230769232E-2</v>
      </c>
      <c r="N36" s="58">
        <f>N25</f>
        <v>235</v>
      </c>
      <c r="O36" s="58">
        <f>O25</f>
        <v>284.35000000000002</v>
      </c>
      <c r="P36" s="56">
        <f t="shared" si="39"/>
        <v>3.9282224582701478E-3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95" t="s">
        <v>34</v>
      </c>
      <c r="K37" s="96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95" t="s">
        <v>5</v>
      </c>
      <c r="K38" s="96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95" t="s">
        <v>4</v>
      </c>
      <c r="K39" s="96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1</v>
      </c>
      <c r="C40" s="8">
        <f t="shared" si="34"/>
        <v>1.9230769230769232E-2</v>
      </c>
      <c r="D40" s="13">
        <f t="shared" si="35"/>
        <v>26278.09</v>
      </c>
      <c r="E40" s="14">
        <f t="shared" si="36"/>
        <v>31796.49</v>
      </c>
      <c r="F40" s="21">
        <f t="shared" si="37"/>
        <v>0.43926036965768311</v>
      </c>
      <c r="G40" s="24"/>
      <c r="J40" s="97" t="s">
        <v>0</v>
      </c>
      <c r="K40" s="98"/>
      <c r="L40" s="79">
        <f>SUM(L34:L39)</f>
        <v>52</v>
      </c>
      <c r="M40" s="17">
        <f>SUM(M34:M39)</f>
        <v>1</v>
      </c>
      <c r="N40" s="80">
        <f>SUM(N34:N39)</f>
        <v>63581.509999999995</v>
      </c>
      <c r="O40" s="81">
        <f>SUM(O34:O39)</f>
        <v>72386.430000000008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51</v>
      </c>
      <c r="C41" s="8">
        <f t="shared" si="34"/>
        <v>0.98076923076923073</v>
      </c>
      <c r="D41" s="13">
        <f t="shared" si="35"/>
        <v>37303.42</v>
      </c>
      <c r="E41" s="14">
        <f t="shared" si="36"/>
        <v>40589.939999999995</v>
      </c>
      <c r="F41" s="21">
        <f t="shared" si="37"/>
        <v>0.56073963034231689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52</v>
      </c>
      <c r="C46" s="17">
        <f>SUM(C34:C45)</f>
        <v>1</v>
      </c>
      <c r="D46" s="18">
        <f>SUM(D34:D45)</f>
        <v>63581.509999999995</v>
      </c>
      <c r="E46" s="18">
        <f>SUM(E34:E45)</f>
        <v>72386.429999999993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99" t="s">
        <v>3</v>
      </c>
      <c r="K34" s="100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95" t="s">
        <v>1</v>
      </c>
      <c r="K35" s="96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95" t="s">
        <v>2</v>
      </c>
      <c r="K36" s="96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5" t="s">
        <v>34</v>
      </c>
      <c r="K37" s="96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5" t="s">
        <v>5</v>
      </c>
      <c r="K38" s="96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5" t="s">
        <v>4</v>
      </c>
      <c r="K39" s="96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97" t="s">
        <v>0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5" t="s">
        <v>1</v>
      </c>
      <c r="K35" s="96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5" t="s">
        <v>2</v>
      </c>
      <c r="K36" s="96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5" t="s">
        <v>34</v>
      </c>
      <c r="K37" s="96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5" t="s">
        <v>5</v>
      </c>
      <c r="K38" s="96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95" t="s">
        <v>4</v>
      </c>
      <c r="K39" s="96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97" t="s">
        <v>0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5">
      <c r="A11" s="148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3" t="s">
        <v>4</v>
      </c>
      <c r="W11" s="114"/>
      <c r="X11" s="114"/>
      <c r="Y11" s="114"/>
      <c r="Z11" s="115"/>
      <c r="AA11" s="116" t="s">
        <v>5</v>
      </c>
      <c r="AB11" s="117"/>
      <c r="AC11" s="117"/>
      <c r="AD11" s="117"/>
      <c r="AE11" s="118"/>
    </row>
    <row r="12" spans="1:31" ht="39" customHeight="1" thickBot="1" x14ac:dyDescent="0.35">
      <c r="A12" s="149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</v>
      </c>
      <c r="H19" s="20">
        <f t="shared" si="2"/>
        <v>7.7519379844961239E-3</v>
      </c>
      <c r="I19" s="13">
        <f>'CONTRACTACIO 1r TR 2024'!I19+'CONTRACTACIO 2n TR 2024'!I19+'CONTRACTACIO 3r TR 2024'!I19+'CONTRACTACIO 4t TR 2024'!I19</f>
        <v>26278.09</v>
      </c>
      <c r="J19" s="13">
        <f>'CONTRACTACIO 1r TR 2024'!J19+'CONTRACTACIO 2n TR 2024'!J19+'CONTRACTACIO 3r TR 2024'!J19+'CONTRACTACIO 4t TR 2024'!J19</f>
        <v>31796.49</v>
      </c>
      <c r="K19" s="21">
        <f t="shared" si="3"/>
        <v>0.14439693049081576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128</v>
      </c>
      <c r="H20" s="20">
        <f t="shared" si="2"/>
        <v>0.99224806201550386</v>
      </c>
      <c r="I20" s="13">
        <f>'CONTRACTACIO 1r TR 2024'!I20+'CONTRACTACIO 2n TR 2024'!I20+'CONTRACTACIO 3r TR 2024'!I20+'CONTRACTACIO 4t TR 2024'!I20</f>
        <v>164025.41</v>
      </c>
      <c r="J20" s="13">
        <f>'CONTRACTACIO 1r TR 2024'!J20+'CONTRACTACIO 2n TR 2024'!J20+'CONTRACTACIO 3r TR 2024'!J20+'CONTRACTACIO 4t TR 2024'!J20</f>
        <v>188405.49</v>
      </c>
      <c r="K20" s="21">
        <f t="shared" si="3"/>
        <v>0.8556030695091843</v>
      </c>
      <c r="L20" s="9">
        <f>'CONTRACTACIO 1r TR 2024'!L20+'CONTRACTACIO 2n TR 2024'!L20+'CONTRACTACIO 3r TR 2024'!L20+'CONTRACTACIO 4t TR 2024'!L20</f>
        <v>15</v>
      </c>
      <c r="M20" s="20">
        <f t="shared" si="4"/>
        <v>1</v>
      </c>
      <c r="N20" s="13">
        <f>'CONTRACTACIO 1r TR 2024'!N20+'CONTRACTACIO 2n TR 2024'!N20+'CONTRACTACIO 3r TR 2024'!N20+'CONTRACTACIO 4t TR 2024'!N20</f>
        <v>20739.810000000001</v>
      </c>
      <c r="O20" s="13">
        <f>'CONTRACTACIO 1r TR 2024'!O20+'CONTRACTACIO 2n TR 2024'!O20+'CONTRACTACIO 3r TR 2024'!O20+'CONTRACTACIO 4t TR 2024'!O20</f>
        <v>24499.85</v>
      </c>
      <c r="P20" s="21">
        <f t="shared" si="5"/>
        <v>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129</v>
      </c>
      <c r="H25" s="17">
        <f t="shared" si="12"/>
        <v>1</v>
      </c>
      <c r="I25" s="18">
        <f t="shared" si="12"/>
        <v>190303.5</v>
      </c>
      <c r="J25" s="18">
        <f t="shared" si="12"/>
        <v>220201.97999999998</v>
      </c>
      <c r="K25" s="19">
        <f t="shared" si="12"/>
        <v>1</v>
      </c>
      <c r="L25" s="16">
        <f t="shared" si="12"/>
        <v>15</v>
      </c>
      <c r="M25" s="17">
        <f t="shared" si="12"/>
        <v>1</v>
      </c>
      <c r="N25" s="18">
        <f t="shared" si="12"/>
        <v>20739.810000000001</v>
      </c>
      <c r="O25" s="18">
        <f t="shared" si="12"/>
        <v>24499.85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0" t="s">
        <v>10</v>
      </c>
      <c r="B31" s="153" t="s">
        <v>17</v>
      </c>
      <c r="C31" s="154"/>
      <c r="D31" s="154"/>
      <c r="E31" s="154"/>
      <c r="F31" s="155"/>
      <c r="G31" s="24"/>
      <c r="H31" s="47"/>
      <c r="I31" s="47"/>
      <c r="J31" s="159" t="s">
        <v>15</v>
      </c>
      <c r="K31" s="160"/>
      <c r="L31" s="153" t="s">
        <v>16</v>
      </c>
      <c r="M31" s="154"/>
      <c r="N31" s="154"/>
      <c r="O31" s="154"/>
      <c r="P31" s="155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1"/>
      <c r="B32" s="156"/>
      <c r="C32" s="157"/>
      <c r="D32" s="157"/>
      <c r="E32" s="157"/>
      <c r="F32" s="158"/>
      <c r="G32" s="24"/>
      <c r="J32" s="161"/>
      <c r="K32" s="162"/>
      <c r="L32" s="165"/>
      <c r="M32" s="166"/>
      <c r="N32" s="166"/>
      <c r="O32" s="166"/>
      <c r="P32" s="16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52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3"/>
      <c r="K33" s="164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129</v>
      </c>
      <c r="M35" s="8">
        <f t="shared" si="18"/>
        <v>0.89583333333333337</v>
      </c>
      <c r="N35" s="58">
        <f>I25</f>
        <v>190303.5</v>
      </c>
      <c r="O35" s="58">
        <f>J25</f>
        <v>220201.97999999998</v>
      </c>
      <c r="P35" s="56">
        <f t="shared" si="19"/>
        <v>0.89987876265575939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95" t="s">
        <v>2</v>
      </c>
      <c r="K36" s="96"/>
      <c r="L36" s="57">
        <f>L25</f>
        <v>15</v>
      </c>
      <c r="M36" s="8">
        <f t="shared" si="18"/>
        <v>0.10416666666666667</v>
      </c>
      <c r="N36" s="58">
        <f>N25</f>
        <v>20739.810000000001</v>
      </c>
      <c r="O36" s="58">
        <f>O25</f>
        <v>24499.85</v>
      </c>
      <c r="P36" s="56">
        <f t="shared" si="19"/>
        <v>0.10012123734424054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5" t="s">
        <v>5</v>
      </c>
      <c r="K38" s="96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95" t="s">
        <v>4</v>
      </c>
      <c r="K39" s="96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</v>
      </c>
      <c r="C40" s="8">
        <f t="shared" si="14"/>
        <v>6.9444444444444441E-3</v>
      </c>
      <c r="D40" s="13">
        <f t="shared" si="15"/>
        <v>26278.09</v>
      </c>
      <c r="E40" s="14">
        <f t="shared" si="16"/>
        <v>31796.49</v>
      </c>
      <c r="F40" s="21">
        <f t="shared" si="17"/>
        <v>0.12993973114136501</v>
      </c>
      <c r="G40" s="24"/>
      <c r="H40" s="24"/>
      <c r="I40" s="24"/>
      <c r="J40" s="97" t="s">
        <v>0</v>
      </c>
      <c r="K40" s="98"/>
      <c r="L40" s="79">
        <f>SUM(L34:L39)</f>
        <v>144</v>
      </c>
      <c r="M40" s="17">
        <f>SUM(M34:M39)</f>
        <v>1</v>
      </c>
      <c r="N40" s="80">
        <f>SUM(N34:N39)</f>
        <v>211043.31</v>
      </c>
      <c r="O40" s="81">
        <f>SUM(O34:O39)</f>
        <v>244701.83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143</v>
      </c>
      <c r="C41" s="8">
        <f>IF(B41,B41/$B$46,"")</f>
        <v>0.99305555555555558</v>
      </c>
      <c r="D41" s="13">
        <f t="shared" si="15"/>
        <v>184765.22</v>
      </c>
      <c r="E41" s="14">
        <f t="shared" si="16"/>
        <v>212905.34</v>
      </c>
      <c r="F41" s="21">
        <f>IF(E41,E41/$E$46,"")</f>
        <v>0.87006026885863508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144</v>
      </c>
      <c r="C46" s="17">
        <f>SUM(C34:C45)</f>
        <v>1</v>
      </c>
      <c r="D46" s="18">
        <f>SUM(D34:D45)</f>
        <v>211043.31</v>
      </c>
      <c r="E46" s="18">
        <f>SUM(E34:E45)</f>
        <v>244701.83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2024-07-30T13:29:01Z</dcterms:modified>
</cp:coreProperties>
</file>