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juntament de Barcelona\Contractació - transparència\2024 contractes\"/>
    </mc:Choice>
  </mc:AlternateContent>
  <xr:revisionPtr revIDLastSave="0" documentId="13_ncr:1_{1C1EBF86-9137-4F89-B410-85F7487FDE1D}" xr6:coauthVersionLast="47" xr6:coauthVersionMax="47" xr10:uidLastSave="{00000000-0000-0000-0000-000000000000}"/>
  <bookViews>
    <workbookView xWindow="-120" yWindow="-120" windowWidth="29040" windowHeight="15840" tabRatio="700" activeTab="1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/>
  <c r="D44" i="4"/>
  <c r="B44" i="4"/>
  <c r="C44" i="4"/>
  <c r="E44" i="1"/>
  <c r="F44" i="1" s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B23" i="7"/>
  <c r="B44" i="7" s="1"/>
  <c r="C44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H22" i="7" s="1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E43" i="7"/>
  <c r="F43" i="7" s="1"/>
  <c r="C13" i="4"/>
  <c r="B25" i="1"/>
  <c r="B16" i="7"/>
  <c r="C16" i="7" s="1"/>
  <c r="D16" i="7"/>
  <c r="J24" i="7"/>
  <c r="E24" i="7"/>
  <c r="F24" i="7" s="1"/>
  <c r="O24" i="7"/>
  <c r="P24" i="7" s="1"/>
  <c r="T24" i="7"/>
  <c r="U24" i="7" s="1"/>
  <c r="Y24" i="7"/>
  <c r="Z24" i="7"/>
  <c r="AD24" i="7"/>
  <c r="AE24" i="7" s="1"/>
  <c r="E13" i="7"/>
  <c r="J13" i="7"/>
  <c r="K13" i="7" s="1"/>
  <c r="O13" i="7"/>
  <c r="T13" i="7"/>
  <c r="Y13" i="7"/>
  <c r="Z13" i="7"/>
  <c r="AD13" i="7"/>
  <c r="AE13" i="7" s="1"/>
  <c r="E20" i="7"/>
  <c r="J20" i="7"/>
  <c r="O20" i="7"/>
  <c r="AD20" i="7"/>
  <c r="T20" i="7"/>
  <c r="U20" i="7" s="1"/>
  <c r="Y20" i="7"/>
  <c r="E21" i="7"/>
  <c r="F21" i="7" s="1"/>
  <c r="J21" i="7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 s="1"/>
  <c r="J15" i="7"/>
  <c r="O15" i="7"/>
  <c r="E15" i="7"/>
  <c r="T15" i="7"/>
  <c r="U15" i="7" s="1"/>
  <c r="Y15" i="7"/>
  <c r="Z15" i="7" s="1"/>
  <c r="AD15" i="7"/>
  <c r="AE15" i="7" s="1"/>
  <c r="J16" i="7"/>
  <c r="K16" i="7" s="1"/>
  <c r="O16" i="7"/>
  <c r="E16" i="7"/>
  <c r="T16" i="7"/>
  <c r="Y16" i="7"/>
  <c r="Z16" i="7" s="1"/>
  <c r="AD16" i="7"/>
  <c r="J17" i="7"/>
  <c r="K17" i="7"/>
  <c r="O17" i="7"/>
  <c r="P17" i="7" s="1"/>
  <c r="E17" i="7"/>
  <c r="T17" i="7"/>
  <c r="U17" i="7"/>
  <c r="Y17" i="7"/>
  <c r="Z17" i="7" s="1"/>
  <c r="AD17" i="7"/>
  <c r="J18" i="7"/>
  <c r="K18" i="7" s="1"/>
  <c r="O18" i="7"/>
  <c r="P18" i="7" s="1"/>
  <c r="AD18" i="7"/>
  <c r="AE18" i="7" s="1"/>
  <c r="E18" i="7"/>
  <c r="T18" i="7"/>
  <c r="U18" i="7" s="1"/>
  <c r="Y18" i="7"/>
  <c r="Z18" i="7" s="1"/>
  <c r="J19" i="7"/>
  <c r="O19" i="7"/>
  <c r="AD19" i="7"/>
  <c r="AE19" i="7" s="1"/>
  <c r="E19" i="7"/>
  <c r="F19" i="7"/>
  <c r="T19" i="7"/>
  <c r="U19" i="7" s="1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 s="1"/>
  <c r="G16" i="7"/>
  <c r="L16" i="7"/>
  <c r="M16" i="7" s="1"/>
  <c r="Q16" i="7"/>
  <c r="V16" i="7"/>
  <c r="W16" i="7" s="1"/>
  <c r="AA16" i="7"/>
  <c r="AB16" i="7"/>
  <c r="B13" i="7"/>
  <c r="G13" i="7"/>
  <c r="L13" i="7"/>
  <c r="Q13" i="7"/>
  <c r="V13" i="7"/>
  <c r="AA13" i="7"/>
  <c r="AB13" i="7"/>
  <c r="B20" i="7"/>
  <c r="C20" i="7" s="1"/>
  <c r="G20" i="7"/>
  <c r="L20" i="7"/>
  <c r="AA20" i="7"/>
  <c r="AB20" i="7" s="1"/>
  <c r="Q20" i="7"/>
  <c r="R20" i="7" s="1"/>
  <c r="V20" i="7"/>
  <c r="B21" i="7"/>
  <c r="C21" i="7"/>
  <c r="G21" i="7"/>
  <c r="L21" i="7"/>
  <c r="AA21" i="7"/>
  <c r="AB21" i="7" s="1"/>
  <c r="Q21" i="7"/>
  <c r="R21" i="7"/>
  <c r="V21" i="7"/>
  <c r="W21" i="7" s="1"/>
  <c r="G14" i="7"/>
  <c r="L14" i="7"/>
  <c r="B14" i="7"/>
  <c r="C14" i="7" s="1"/>
  <c r="Q14" i="7"/>
  <c r="R14" i="7" s="1"/>
  <c r="V14" i="7"/>
  <c r="W14" i="7" s="1"/>
  <c r="AA14" i="7"/>
  <c r="AB14" i="7" s="1"/>
  <c r="G15" i="7"/>
  <c r="L15" i="7"/>
  <c r="M15" i="7" s="1"/>
  <c r="B15" i="7"/>
  <c r="Q15" i="7"/>
  <c r="R15" i="7" s="1"/>
  <c r="R25" i="7" s="1"/>
  <c r="V15" i="7"/>
  <c r="W15" i="7" s="1"/>
  <c r="AA15" i="7"/>
  <c r="AB15" i="7" s="1"/>
  <c r="G17" i="7"/>
  <c r="H17" i="7"/>
  <c r="L17" i="7"/>
  <c r="M17" i="7" s="1"/>
  <c r="B17" i="7"/>
  <c r="C17" i="7"/>
  <c r="Q17" i="7"/>
  <c r="B38" i="7" s="1"/>
  <c r="C38" i="7" s="1"/>
  <c r="V17" i="7"/>
  <c r="W17" i="7" s="1"/>
  <c r="AA17" i="7"/>
  <c r="G18" i="7"/>
  <c r="B39" i="7" s="1"/>
  <c r="C39" i="7" s="1"/>
  <c r="L18" i="7"/>
  <c r="AA18" i="7"/>
  <c r="B18" i="7"/>
  <c r="Q18" i="7"/>
  <c r="R18" i="7" s="1"/>
  <c r="V18" i="7"/>
  <c r="W18" i="7" s="1"/>
  <c r="G19" i="7"/>
  <c r="L19" i="7"/>
  <c r="AA19" i="7"/>
  <c r="AA25" i="7" s="1"/>
  <c r="L38" i="7" s="1"/>
  <c r="M38" i="7" s="1"/>
  <c r="B19" i="7"/>
  <c r="Q19" i="7"/>
  <c r="R19" i="7"/>
  <c r="V19" i="7"/>
  <c r="W19" i="7" s="1"/>
  <c r="J25" i="6"/>
  <c r="O35" i="6" s="1"/>
  <c r="K20" i="6"/>
  <c r="E25" i="6"/>
  <c r="O34" i="6" s="1"/>
  <c r="P34" i="6" s="1"/>
  <c r="O25" i="6"/>
  <c r="O36" i="6" s="1"/>
  <c r="Y25" i="6"/>
  <c r="O38" i="6" s="1"/>
  <c r="P38" i="6" s="1"/>
  <c r="T25" i="6"/>
  <c r="O37" i="6" s="1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 s="1"/>
  <c r="S25" i="6"/>
  <c r="N37" i="6" s="1"/>
  <c r="AC25" i="6"/>
  <c r="N39" i="6"/>
  <c r="G25" i="6"/>
  <c r="L35" i="6" s="1"/>
  <c r="H15" i="6"/>
  <c r="B25" i="6"/>
  <c r="L25" i="6"/>
  <c r="L36" i="6" s="1"/>
  <c r="V25" i="6"/>
  <c r="L38" i="6" s="1"/>
  <c r="M38" i="6" s="1"/>
  <c r="Q25" i="6"/>
  <c r="L37" i="6" s="1"/>
  <c r="M37" i="6" s="1"/>
  <c r="AA25" i="6"/>
  <c r="L39" i="6" s="1"/>
  <c r="M39" i="6" s="1"/>
  <c r="E45" i="6"/>
  <c r="F45" i="6" s="1"/>
  <c r="E34" i="6"/>
  <c r="F34" i="6" s="1"/>
  <c r="E35" i="6"/>
  <c r="E36" i="6"/>
  <c r="E37" i="6"/>
  <c r="E38" i="6"/>
  <c r="F38" i="6" s="1"/>
  <c r="E39" i="6"/>
  <c r="F39" i="6" s="1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46" i="6" s="1"/>
  <c r="B37" i="6"/>
  <c r="C37" i="6" s="1"/>
  <c r="B38" i="6"/>
  <c r="C38" i="6" s="1"/>
  <c r="B39" i="6"/>
  <c r="B40" i="6"/>
  <c r="C40" i="6" s="1"/>
  <c r="B41" i="6"/>
  <c r="AE13" i="6"/>
  <c r="AE14" i="6"/>
  <c r="AE15" i="6"/>
  <c r="AE25" i="6" s="1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AC25" i="5"/>
  <c r="N39" i="5"/>
  <c r="AA25" i="5"/>
  <c r="L39" i="5" s="1"/>
  <c r="M39" i="5" s="1"/>
  <c r="E25" i="5"/>
  <c r="O34" i="5" s="1"/>
  <c r="J25" i="5"/>
  <c r="O35" i="5" s="1"/>
  <c r="P35" i="5" s="1"/>
  <c r="O25" i="5"/>
  <c r="O36" i="5"/>
  <c r="T25" i="5"/>
  <c r="O37" i="5" s="1"/>
  <c r="Y25" i="5"/>
  <c r="O38" i="5" s="1"/>
  <c r="P38" i="5" s="1"/>
  <c r="Z18" i="5"/>
  <c r="D25" i="5"/>
  <c r="N34" i="5" s="1"/>
  <c r="I25" i="5"/>
  <c r="N35" i="5"/>
  <c r="N25" i="5"/>
  <c r="N36" i="5" s="1"/>
  <c r="S25" i="5"/>
  <c r="N37" i="5" s="1"/>
  <c r="X25" i="5"/>
  <c r="N38" i="5" s="1"/>
  <c r="B25" i="5"/>
  <c r="L34" i="5"/>
  <c r="M34" i="5" s="1"/>
  <c r="G25" i="5"/>
  <c r="L35" i="5" s="1"/>
  <c r="L25" i="5"/>
  <c r="L36" i="5" s="1"/>
  <c r="M36" i="5" s="1"/>
  <c r="Q25" i="5"/>
  <c r="L37" i="5" s="1"/>
  <c r="M37" i="5" s="1"/>
  <c r="V25" i="5"/>
  <c r="L38" i="5" s="1"/>
  <c r="M38" i="5" s="1"/>
  <c r="E34" i="5"/>
  <c r="E35" i="5"/>
  <c r="F35" i="5" s="1"/>
  <c r="E36" i="5"/>
  <c r="E41" i="5"/>
  <c r="E42" i="5"/>
  <c r="F42" i="5" s="1"/>
  <c r="E39" i="5"/>
  <c r="F39" i="5" s="1"/>
  <c r="E40" i="5"/>
  <c r="F40" i="5" s="1"/>
  <c r="E45" i="5"/>
  <c r="E37" i="5"/>
  <c r="F37" i="5" s="1"/>
  <c r="E38" i="5"/>
  <c r="F38" i="5" s="1"/>
  <c r="D34" i="5"/>
  <c r="D46" i="5" s="1"/>
  <c r="D35" i="5"/>
  <c r="D36" i="5"/>
  <c r="D41" i="5"/>
  <c r="D42" i="5"/>
  <c r="D39" i="5"/>
  <c r="D40" i="5"/>
  <c r="D45" i="5"/>
  <c r="D37" i="5"/>
  <c r="D38" i="5"/>
  <c r="B34" i="5"/>
  <c r="B35" i="5"/>
  <c r="B36" i="5"/>
  <c r="C36" i="5" s="1"/>
  <c r="B41" i="5"/>
  <c r="B42" i="5"/>
  <c r="C42" i="5" s="1"/>
  <c r="B45" i="5"/>
  <c r="B39" i="5"/>
  <c r="B40" i="5"/>
  <c r="C40" i="5" s="1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F39" i="4" s="1"/>
  <c r="E40" i="4"/>
  <c r="E41" i="4"/>
  <c r="E42" i="4"/>
  <c r="D45" i="4"/>
  <c r="B45" i="4"/>
  <c r="B42" i="4"/>
  <c r="B34" i="4"/>
  <c r="B35" i="4"/>
  <c r="B36" i="4"/>
  <c r="C36" i="4" s="1"/>
  <c r="B37" i="4"/>
  <c r="C37" i="4"/>
  <c r="B38" i="4"/>
  <c r="B39" i="4"/>
  <c r="C39" i="4" s="1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 s="1"/>
  <c r="AC25" i="4"/>
  <c r="N39" i="4" s="1"/>
  <c r="AB13" i="4"/>
  <c r="AB25" i="4" s="1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O38" i="4" s="1"/>
  <c r="P38" i="4" s="1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L37" i="4" s="1"/>
  <c r="M37" i="4" s="1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E25" i="4"/>
  <c r="O34" i="4" s="1"/>
  <c r="P34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L39" i="4"/>
  <c r="M39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P21" i="1" s="1"/>
  <c r="E25" i="1"/>
  <c r="O34" i="1" s="1"/>
  <c r="P34" i="1" s="1"/>
  <c r="Y25" i="1"/>
  <c r="O38" i="1" s="1"/>
  <c r="P38" i="1" s="1"/>
  <c r="I25" i="1"/>
  <c r="N35" i="1" s="1"/>
  <c r="N25" i="1"/>
  <c r="N36" i="1" s="1"/>
  <c r="D25" i="1"/>
  <c r="N34" i="1" s="1"/>
  <c r="X25" i="1"/>
  <c r="N38" i="1" s="1"/>
  <c r="G25" i="1"/>
  <c r="H19" i="1" s="1"/>
  <c r="H22" i="1"/>
  <c r="L25" i="1"/>
  <c r="M21" i="1" s="1"/>
  <c r="M20" i="1"/>
  <c r="V25" i="1"/>
  <c r="L38" i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19" i="1"/>
  <c r="P18" i="1"/>
  <c r="P17" i="1"/>
  <c r="P15" i="1"/>
  <c r="P14" i="1"/>
  <c r="M24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C25" i="1" s="1"/>
  <c r="E45" i="1"/>
  <c r="E42" i="1"/>
  <c r="E34" i="1"/>
  <c r="E41" i="1"/>
  <c r="E35" i="1"/>
  <c r="E36" i="1"/>
  <c r="F36" i="1" s="1"/>
  <c r="E37" i="1"/>
  <c r="F37" i="1" s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C34" i="1" s="1"/>
  <c r="B41" i="1"/>
  <c r="B35" i="1"/>
  <c r="B36" i="1"/>
  <c r="C36" i="1" s="1"/>
  <c r="B37" i="1"/>
  <c r="C37" i="1" s="1"/>
  <c r="B38" i="1"/>
  <c r="B39" i="1"/>
  <c r="B40" i="1"/>
  <c r="AE13" i="1"/>
  <c r="AD25" i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F22" i="1"/>
  <c r="F23" i="1"/>
  <c r="F24" i="1"/>
  <c r="C22" i="1"/>
  <c r="C23" i="1"/>
  <c r="F22" i="6"/>
  <c r="L34" i="6"/>
  <c r="C22" i="6"/>
  <c r="F45" i="1"/>
  <c r="H20" i="6"/>
  <c r="H19" i="6"/>
  <c r="M18" i="6"/>
  <c r="M13" i="6"/>
  <c r="P19" i="6"/>
  <c r="P14" i="6"/>
  <c r="Z21" i="6"/>
  <c r="H22" i="6"/>
  <c r="P35" i="6"/>
  <c r="K22" i="6"/>
  <c r="M13" i="5"/>
  <c r="H22" i="5"/>
  <c r="K22" i="5"/>
  <c r="M14" i="4"/>
  <c r="P21" i="4"/>
  <c r="H19" i="4"/>
  <c r="H22" i="4"/>
  <c r="K13" i="4"/>
  <c r="K22" i="4"/>
  <c r="Z21" i="4"/>
  <c r="L34" i="1"/>
  <c r="M34" i="1" s="1"/>
  <c r="F20" i="1"/>
  <c r="F13" i="1"/>
  <c r="C13" i="1"/>
  <c r="H16" i="1"/>
  <c r="H13" i="1"/>
  <c r="H14" i="1"/>
  <c r="H18" i="1"/>
  <c r="H24" i="1"/>
  <c r="Z18" i="6"/>
  <c r="C20" i="6"/>
  <c r="C13" i="6"/>
  <c r="F14" i="6"/>
  <c r="K15" i="6"/>
  <c r="R16" i="6"/>
  <c r="U16" i="6"/>
  <c r="U13" i="6"/>
  <c r="U25" i="6" s="1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R16" i="5"/>
  <c r="H13" i="5"/>
  <c r="H25" i="5" s="1"/>
  <c r="H20" i="5"/>
  <c r="K19" i="5"/>
  <c r="K20" i="5"/>
  <c r="C14" i="5"/>
  <c r="C13" i="5"/>
  <c r="F23" i="7"/>
  <c r="AE21" i="5"/>
  <c r="AE20" i="5"/>
  <c r="C20" i="5"/>
  <c r="F21" i="5"/>
  <c r="F20" i="5"/>
  <c r="P21" i="5"/>
  <c r="C43" i="6"/>
  <c r="Y25" i="7"/>
  <c r="O39" i="7" s="1"/>
  <c r="P39" i="7" s="1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F25" i="4" s="1"/>
  <c r="K21" i="4"/>
  <c r="H20" i="4"/>
  <c r="W17" i="4"/>
  <c r="Z17" i="4"/>
  <c r="C18" i="4"/>
  <c r="C20" i="4"/>
  <c r="H13" i="4"/>
  <c r="M13" i="4"/>
  <c r="W20" i="4"/>
  <c r="M20" i="4"/>
  <c r="P20" i="4"/>
  <c r="K22" i="7"/>
  <c r="Z14" i="7"/>
  <c r="D36" i="7"/>
  <c r="C35" i="1"/>
  <c r="R17" i="7"/>
  <c r="F37" i="4"/>
  <c r="P39" i="1"/>
  <c r="P36" i="5"/>
  <c r="F43" i="1"/>
  <c r="C23" i="7"/>
  <c r="C44" i="1"/>
  <c r="F22" i="7"/>
  <c r="F35" i="1"/>
  <c r="F39" i="1"/>
  <c r="C36" i="6"/>
  <c r="C41" i="6"/>
  <c r="C43" i="5"/>
  <c r="P39" i="5"/>
  <c r="P37" i="5"/>
  <c r="C43" i="4"/>
  <c r="C45" i="1"/>
  <c r="C39" i="1"/>
  <c r="C15" i="7"/>
  <c r="K24" i="7"/>
  <c r="F37" i="6"/>
  <c r="F41" i="6"/>
  <c r="C39" i="6"/>
  <c r="F40" i="6"/>
  <c r="C35" i="6"/>
  <c r="F35" i="6"/>
  <c r="U13" i="7"/>
  <c r="U16" i="7"/>
  <c r="C34" i="6"/>
  <c r="M34" i="6"/>
  <c r="AB18" i="7"/>
  <c r="AB19" i="7"/>
  <c r="C45" i="6"/>
  <c r="M35" i="6"/>
  <c r="C45" i="5"/>
  <c r="F45" i="5"/>
  <c r="AE20" i="7"/>
  <c r="R16" i="7"/>
  <c r="C37" i="5"/>
  <c r="F36" i="5"/>
  <c r="F34" i="5"/>
  <c r="C35" i="5"/>
  <c r="F18" i="7"/>
  <c r="C34" i="5"/>
  <c r="F13" i="7"/>
  <c r="F20" i="7"/>
  <c r="C41" i="5"/>
  <c r="F41" i="5"/>
  <c r="W20" i="7"/>
  <c r="Z21" i="7"/>
  <c r="AE21" i="7"/>
  <c r="AE17" i="7"/>
  <c r="F36" i="4"/>
  <c r="C38" i="4"/>
  <c r="C35" i="4"/>
  <c r="F38" i="4"/>
  <c r="F45" i="4"/>
  <c r="C45" i="4"/>
  <c r="K15" i="7"/>
  <c r="K14" i="7"/>
  <c r="AB17" i="7"/>
  <c r="C18" i="7"/>
  <c r="C13" i="7"/>
  <c r="F34" i="4"/>
  <c r="R13" i="7"/>
  <c r="M19" i="7"/>
  <c r="M18" i="7"/>
  <c r="M13" i="7"/>
  <c r="P13" i="7"/>
  <c r="P15" i="7"/>
  <c r="P14" i="7"/>
  <c r="P19" i="7"/>
  <c r="M14" i="7"/>
  <c r="H15" i="7"/>
  <c r="H16" i="7"/>
  <c r="H13" i="7"/>
  <c r="H14" i="7"/>
  <c r="H18" i="7"/>
  <c r="H24" i="7"/>
  <c r="M38" i="1"/>
  <c r="M34" i="4"/>
  <c r="H21" i="4" l="1"/>
  <c r="H25" i="4" s="1"/>
  <c r="P25" i="4"/>
  <c r="M25" i="4"/>
  <c r="P34" i="5"/>
  <c r="O40" i="5"/>
  <c r="L40" i="4"/>
  <c r="M36" i="4" s="1"/>
  <c r="AB25" i="7"/>
  <c r="H25" i="6"/>
  <c r="B46" i="4"/>
  <c r="C41" i="4" s="1"/>
  <c r="F25" i="5"/>
  <c r="F25" i="6"/>
  <c r="Z25" i="6"/>
  <c r="F46" i="5"/>
  <c r="B37" i="7"/>
  <c r="C37" i="7" s="1"/>
  <c r="T25" i="7"/>
  <c r="O37" i="7" s="1"/>
  <c r="P37" i="7" s="1"/>
  <c r="F25" i="1"/>
  <c r="D46" i="1"/>
  <c r="C25" i="4"/>
  <c r="W25" i="1"/>
  <c r="Z25" i="1"/>
  <c r="O36" i="1"/>
  <c r="D46" i="6"/>
  <c r="C46" i="6"/>
  <c r="Q25" i="7"/>
  <c r="L37" i="7" s="1"/>
  <c r="M37" i="7" s="1"/>
  <c r="P40" i="5"/>
  <c r="K20" i="1"/>
  <c r="N40" i="4"/>
  <c r="Z25" i="4"/>
  <c r="AC25" i="7"/>
  <c r="N38" i="7" s="1"/>
  <c r="S25" i="7"/>
  <c r="N37" i="7" s="1"/>
  <c r="D38" i="7"/>
  <c r="D35" i="7"/>
  <c r="U25" i="7"/>
  <c r="E36" i="7"/>
  <c r="F36" i="7" s="1"/>
  <c r="D44" i="7"/>
  <c r="N40" i="6"/>
  <c r="E44" i="7"/>
  <c r="F44" i="7" s="1"/>
  <c r="P20" i="1"/>
  <c r="D41" i="7"/>
  <c r="H20" i="1"/>
  <c r="O40" i="1"/>
  <c r="P36" i="1" s="1"/>
  <c r="B42" i="7"/>
  <c r="L36" i="1"/>
  <c r="J25" i="7"/>
  <c r="K20" i="7" s="1"/>
  <c r="K21" i="1"/>
  <c r="K25" i="1" s="1"/>
  <c r="D42" i="7"/>
  <c r="H21" i="1"/>
  <c r="L35" i="1"/>
  <c r="L40" i="1" s="1"/>
  <c r="M35" i="1" s="1"/>
  <c r="P35" i="1"/>
  <c r="G25" i="7"/>
  <c r="U25" i="5"/>
  <c r="Z25" i="5"/>
  <c r="C39" i="5"/>
  <c r="C46" i="5" s="1"/>
  <c r="B46" i="5"/>
  <c r="R25" i="6"/>
  <c r="C38" i="1"/>
  <c r="B46" i="1"/>
  <c r="C41" i="1" s="1"/>
  <c r="D46" i="4"/>
  <c r="R25" i="4"/>
  <c r="L40" i="6"/>
  <c r="M36" i="6"/>
  <c r="M40" i="6" s="1"/>
  <c r="K25" i="4"/>
  <c r="E46" i="4"/>
  <c r="F41" i="4" s="1"/>
  <c r="F35" i="4"/>
  <c r="W25" i="5"/>
  <c r="AB25" i="5"/>
  <c r="AE25" i="5"/>
  <c r="C25" i="6"/>
  <c r="O40" i="4"/>
  <c r="P35" i="4" s="1"/>
  <c r="U25" i="4"/>
  <c r="M35" i="5"/>
  <c r="M40" i="5" s="1"/>
  <c r="L40" i="5"/>
  <c r="AE25" i="7"/>
  <c r="C34" i="4"/>
  <c r="K25" i="6"/>
  <c r="P25" i="6"/>
  <c r="AE25" i="1"/>
  <c r="E46" i="1"/>
  <c r="F42" i="1" s="1"/>
  <c r="P25" i="1"/>
  <c r="O40" i="6"/>
  <c r="P36" i="6"/>
  <c r="P40" i="6" s="1"/>
  <c r="W25" i="6"/>
  <c r="D39" i="7"/>
  <c r="X25" i="7"/>
  <c r="N39" i="7" s="1"/>
  <c r="F15" i="7"/>
  <c r="B25" i="7"/>
  <c r="L34" i="7" s="1"/>
  <c r="W25" i="4"/>
  <c r="E45" i="7"/>
  <c r="F45" i="7" s="1"/>
  <c r="AD25" i="7"/>
  <c r="O38" i="7" s="1"/>
  <c r="P38" i="7" s="1"/>
  <c r="M25" i="6"/>
  <c r="R25" i="1"/>
  <c r="U25" i="1"/>
  <c r="N40" i="1"/>
  <c r="E46" i="5"/>
  <c r="N40" i="5"/>
  <c r="E46" i="6"/>
  <c r="F36" i="6"/>
  <c r="F46" i="6" s="1"/>
  <c r="B35" i="7"/>
  <c r="C35" i="7" s="1"/>
  <c r="W13" i="7"/>
  <c r="W25" i="7" s="1"/>
  <c r="V25" i="7"/>
  <c r="L39" i="7" s="1"/>
  <c r="M39" i="7" s="1"/>
  <c r="B34" i="7"/>
  <c r="E40" i="7"/>
  <c r="F17" i="7"/>
  <c r="E38" i="7"/>
  <c r="F38" i="7" s="1"/>
  <c r="P16" i="7"/>
  <c r="O25" i="7"/>
  <c r="P20" i="7" s="1"/>
  <c r="E25" i="7"/>
  <c r="O34" i="7" s="1"/>
  <c r="E34" i="7"/>
  <c r="B43" i="7"/>
  <c r="C43" i="7" s="1"/>
  <c r="C22" i="7"/>
  <c r="D43" i="7"/>
  <c r="AB25" i="6"/>
  <c r="D25" i="7"/>
  <c r="N34" i="7" s="1"/>
  <c r="E39" i="7"/>
  <c r="F39" i="7" s="1"/>
  <c r="D34" i="7"/>
  <c r="M25" i="1"/>
  <c r="AB25" i="1"/>
  <c r="B36" i="7"/>
  <c r="C36" i="7" s="1"/>
  <c r="F16" i="7"/>
  <c r="E37" i="7"/>
  <c r="F37" i="7" s="1"/>
  <c r="Z25" i="7"/>
  <c r="F34" i="1"/>
  <c r="L25" i="7"/>
  <c r="C25" i="5"/>
  <c r="K25" i="5"/>
  <c r="M25" i="5"/>
  <c r="AE25" i="4"/>
  <c r="R25" i="5"/>
  <c r="C19" i="7"/>
  <c r="C25" i="7" s="1"/>
  <c r="B40" i="7"/>
  <c r="B41" i="7"/>
  <c r="C24" i="7"/>
  <c r="B45" i="7"/>
  <c r="C45" i="7" s="1"/>
  <c r="D40" i="7"/>
  <c r="N25" i="7"/>
  <c r="N36" i="7" s="1"/>
  <c r="I25" i="7"/>
  <c r="N35" i="7" s="1"/>
  <c r="D45" i="7"/>
  <c r="E35" i="7"/>
  <c r="F35" i="7" s="1"/>
  <c r="F14" i="7"/>
  <c r="E42" i="7"/>
  <c r="E41" i="7"/>
  <c r="D37" i="7"/>
  <c r="F40" i="4" l="1"/>
  <c r="C40" i="4"/>
  <c r="F42" i="4"/>
  <c r="M35" i="4"/>
  <c r="M40" i="4" s="1"/>
  <c r="C42" i="4"/>
  <c r="C46" i="4" s="1"/>
  <c r="P36" i="4"/>
  <c r="P40" i="4" s="1"/>
  <c r="H25" i="1"/>
  <c r="L36" i="7"/>
  <c r="M20" i="7"/>
  <c r="F41" i="1"/>
  <c r="H21" i="7"/>
  <c r="H20" i="7"/>
  <c r="O36" i="7"/>
  <c r="P21" i="7"/>
  <c r="P25" i="7" s="1"/>
  <c r="P40" i="1"/>
  <c r="M21" i="7"/>
  <c r="M36" i="1"/>
  <c r="M40" i="1" s="1"/>
  <c r="F40" i="1"/>
  <c r="F46" i="1" s="1"/>
  <c r="O35" i="7"/>
  <c r="K19" i="7"/>
  <c r="K21" i="7"/>
  <c r="N40" i="7"/>
  <c r="C40" i="1"/>
  <c r="C42" i="1"/>
  <c r="L35" i="7"/>
  <c r="H19" i="7"/>
  <c r="D46" i="7"/>
  <c r="P34" i="7"/>
  <c r="B46" i="7"/>
  <c r="C41" i="7" s="1"/>
  <c r="C34" i="7"/>
  <c r="E46" i="7"/>
  <c r="F42" i="7" s="1"/>
  <c r="F34" i="7"/>
  <c r="F25" i="7"/>
  <c r="M34" i="7"/>
  <c r="F46" i="4" l="1"/>
  <c r="H25" i="7"/>
  <c r="M25" i="7"/>
  <c r="O40" i="7"/>
  <c r="P35" i="7" s="1"/>
  <c r="L40" i="7"/>
  <c r="M36" i="7" s="1"/>
  <c r="K25" i="7"/>
  <c r="F41" i="7"/>
  <c r="C46" i="1"/>
  <c r="F40" i="7"/>
  <c r="C40" i="7"/>
  <c r="C42" i="7"/>
  <c r="M35" i="7" l="1"/>
  <c r="M40" i="7" s="1"/>
  <c r="F46" i="7"/>
  <c r="P36" i="7"/>
  <c r="P40" i="7" s="1"/>
  <c r="C46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<sst xmlns="http://schemas.openxmlformats.org/spreadsheetml/2006/main" count="457" uniqueCount="62">
  <si>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</si>
  <si>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</si>
  <si>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</si>
  <si>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</si>
  <si>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</si>
  <si>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</si>
  <si>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</si>
  <si>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</si>
  <si>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</si>
  <si>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</si>
  <si>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</si>
  <si>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</si>
  <si>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</si>
  <si>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</si>
  <si>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</si>
  <si>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</si>
  <si>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</si>
  <si>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</si>
  <si>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</si>
  <si>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</si>
  <si>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</si>
  <si>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</si>
  <si>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</si>
  <si>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</si>
  <si>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</si>
  <si>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</si>
  <si>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</si>
  <si>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</si>
  <si>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</si>
  <si>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</si>
  <si>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</si>
  <si>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</si>
  <si>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</si>
  <si>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</si>
  <si>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</si>
  <si>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</si>
  <si>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</si>
  <si>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</si>
  <si>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</si>
  <si>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</si>
  <si>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</si>
  <si>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</si>
  <si>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</si>
  <si>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</si>
  <si>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</si>
  <si>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</si>
  <si>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</si>
  <si>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</si>
  <si>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</si>
  <si>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</si>
  <si>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</si>
  <si>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</si>
  <si>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</si>
  <si>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</si>
  <si>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</si>
  <si>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</si>
  <si>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</si>
  <si>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</si>
  <si>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</si>
  <si>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Carles Pi i Sunyer d'Estudis Autonòmics i Locals (FCPS)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</si>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</sst>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7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 xr:uid="{00000000-0005-0000-0000-000001000000}"/>
    <cellStyle name="20% - Èmfasi2" xfId="25" builtinId="34" customBuiltin="1"/>
    <cellStyle name="20% - Èmfasi2 2" xfId="49" xr:uid="{00000000-0005-0000-0000-000003000000}"/>
    <cellStyle name="20% - Èmfasi3" xfId="29" builtinId="38" customBuiltin="1"/>
    <cellStyle name="20% - Èmfasi3 2" xfId="51" xr:uid="{00000000-0005-0000-0000-000005000000}"/>
    <cellStyle name="20% - Èmfasi4" xfId="33" builtinId="42" customBuiltin="1"/>
    <cellStyle name="20% - Èmfasi4 2" xfId="53" xr:uid="{00000000-0005-0000-0000-000007000000}"/>
    <cellStyle name="20% - Èmfasi5" xfId="37" builtinId="46" customBuiltin="1"/>
    <cellStyle name="20% - Èmfasi5 2" xfId="55" xr:uid="{00000000-0005-0000-0000-000009000000}"/>
    <cellStyle name="20% - Èmfasi6" xfId="41" builtinId="50" customBuiltin="1"/>
    <cellStyle name="20% - Èmfasi6 2" xfId="57" xr:uid="{00000000-0005-0000-0000-00000B000000}"/>
    <cellStyle name="40% - Èmfasi1" xfId="22" builtinId="31" customBuiltin="1"/>
    <cellStyle name="40% - Èmfasi1 2" xfId="48" xr:uid="{00000000-0005-0000-0000-00000D000000}"/>
    <cellStyle name="40% - Èmfasi2" xfId="26" builtinId="35" customBuiltin="1"/>
    <cellStyle name="40% - Èmfasi2 2" xfId="50" xr:uid="{00000000-0005-0000-0000-00000F000000}"/>
    <cellStyle name="40% - Èmfasi3" xfId="30" builtinId="39" customBuiltin="1"/>
    <cellStyle name="40% - Èmfasi3 2" xfId="52" xr:uid="{00000000-0005-0000-0000-000011000000}"/>
    <cellStyle name="40% - Èmfasi4" xfId="34" builtinId="43" customBuiltin="1"/>
    <cellStyle name="40% - Èmfasi4 2" xfId="54" xr:uid="{00000000-0005-0000-0000-000013000000}"/>
    <cellStyle name="40% - Èmfasi5" xfId="38" builtinId="47" customBuiltin="1"/>
    <cellStyle name="40% - Èmfasi5 2" xfId="56" xr:uid="{00000000-0005-0000-0000-000015000000}"/>
    <cellStyle name="40% - Èmfasi6" xfId="42" builtinId="51" customBuiltin="1"/>
    <cellStyle name="40% - Èmfasi6 2" xfId="58" xr:uid="{00000000-0005-0000-0000-000017000000}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" xfId="17" builtinId="10" customBuiltin="1"/>
    <cellStyle name="Nota 2" xfId="46" xr:uid="{00000000-0005-0000-0000-000031000000}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B-48EB-8F2B-4BECE5242FEB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B-48EB-8F2B-4BECE5242FEB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B-48EB-8F2B-4BECE5242FEB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AB-48EB-8F2B-4BECE5242FEB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AB-48EB-8F2B-4BECE5242FEB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AB-48EB-8F2B-4BECE5242FEB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AB-48EB-8F2B-4BECE5242FEB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B-48EB-8F2B-4BECE5242FEB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AB-48EB-8F2B-4BECE5242FEB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AB-48EB-8F2B-4BECE5242FE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28</c:v>
                </c:pt>
                <c:pt idx="8">
                  <c:v>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AB-48EB-8F2B-4BECE524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74-452A-8C9C-481D54E4BBD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74-452A-8C9C-481D54E4BBD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74-452A-8C9C-481D54E4BBD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74-452A-8C9C-481D54E4BBD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74-452A-8C9C-481D54E4BBD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74-452A-8C9C-481D54E4BBD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74-452A-8C9C-481D54E4BBD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74-452A-8C9C-481D54E4BBD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74-452A-8C9C-481D54E4BBD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74-452A-8C9C-481D54E4BB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93.22</c:v>
                </c:pt>
                <c:pt idx="7">
                  <c:v>58252.38</c:v>
                </c:pt>
                <c:pt idx="8">
                  <c:v>20669.400000000001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74-452A-8C9C-481D54E4BB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D64-A035-B12CB5D168C6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C5-4D64-A035-B12CB5D168C6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C5-4D64-A035-B12CB5D168C6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C5-4D64-A035-B12CB5D168C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71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5-4D64-A035-B12CB5D168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A3-4BCB-995C-71F52CF6E564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A3-4BCB-995C-71F52CF6E564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A3-4BCB-995C-71F52CF6E564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A3-4BCB-995C-71F52CF6E564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A3-4BCB-995C-71F52CF6E564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A3-4BCB-995C-71F52CF6E5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66048.2</c:v>
                </c:pt>
                <c:pt idx="2">
                  <c:v>12966.8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3-4BCB-995C-71F52CF6E5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zoomScale="85" zoomScaleNormal="85" workbookViewId="0">
      <selection activeCell="J7" sqref="J7"/>
    </sheetView>
  </sheetViews>
  <sheetFormatPr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45440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23" t="s">
        <v>59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3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0.05</v>
      </c>
      <c r="I19" s="6">
        <v>41.86</v>
      </c>
      <c r="J19" s="7">
        <v>50.650000000000006</v>
      </c>
      <c r="K19" s="21">
        <f t="shared" si="3"/>
        <v>1.0263661612446571E-3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12</v>
      </c>
      <c r="H20" s="62">
        <f t="shared" si="2"/>
        <v>0.3</v>
      </c>
      <c r="I20" s="65">
        <v>36962.79</v>
      </c>
      <c r="J20" s="66">
        <v>44270.559999999998</v>
      </c>
      <c r="K20" s="63">
        <f t="shared" si="3"/>
        <v>0.89709387410367736</v>
      </c>
      <c r="L20" s="64">
        <v>3</v>
      </c>
      <c r="M20" s="62">
        <f t="shared" si="4"/>
        <v>0.27272727272727271</v>
      </c>
      <c r="N20" s="65">
        <v>144.36000000000001</v>
      </c>
      <c r="O20" s="66">
        <v>167.66</v>
      </c>
      <c r="P20" s="63">
        <f t="shared" si="5"/>
        <v>2.1088936798597257E-2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26</v>
      </c>
      <c r="H21" s="20">
        <f t="shared" si="2"/>
        <v>0.65</v>
      </c>
      <c r="I21" s="91">
        <v>4155.08</v>
      </c>
      <c r="J21" s="91">
        <v>5027.6499999999996</v>
      </c>
      <c r="K21" s="21">
        <f t="shared" si="3"/>
        <v>0.10187975973507797</v>
      </c>
      <c r="L21" s="2">
        <v>8</v>
      </c>
      <c r="M21" s="20">
        <f t="shared" si="4"/>
        <v>0.72727272727272729</v>
      </c>
      <c r="N21" s="6">
        <v>6446.52</v>
      </c>
      <c r="O21" s="7">
        <v>7782.48</v>
      </c>
      <c r="P21" s="21">
        <f t="shared" si="5"/>
        <v>0.97891106320140275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40</v>
      </c>
      <c r="H25" s="17">
        <f t="shared" si="12"/>
        <v>1</v>
      </c>
      <c r="I25" s="18">
        <f t="shared" si="12"/>
        <v>41159.730000000003</v>
      </c>
      <c r="J25" s="18">
        <f t="shared" si="12"/>
        <v>49348.86</v>
      </c>
      <c r="K25" s="19">
        <f t="shared" si="12"/>
        <v>1</v>
      </c>
      <c r="L25" s="16">
        <f t="shared" si="12"/>
        <v>11</v>
      </c>
      <c r="M25" s="17">
        <f t="shared" si="12"/>
        <v>1</v>
      </c>
      <c r="N25" s="18">
        <f t="shared" si="12"/>
        <v>6590.88</v>
      </c>
      <c r="O25" s="18">
        <f t="shared" si="12"/>
        <v>7950.1399999999994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customHeight="1" x14ac:dyDescent="0.25">
      <c r="A27" s="118" t="s">
        <v>60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19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8" t="s">
        <v>1</v>
      </c>
      <c r="K35" s="139"/>
      <c r="L35" s="57">
        <f>G25</f>
        <v>40</v>
      </c>
      <c r="M35" s="8">
        <f t="shared" si="18"/>
        <v>0.78431372549019607</v>
      </c>
      <c r="N35" s="58">
        <f>I25</f>
        <v>41159.730000000003</v>
      </c>
      <c r="O35" s="58">
        <f>J25</f>
        <v>49348.86</v>
      </c>
      <c r="P35" s="56">
        <f t="shared" si="19"/>
        <v>0.86125167978498751</v>
      </c>
    </row>
    <row r="36" spans="1:33" ht="30" customHeight="1" x14ac:dyDescent="0.2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8" t="s">
        <v>2</v>
      </c>
      <c r="K36" s="139"/>
      <c r="L36" s="57">
        <f>L25</f>
        <v>11</v>
      </c>
      <c r="M36" s="8">
        <f t="shared" si="18"/>
        <v>0.21568627450980393</v>
      </c>
      <c r="N36" s="58">
        <f>N25</f>
        <v>6590.88</v>
      </c>
      <c r="O36" s="58">
        <f>O25</f>
        <v>7950.1399999999994</v>
      </c>
      <c r="P36" s="56">
        <f t="shared" si="19"/>
        <v>0.13874832021501246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8" t="s">
        <v>34</v>
      </c>
      <c r="K37" s="13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8" t="s">
        <v>5</v>
      </c>
      <c r="K38" s="139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8" t="s">
        <v>4</v>
      </c>
      <c r="K39" s="139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2</v>
      </c>
      <c r="C40" s="8">
        <f t="shared" si="14"/>
        <v>3.9215686274509803E-2</v>
      </c>
      <c r="D40" s="13">
        <f t="shared" si="15"/>
        <v>41.86</v>
      </c>
      <c r="E40" s="14">
        <f t="shared" si="16"/>
        <v>50.650000000000006</v>
      </c>
      <c r="F40" s="21">
        <f t="shared" si="17"/>
        <v>8.839595804464302E-4</v>
      </c>
      <c r="G40" s="24"/>
      <c r="J40" s="140" t="s">
        <v>0</v>
      </c>
      <c r="K40" s="141"/>
      <c r="L40" s="79">
        <f>SUM(L34:L39)</f>
        <v>51</v>
      </c>
      <c r="M40" s="17">
        <f>SUM(M34:M39)</f>
        <v>1</v>
      </c>
      <c r="N40" s="80">
        <f>SUM(N34:N39)</f>
        <v>47750.61</v>
      </c>
      <c r="O40" s="81">
        <f>SUM(O34:O39)</f>
        <v>57299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15</v>
      </c>
      <c r="C41" s="8">
        <f t="shared" si="14"/>
        <v>0.29411764705882354</v>
      </c>
      <c r="D41" s="13">
        <f t="shared" si="15"/>
        <v>37107.15</v>
      </c>
      <c r="E41" s="14">
        <f t="shared" si="16"/>
        <v>44438.22</v>
      </c>
      <c r="F41" s="21">
        <f t="shared" si="17"/>
        <v>0.77554966055254015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25">
      <c r="A42" s="89" t="s">
        <v>50</v>
      </c>
      <c r="B42" s="12">
        <f t="shared" si="13"/>
        <v>34</v>
      </c>
      <c r="C42" s="8">
        <f t="shared" si="14"/>
        <v>0.66666666666666663</v>
      </c>
      <c r="D42" s="13">
        <f t="shared" si="15"/>
        <v>10601.6</v>
      </c>
      <c r="E42" s="14">
        <f t="shared" si="16"/>
        <v>12810.13</v>
      </c>
      <c r="F42" s="21">
        <f t="shared" si="17"/>
        <v>0.22356637986701336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51</v>
      </c>
      <c r="C46" s="17">
        <f>SUM(C34:C45)</f>
        <v>1</v>
      </c>
      <c r="D46" s="18">
        <f>SUM(D34:D45)</f>
        <v>47750.61</v>
      </c>
      <c r="E46" s="18">
        <f>SUM(E34:E45)</f>
        <v>57299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tabSelected="1" topLeftCell="A16" zoomScale="80" zoomScaleNormal="80" workbookViewId="0">
      <selection activeCell="J21" sqref="J21"/>
    </sheetView>
  </sheetViews>
  <sheetFormatPr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45541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3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9.6774193548387094E-2</v>
      </c>
      <c r="I19" s="6">
        <v>323.29000000000002</v>
      </c>
      <c r="J19" s="7">
        <v>42.57</v>
      </c>
      <c r="K19" s="21">
        <f t="shared" si="3"/>
        <v>2.5492025433340479E-3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10</v>
      </c>
      <c r="H20" s="62">
        <f t="shared" si="2"/>
        <v>0.32258064516129031</v>
      </c>
      <c r="I20" s="65">
        <v>11363.98</v>
      </c>
      <c r="J20" s="66">
        <v>13705.26</v>
      </c>
      <c r="K20" s="21">
        <f t="shared" si="3"/>
        <v>0.82070668661156665</v>
      </c>
      <c r="L20" s="64">
        <v>3</v>
      </c>
      <c r="M20" s="62">
        <f t="shared" si="4"/>
        <v>0.21428571428571427</v>
      </c>
      <c r="N20" s="65">
        <v>99</v>
      </c>
      <c r="O20" s="66">
        <v>108.9</v>
      </c>
      <c r="P20" s="63">
        <f t="shared" si="5"/>
        <v>2.1707670043415343E-2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18</v>
      </c>
      <c r="H21" s="20">
        <f t="shared" si="2"/>
        <v>0.58064516129032262</v>
      </c>
      <c r="I21" s="6">
        <v>2439.2600000000002</v>
      </c>
      <c r="J21" s="7">
        <v>2951.51</v>
      </c>
      <c r="K21" s="21">
        <f t="shared" si="3"/>
        <v>0.17674411084509928</v>
      </c>
      <c r="L21" s="2">
        <v>11</v>
      </c>
      <c r="M21" s="20">
        <f t="shared" si="4"/>
        <v>0.7857142857142857</v>
      </c>
      <c r="N21" s="6">
        <v>4088.97</v>
      </c>
      <c r="O21" s="7">
        <v>4907.76</v>
      </c>
      <c r="P21" s="21">
        <f t="shared" si="5"/>
        <v>0.97829232995658477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31</v>
      </c>
      <c r="H25" s="17">
        <f t="shared" si="32"/>
        <v>1</v>
      </c>
      <c r="I25" s="18">
        <f t="shared" si="32"/>
        <v>14126.53</v>
      </c>
      <c r="J25" s="18">
        <f t="shared" si="32"/>
        <v>16699.34</v>
      </c>
      <c r="K25" s="19">
        <f t="shared" si="32"/>
        <v>1</v>
      </c>
      <c r="L25" s="16">
        <f t="shared" si="32"/>
        <v>14</v>
      </c>
      <c r="M25" s="17">
        <f t="shared" si="32"/>
        <v>1</v>
      </c>
      <c r="N25" s="18">
        <f t="shared" si="32"/>
        <v>4187.9699999999993</v>
      </c>
      <c r="O25" s="18">
        <f t="shared" si="32"/>
        <v>5016.66</v>
      </c>
      <c r="P25" s="19">
        <f t="shared" si="32"/>
        <v>1.0000000000000002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1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8" t="s">
        <v>1</v>
      </c>
      <c r="K35" s="139"/>
      <c r="L35" s="57">
        <f>G25</f>
        <v>31</v>
      </c>
      <c r="M35" s="8">
        <f t="shared" si="38"/>
        <v>0.68888888888888888</v>
      </c>
      <c r="N35" s="58">
        <f>I25</f>
        <v>14126.53</v>
      </c>
      <c r="O35" s="58">
        <f>J25</f>
        <v>16699.34</v>
      </c>
      <c r="P35" s="56">
        <f t="shared" si="39"/>
        <v>0.76898784306502121</v>
      </c>
    </row>
    <row r="36" spans="1:33" ht="30" customHeight="1" x14ac:dyDescent="0.25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8" t="s">
        <v>2</v>
      </c>
      <c r="K36" s="139"/>
      <c r="L36" s="57">
        <f>L25</f>
        <v>14</v>
      </c>
      <c r="M36" s="8">
        <f t="shared" si="38"/>
        <v>0.31111111111111112</v>
      </c>
      <c r="N36" s="58">
        <f>N25</f>
        <v>4187.9699999999993</v>
      </c>
      <c r="O36" s="58">
        <f>O25</f>
        <v>5016.66</v>
      </c>
      <c r="P36" s="56">
        <f t="shared" si="39"/>
        <v>0.23101215693497881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8" t="s">
        <v>34</v>
      </c>
      <c r="K37" s="139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8" t="s">
        <v>5</v>
      </c>
      <c r="K38" s="139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8" t="s">
        <v>4</v>
      </c>
      <c r="K39" s="139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3</v>
      </c>
      <c r="C40" s="8">
        <f t="shared" si="34"/>
        <v>6.6666666666666666E-2</v>
      </c>
      <c r="D40" s="13">
        <f t="shared" si="35"/>
        <v>323.29000000000002</v>
      </c>
      <c r="E40" s="14">
        <f t="shared" si="36"/>
        <v>42.57</v>
      </c>
      <c r="F40" s="21">
        <f t="shared" si="37"/>
        <v>1.9603057653343157E-3</v>
      </c>
      <c r="G40" s="24"/>
      <c r="J40" s="140" t="s">
        <v>0</v>
      </c>
      <c r="K40" s="141"/>
      <c r="L40" s="79">
        <f>SUM(L34:L39)</f>
        <v>45</v>
      </c>
      <c r="M40" s="17">
        <f>SUM(M34:M39)</f>
        <v>1</v>
      </c>
      <c r="N40" s="80">
        <f>SUM(N34:N39)</f>
        <v>18314.5</v>
      </c>
      <c r="O40" s="81">
        <f>SUM(O34:O39)</f>
        <v>21716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13</v>
      </c>
      <c r="C41" s="8">
        <f t="shared" si="34"/>
        <v>0.28888888888888886</v>
      </c>
      <c r="D41" s="13">
        <f t="shared" si="35"/>
        <v>11462.98</v>
      </c>
      <c r="E41" s="14">
        <f t="shared" si="36"/>
        <v>13814.16</v>
      </c>
      <c r="F41" s="21">
        <f t="shared" si="37"/>
        <v>0.63612820040523121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25">
      <c r="A42" s="44" t="s">
        <v>32</v>
      </c>
      <c r="B42" s="12">
        <f t="shared" si="33"/>
        <v>29</v>
      </c>
      <c r="C42" s="8">
        <f t="shared" si="34"/>
        <v>0.64444444444444449</v>
      </c>
      <c r="D42" s="13">
        <f t="shared" si="35"/>
        <v>6528.23</v>
      </c>
      <c r="E42" s="14">
        <f t="shared" si="36"/>
        <v>7859.27</v>
      </c>
      <c r="F42" s="21">
        <f t="shared" si="37"/>
        <v>0.36191149382943455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45</v>
      </c>
      <c r="C46" s="17">
        <f>SUM(C34:C45)</f>
        <v>1</v>
      </c>
      <c r="D46" s="18">
        <f>SUM(D34:D45)</f>
        <v>18314.5</v>
      </c>
      <c r="E46" s="18">
        <f>SUM(E34:E45)</f>
        <v>21716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899999999999999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3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2" t="s">
        <v>3</v>
      </c>
      <c r="K34" s="143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25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8" t="s">
        <v>1</v>
      </c>
      <c r="K35" s="139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25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8" t="s">
        <v>2</v>
      </c>
      <c r="K36" s="139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8" t="s">
        <v>34</v>
      </c>
      <c r="K37" s="139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8" t="s">
        <v>5</v>
      </c>
      <c r="K38" s="139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8" t="s">
        <v>4</v>
      </c>
      <c r="K39" s="139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0" t="s">
        <v>0</v>
      </c>
      <c r="K40" s="141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3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25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8" t="s">
        <v>1</v>
      </c>
      <c r="K35" s="139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25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8" t="s">
        <v>2</v>
      </c>
      <c r="K36" s="139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8" t="s">
        <v>34</v>
      </c>
      <c r="K37" s="139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8" t="s">
        <v>5</v>
      </c>
      <c r="K38" s="139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8" t="s">
        <v>4</v>
      </c>
      <c r="K39" s="139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0" t="s">
        <v>0</v>
      </c>
      <c r="K40" s="141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40625" defaultRowHeight="15" x14ac:dyDescent="0.25"/>
  <cols>
    <col min="1" max="1" width="30.42578125" style="26" customWidth="1"/>
    <col min="2" max="2" width="11.140625" style="59" customWidth="1"/>
    <col min="3" max="3" width="10.7109375" style="26" customWidth="1"/>
    <col min="4" max="4" width="19.140625" style="26" customWidth="1"/>
    <col min="5" max="5" width="19.710937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1" width="11.42578125" style="26" customWidth="1"/>
    <col min="12" max="12" width="11.7109375" style="26" customWidth="1"/>
    <col min="13" max="13" width="10.7109375" style="26" customWidth="1"/>
    <col min="14" max="14" width="20.14062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2" t="s">
        <v>6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4"/>
    </row>
    <row r="11" spans="1:31" ht="30" customHeight="1" thickBot="1" x14ac:dyDescent="0.3">
      <c r="A11" s="165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2" t="s">
        <v>4</v>
      </c>
      <c r="W11" s="133"/>
      <c r="X11" s="133"/>
      <c r="Y11" s="133"/>
      <c r="Z11" s="134"/>
      <c r="AA11" s="135" t="s">
        <v>5</v>
      </c>
      <c r="AB11" s="136"/>
      <c r="AC11" s="136"/>
      <c r="AD11" s="136"/>
      <c r="AE11" s="137"/>
    </row>
    <row r="12" spans="1:31" ht="39" customHeight="1" thickBot="1" x14ac:dyDescent="0.3">
      <c r="A12" s="166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5</v>
      </c>
      <c r="H19" s="20">
        <f t="shared" si="2"/>
        <v>7.0422535211267609E-2</v>
      </c>
      <c r="I19" s="13">
        <f>'CONTRACTACIO 1r TR 2024'!I19+'CONTRACTACIO 2n TR 2024'!I19+'CONTRACTACIO 3r TR 2024'!I19+'CONTRACTACIO 4t TR 2024'!I19</f>
        <v>365.15000000000003</v>
      </c>
      <c r="J19" s="13">
        <f>'CONTRACTACIO 1r TR 2024'!J19+'CONTRACTACIO 2n TR 2024'!J19+'CONTRACTACIO 3r TR 2024'!J19+'CONTRACTACIO 4t TR 2024'!J19</f>
        <v>93.22</v>
      </c>
      <c r="K19" s="21">
        <f t="shared" si="3"/>
        <v>1.4113934974760857E-3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22</v>
      </c>
      <c r="H20" s="20">
        <f t="shared" si="2"/>
        <v>0.30985915492957744</v>
      </c>
      <c r="I20" s="13">
        <f>'CONTRACTACIO 1r TR 2024'!I20+'CONTRACTACIO 2n TR 2024'!I20+'CONTRACTACIO 3r TR 2024'!I20+'CONTRACTACIO 4t TR 2024'!I20</f>
        <v>48326.770000000004</v>
      </c>
      <c r="J20" s="13">
        <f>'CONTRACTACIO 1r TR 2024'!J20+'CONTRACTACIO 2n TR 2024'!J20+'CONTRACTACIO 3r TR 2024'!J20+'CONTRACTACIO 4t TR 2024'!J20</f>
        <v>57975.82</v>
      </c>
      <c r="K20" s="21">
        <f t="shared" si="3"/>
        <v>0.87778046941476073</v>
      </c>
      <c r="L20" s="9">
        <f>'CONTRACTACIO 1r TR 2024'!L20+'CONTRACTACIO 2n TR 2024'!L20+'CONTRACTACIO 3r TR 2024'!L20+'CONTRACTACIO 4t TR 2024'!L20</f>
        <v>6</v>
      </c>
      <c r="M20" s="20">
        <f t="shared" si="4"/>
        <v>0.24</v>
      </c>
      <c r="N20" s="13">
        <f>'CONTRACTACIO 1r TR 2024'!N20+'CONTRACTACIO 2n TR 2024'!N20+'CONTRACTACIO 3r TR 2024'!N20+'CONTRACTACIO 4t TR 2024'!N20</f>
        <v>243.36</v>
      </c>
      <c r="O20" s="13">
        <f>'CONTRACTACIO 1r TR 2024'!O20+'CONTRACTACIO 2n TR 2024'!O20+'CONTRACTACIO 3r TR 2024'!O20+'CONTRACTACIO 4t TR 2024'!O20</f>
        <v>276.56</v>
      </c>
      <c r="P20" s="21">
        <f t="shared" si="5"/>
        <v>2.132831539007311E-2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 x14ac:dyDescent="0.25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44</v>
      </c>
      <c r="H21" s="20">
        <f t="shared" si="2"/>
        <v>0.61971830985915488</v>
      </c>
      <c r="I21" s="13">
        <f>'CONTRACTACIO 1r TR 2024'!I21+'CONTRACTACIO 2n TR 2024'!I21+'CONTRACTACIO 3r TR 2024'!I21+'CONTRACTACIO 4t TR 2024'!I21</f>
        <v>6594.34</v>
      </c>
      <c r="J21" s="13">
        <f>'CONTRACTACIO 1r TR 2024'!J21+'CONTRACTACIO 2n TR 2024'!J21+'CONTRACTACIO 3r TR 2024'!J21+'CONTRACTACIO 4t TR 2024'!J21</f>
        <v>7979.16</v>
      </c>
      <c r="K21" s="21">
        <f t="shared" si="3"/>
        <v>0.12080813708776318</v>
      </c>
      <c r="L21" s="9">
        <f>'CONTRACTACIO 1r TR 2024'!L21+'CONTRACTACIO 2n TR 2024'!L21+'CONTRACTACIO 3r TR 2024'!L21+'CONTRACTACIO 4t TR 2024'!L21</f>
        <v>19</v>
      </c>
      <c r="M21" s="20">
        <f t="shared" si="4"/>
        <v>0.76</v>
      </c>
      <c r="N21" s="13">
        <f>'CONTRACTACIO 1r TR 2024'!N21+'CONTRACTACIO 2n TR 2024'!N21+'CONTRACTACIO 3r TR 2024'!N21+'CONTRACTACIO 4t TR 2024'!N21</f>
        <v>10535.49</v>
      </c>
      <c r="O21" s="13">
        <f>'CONTRACTACIO 1r TR 2024'!O21+'CONTRACTACIO 2n TR 2024'!O21+'CONTRACTACIO 3r TR 2024'!O21+'CONTRACTACIO 4t TR 2024'!O21</f>
        <v>12690.24</v>
      </c>
      <c r="P21" s="21">
        <f t="shared" si="5"/>
        <v>0.97867168460992693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25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71</v>
      </c>
      <c r="H25" s="17">
        <f t="shared" si="12"/>
        <v>1</v>
      </c>
      <c r="I25" s="18">
        <f t="shared" si="12"/>
        <v>55286.260000000009</v>
      </c>
      <c r="J25" s="18">
        <f t="shared" si="12"/>
        <v>66048.2</v>
      </c>
      <c r="K25" s="19">
        <f t="shared" si="12"/>
        <v>1</v>
      </c>
      <c r="L25" s="16">
        <f t="shared" si="12"/>
        <v>25</v>
      </c>
      <c r="M25" s="17">
        <f t="shared" si="12"/>
        <v>1</v>
      </c>
      <c r="N25" s="18">
        <f t="shared" si="12"/>
        <v>10778.85</v>
      </c>
      <c r="O25" s="18">
        <f t="shared" si="12"/>
        <v>12966.8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25">
      <c r="A31" s="144" t="s">
        <v>10</v>
      </c>
      <c r="B31" s="147" t="s">
        <v>17</v>
      </c>
      <c r="C31" s="148"/>
      <c r="D31" s="148"/>
      <c r="E31" s="148"/>
      <c r="F31" s="149"/>
      <c r="G31" s="24"/>
      <c r="H31" s="47"/>
      <c r="I31" s="47"/>
      <c r="J31" s="153" t="s">
        <v>15</v>
      </c>
      <c r="K31" s="154"/>
      <c r="L31" s="147" t="s">
        <v>16</v>
      </c>
      <c r="M31" s="148"/>
      <c r="N31" s="148"/>
      <c r="O31" s="148"/>
      <c r="P31" s="149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">
      <c r="A32" s="145"/>
      <c r="B32" s="150"/>
      <c r="C32" s="151"/>
      <c r="D32" s="151"/>
      <c r="E32" s="151"/>
      <c r="F32" s="152"/>
      <c r="G32" s="24"/>
      <c r="J32" s="155"/>
      <c r="K32" s="156"/>
      <c r="L32" s="159"/>
      <c r="M32" s="160"/>
      <c r="N32" s="160"/>
      <c r="O32" s="160"/>
      <c r="P32" s="161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15" customHeight="1" thickBot="1" x14ac:dyDescent="0.3">
      <c r="A33" s="146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7"/>
      <c r="K33" s="158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 x14ac:dyDescent="0.25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8" t="s">
        <v>1</v>
      </c>
      <c r="K35" s="139"/>
      <c r="L35" s="57">
        <f>G25</f>
        <v>71</v>
      </c>
      <c r="M35" s="8">
        <f t="shared" si="18"/>
        <v>0.73958333333333337</v>
      </c>
      <c r="N35" s="58">
        <f>I25</f>
        <v>55286.260000000009</v>
      </c>
      <c r="O35" s="58">
        <f>J25</f>
        <v>66048.2</v>
      </c>
      <c r="P35" s="56">
        <f t="shared" si="19"/>
        <v>0.83589445042080612</v>
      </c>
    </row>
    <row r="36" spans="1:33" s="24" customFormat="1" ht="30" customHeight="1" x14ac:dyDescent="0.2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8" t="s">
        <v>2</v>
      </c>
      <c r="K36" s="139"/>
      <c r="L36" s="57">
        <f>L25</f>
        <v>25</v>
      </c>
      <c r="M36" s="8">
        <f t="shared" si="18"/>
        <v>0.26041666666666669</v>
      </c>
      <c r="N36" s="58">
        <f>N25</f>
        <v>10778.85</v>
      </c>
      <c r="O36" s="58">
        <f>O25</f>
        <v>12966.8</v>
      </c>
      <c r="P36" s="56">
        <f t="shared" si="19"/>
        <v>0.16410554957919382</v>
      </c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8" t="s">
        <v>34</v>
      </c>
      <c r="K37" s="13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8" t="s">
        <v>5</v>
      </c>
      <c r="K38" s="139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38" t="s">
        <v>4</v>
      </c>
      <c r="K39" s="139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5</v>
      </c>
      <c r="C40" s="8">
        <f t="shared" si="14"/>
        <v>5.2083333333333336E-2</v>
      </c>
      <c r="D40" s="13">
        <f t="shared" si="15"/>
        <v>365.15000000000003</v>
      </c>
      <c r="E40" s="14">
        <f t="shared" si="16"/>
        <v>93.22</v>
      </c>
      <c r="F40" s="21">
        <f t="shared" si="17"/>
        <v>1.1797759919002721E-3</v>
      </c>
      <c r="G40" s="24"/>
      <c r="H40" s="24"/>
      <c r="I40" s="24"/>
      <c r="J40" s="140" t="s">
        <v>0</v>
      </c>
      <c r="K40" s="141"/>
      <c r="L40" s="79">
        <f>SUM(L34:L39)</f>
        <v>96</v>
      </c>
      <c r="M40" s="17">
        <f>SUM(M34:M39)</f>
        <v>1</v>
      </c>
      <c r="N40" s="80">
        <f>SUM(N34:N39)</f>
        <v>66065.110000000015</v>
      </c>
      <c r="O40" s="81">
        <f>SUM(O34:O39)</f>
        <v>79015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28</v>
      </c>
      <c r="C41" s="8">
        <f>IF(B41,B41/$B$46,"")</f>
        <v>0.29166666666666669</v>
      </c>
      <c r="D41" s="13">
        <f t="shared" si="15"/>
        <v>48570.130000000005</v>
      </c>
      <c r="E41" s="14">
        <f t="shared" si="16"/>
        <v>58252.38</v>
      </c>
      <c r="F41" s="21">
        <f>IF(E41,E41/$E$46,"")</f>
        <v>0.737231917990255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4" t="s">
        <v>32</v>
      </c>
      <c r="B42" s="12">
        <f t="shared" si="13"/>
        <v>63</v>
      </c>
      <c r="C42" s="8">
        <f>IF(B42,B42/$B$46,"")</f>
        <v>0.65625</v>
      </c>
      <c r="D42" s="13">
        <f t="shared" si="15"/>
        <v>17129.830000000002</v>
      </c>
      <c r="E42" s="14">
        <f t="shared" si="16"/>
        <v>20669.400000000001</v>
      </c>
      <c r="F42" s="21">
        <f>IF(E42,E42/$E$46,"")</f>
        <v>0.26158830601784472</v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25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25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">
      <c r="A46" s="61" t="s">
        <v>0</v>
      </c>
      <c r="B46" s="16">
        <f>SUM(B34:B45)</f>
        <v>96</v>
      </c>
      <c r="C46" s="17">
        <f>SUM(C34:C45)</f>
        <v>1</v>
      </c>
      <c r="D46" s="18">
        <f>SUM(D34:D45)</f>
        <v>66065.110000000015</v>
      </c>
      <c r="E46" s="18">
        <f>SUM(E34:E45)</f>
        <v>79015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2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1:21" s="24" customFormat="1" x14ac:dyDescent="0.25">
      <c r="B97" s="25"/>
      <c r="H97" s="25"/>
      <c r="N97" s="25"/>
    </row>
    <row r="98" spans="1:21" s="24" customFormat="1" x14ac:dyDescent="0.25">
      <c r="B98" s="25"/>
      <c r="H98" s="25"/>
      <c r="N98" s="25"/>
    </row>
    <row r="99" spans="1:21" s="24" customFormat="1" x14ac:dyDescent="0.25">
      <c r="B99" s="25"/>
      <c r="H99" s="25"/>
      <c r="N99" s="25"/>
    </row>
    <row r="100" spans="1:21" s="24" customFormat="1" x14ac:dyDescent="0.25">
      <c r="B100" s="25"/>
      <c r="H100" s="25"/>
      <c r="N100" s="25"/>
    </row>
    <row r="101" spans="1:21" s="24" customFormat="1" x14ac:dyDescent="0.25">
      <c r="B101" s="25"/>
      <c r="H101" s="25"/>
      <c r="N101" s="25"/>
    </row>
    <row r="102" spans="1:21" s="24" customFormat="1" x14ac:dyDescent="0.25">
      <c r="B102" s="25"/>
      <c r="H102" s="25"/>
      <c r="N102" s="25"/>
    </row>
    <row r="103" spans="1:21" s="24" customFormat="1" x14ac:dyDescent="0.25">
      <c r="B103" s="25"/>
      <c r="H103" s="25"/>
      <c r="N103" s="25"/>
    </row>
    <row r="104" spans="1:21" s="24" customFormat="1" x14ac:dyDescent="0.25">
      <c r="B104" s="25"/>
      <c r="H104" s="25"/>
      <c r="N104" s="25"/>
    </row>
    <row r="105" spans="1:21" s="24" customFormat="1" x14ac:dyDescent="0.25">
      <c r="B105" s="25"/>
      <c r="H105" s="25"/>
      <c r="N105" s="25"/>
    </row>
    <row r="106" spans="1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25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Oriol Pi i Sunyer</cp:lastModifiedBy>
  <cp:lastPrinted>2020-02-14T09:12:43Z</cp:lastPrinted>
  <dcterms:created xsi:type="dcterms:W3CDTF">2016-02-03T12:33:15Z</dcterms:created>
  <dcterms:modified xsi:type="dcterms:W3CDTF">2024-09-13T11:44:32Z</dcterms:modified>
</cp:coreProperties>
</file>