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6" windowHeight="10896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N20" i="1" l="1"/>
  <c r="I20" i="1"/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C25" i="4" s="1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 s="1"/>
  <c r="Y21" i="7"/>
  <c r="Y25" i="7" s="1"/>
  <c r="O39" i="7" s="1"/>
  <c r="P39" i="7" s="1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X25" i="7" s="1"/>
  <c r="N39" i="7" s="1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 s="1"/>
  <c r="Q25" i="6"/>
  <c r="L37" i="6"/>
  <c r="AA25" i="6"/>
  <c r="L39" i="6" s="1"/>
  <c r="M39" i="6" s="1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/>
  <c r="B39" i="6"/>
  <c r="B40" i="6"/>
  <c r="B41" i="6"/>
  <c r="AE13" i="6"/>
  <c r="AE25" i="6" s="1"/>
  <c r="AE14" i="6"/>
  <c r="AE15" i="6"/>
  <c r="AE16" i="6"/>
  <c r="AE17" i="6"/>
  <c r="AE18" i="6"/>
  <c r="AE19" i="6"/>
  <c r="AE20" i="6"/>
  <c r="AE21" i="6"/>
  <c r="AE24" i="6"/>
  <c r="AB13" i="6"/>
  <c r="AB14" i="6"/>
  <c r="AB15" i="6"/>
  <c r="AB25" i="6" s="1"/>
  <c r="AB16" i="6"/>
  <c r="AB17" i="6"/>
  <c r="AB18" i="6"/>
  <c r="AB19" i="6"/>
  <c r="AB20" i="6"/>
  <c r="AB21" i="6"/>
  <c r="AB24" i="6"/>
  <c r="Z13" i="6"/>
  <c r="Z25" i="6" s="1"/>
  <c r="Z14" i="6"/>
  <c r="Z15" i="6"/>
  <c r="Z16" i="6"/>
  <c r="Z17" i="6"/>
  <c r="Z19" i="6"/>
  <c r="Z20" i="6"/>
  <c r="Z24" i="6"/>
  <c r="W13" i="6"/>
  <c r="W25" i="6" s="1"/>
  <c r="W14" i="6"/>
  <c r="W15" i="6"/>
  <c r="W16" i="6"/>
  <c r="W17" i="6"/>
  <c r="W20" i="6"/>
  <c r="W21" i="6"/>
  <c r="W24" i="6"/>
  <c r="U14" i="6"/>
  <c r="U25" i="6" s="1"/>
  <c r="U15" i="6"/>
  <c r="U17" i="6"/>
  <c r="U18" i="6"/>
  <c r="U19" i="6"/>
  <c r="U20" i="6"/>
  <c r="U21" i="6"/>
  <c r="U24" i="6"/>
  <c r="R13" i="6"/>
  <c r="R25" i="6" s="1"/>
  <c r="R14" i="6"/>
  <c r="R15" i="6"/>
  <c r="R17" i="6"/>
  <c r="R18" i="6"/>
  <c r="R19" i="6"/>
  <c r="R20" i="6"/>
  <c r="R21" i="6"/>
  <c r="R24" i="6"/>
  <c r="P13" i="6"/>
  <c r="P15" i="6"/>
  <c r="P16" i="6"/>
  <c r="P18" i="6"/>
  <c r="P25" i="6" s="1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/>
  <c r="J25" i="5"/>
  <c r="O25" i="5"/>
  <c r="O36" i="5" s="1"/>
  <c r="P36" i="5" s="1"/>
  <c r="T25" i="5"/>
  <c r="O37" i="5" s="1"/>
  <c r="P37" i="5" s="1"/>
  <c r="Y25" i="5"/>
  <c r="Z18" i="5"/>
  <c r="D25" i="5"/>
  <c r="N34" i="5" s="1"/>
  <c r="N40" i="5" s="1"/>
  <c r="I25" i="5"/>
  <c r="N35" i="5"/>
  <c r="N25" i="5"/>
  <c r="N36" i="5" s="1"/>
  <c r="S25" i="5"/>
  <c r="N37" i="5"/>
  <c r="X25" i="5"/>
  <c r="N38" i="5" s="1"/>
  <c r="B25" i="5"/>
  <c r="L34" i="5" s="1"/>
  <c r="G25" i="5"/>
  <c r="L25" i="5"/>
  <c r="L36" i="5"/>
  <c r="Q25" i="5"/>
  <c r="L37" i="5"/>
  <c r="M37" i="5" s="1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25" i="5" s="1"/>
  <c r="AE15" i="5"/>
  <c r="AE16" i="5"/>
  <c r="AE17" i="5"/>
  <c r="AE18" i="5"/>
  <c r="AE19" i="5"/>
  <c r="AB13" i="5"/>
  <c r="AB14" i="5"/>
  <c r="AB15" i="5"/>
  <c r="AB25" i="5" s="1"/>
  <c r="AB16" i="5"/>
  <c r="AB17" i="5"/>
  <c r="AB18" i="5"/>
  <c r="AB19" i="5"/>
  <c r="AB20" i="5"/>
  <c r="AB21" i="5"/>
  <c r="Z13" i="5"/>
  <c r="Z14" i="5"/>
  <c r="Z25" i="5" s="1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25" i="5" s="1"/>
  <c r="U15" i="5"/>
  <c r="U16" i="5"/>
  <c r="U17" i="5"/>
  <c r="U18" i="5"/>
  <c r="U19" i="5"/>
  <c r="U20" i="5"/>
  <c r="U21" i="5"/>
  <c r="R13" i="5"/>
  <c r="R25" i="5" s="1"/>
  <c r="R14" i="5"/>
  <c r="R15" i="5"/>
  <c r="R17" i="5"/>
  <c r="R18" i="5"/>
  <c r="R19" i="5"/>
  <c r="R20" i="5"/>
  <c r="R21" i="5"/>
  <c r="P17" i="5"/>
  <c r="P20" i="5"/>
  <c r="M14" i="5"/>
  <c r="M15" i="5"/>
  <c r="M16" i="5"/>
  <c r="M25" i="5" s="1"/>
  <c r="M17" i="5"/>
  <c r="M18" i="5"/>
  <c r="M19" i="5"/>
  <c r="M20" i="5"/>
  <c r="M21" i="5"/>
  <c r="K16" i="5"/>
  <c r="K17" i="5"/>
  <c r="H16" i="5"/>
  <c r="H17" i="5"/>
  <c r="H19" i="5"/>
  <c r="H21" i="5"/>
  <c r="F13" i="5"/>
  <c r="F25" i="5" s="1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6" i="4" s="1"/>
  <c r="F41" i="4" s="1"/>
  <c r="E42" i="4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AE13" i="4"/>
  <c r="AE14" i="4"/>
  <c r="AE25" i="4" s="1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25" i="4" s="1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Z20" i="4"/>
  <c r="Z24" i="4"/>
  <c r="X25" i="4"/>
  <c r="N38" i="4" s="1"/>
  <c r="W13" i="4"/>
  <c r="W25" i="4" s="1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25" i="4" s="1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/>
  <c r="L25" i="4"/>
  <c r="L36" i="4" s="1"/>
  <c r="M36" i="4" s="1"/>
  <c r="M19" i="4"/>
  <c r="M15" i="4"/>
  <c r="M16" i="4"/>
  <c r="M17" i="4"/>
  <c r="M18" i="4"/>
  <c r="M21" i="4"/>
  <c r="M24" i="4"/>
  <c r="J25" i="4"/>
  <c r="K16" i="4"/>
  <c r="K17" i="4"/>
  <c r="I25" i="4"/>
  <c r="N35" i="4"/>
  <c r="G25" i="4"/>
  <c r="H20" i="4" s="1"/>
  <c r="H16" i="4"/>
  <c r="H17" i="4"/>
  <c r="H21" i="4"/>
  <c r="E25" i="4"/>
  <c r="F18" i="4"/>
  <c r="F13" i="4"/>
  <c r="F16" i="4"/>
  <c r="F25" i="4" s="1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/>
  <c r="I25" i="1"/>
  <c r="N35" i="1" s="1"/>
  <c r="N25" i="1"/>
  <c r="N36" i="1" s="1"/>
  <c r="D25" i="1"/>
  <c r="N34" i="1"/>
  <c r="X25" i="1"/>
  <c r="N38" i="1"/>
  <c r="G25" i="1"/>
  <c r="H22" i="1"/>
  <c r="L25" i="1"/>
  <c r="M20" i="1"/>
  <c r="V25" i="1"/>
  <c r="L38" i="1"/>
  <c r="Q25" i="1"/>
  <c r="L37" i="1"/>
  <c r="M37" i="1" s="1"/>
  <c r="AE24" i="1"/>
  <c r="AE21" i="1"/>
  <c r="AE20" i="1"/>
  <c r="AE19" i="1"/>
  <c r="AE18" i="1"/>
  <c r="AE17" i="1"/>
  <c r="AE15" i="1"/>
  <c r="AE25" i="1" s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W25" i="1" s="1"/>
  <c r="U24" i="1"/>
  <c r="R24" i="1"/>
  <c r="R21" i="1"/>
  <c r="R20" i="1"/>
  <c r="R19" i="1"/>
  <c r="R18" i="1"/>
  <c r="R17" i="1"/>
  <c r="R16" i="1"/>
  <c r="R15" i="1"/>
  <c r="R14" i="1"/>
  <c r="P24" i="1"/>
  <c r="P21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19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46" i="1" s="1"/>
  <c r="F41" i="1" s="1"/>
  <c r="E35" i="1"/>
  <c r="E36" i="1"/>
  <c r="E37" i="1"/>
  <c r="E38" i="1"/>
  <c r="E39" i="1"/>
  <c r="E40" i="1"/>
  <c r="D45" i="1"/>
  <c r="D42" i="1"/>
  <c r="D34" i="1"/>
  <c r="D41" i="1"/>
  <c r="D46" i="1" s="1"/>
  <c r="D35" i="1"/>
  <c r="D36" i="1"/>
  <c r="D37" i="1"/>
  <c r="D38" i="1"/>
  <c r="D39" i="1"/>
  <c r="D40" i="1"/>
  <c r="B45" i="1"/>
  <c r="B42" i="1"/>
  <c r="B34" i="1"/>
  <c r="B41" i="1"/>
  <c r="B46" i="1" s="1"/>
  <c r="C41" i="1" s="1"/>
  <c r="B35" i="1"/>
  <c r="B36" i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B25" i="1" s="1"/>
  <c r="AA25" i="1"/>
  <c r="L39" i="1"/>
  <c r="M39" i="1" s="1"/>
  <c r="Z13" i="1"/>
  <c r="Z25" i="1" s="1"/>
  <c r="W13" i="1"/>
  <c r="U13" i="1"/>
  <c r="U25" i="1" s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M13" i="1"/>
  <c r="M25" i="1" s="1"/>
  <c r="K13" i="1"/>
  <c r="F14" i="1"/>
  <c r="F15" i="1"/>
  <c r="F16" i="1"/>
  <c r="F17" i="1"/>
  <c r="F18" i="1"/>
  <c r="F19" i="1"/>
  <c r="F21" i="1"/>
  <c r="P16" i="1"/>
  <c r="P16" i="5"/>
  <c r="P16" i="4"/>
  <c r="AE16" i="7"/>
  <c r="L37" i="4"/>
  <c r="F22" i="1"/>
  <c r="F23" i="1"/>
  <c r="F24" i="1"/>
  <c r="C22" i="1"/>
  <c r="C23" i="1"/>
  <c r="L36" i="1"/>
  <c r="R25" i="1"/>
  <c r="O34" i="6"/>
  <c r="F22" i="6"/>
  <c r="L34" i="6"/>
  <c r="C22" i="6"/>
  <c r="F45" i="1"/>
  <c r="H20" i="6"/>
  <c r="H19" i="6"/>
  <c r="M18" i="6"/>
  <c r="M13" i="6"/>
  <c r="M25" i="6" s="1"/>
  <c r="P19" i="6"/>
  <c r="P14" i="6"/>
  <c r="Z21" i="6"/>
  <c r="L35" i="6"/>
  <c r="M36" i="6"/>
  <c r="H22" i="6"/>
  <c r="O35" i="6"/>
  <c r="P35" i="6"/>
  <c r="K22" i="6"/>
  <c r="M13" i="5"/>
  <c r="L35" i="5"/>
  <c r="H22" i="5"/>
  <c r="O38" i="5"/>
  <c r="P38" i="5" s="1"/>
  <c r="O35" i="5"/>
  <c r="K22" i="5"/>
  <c r="M14" i="4"/>
  <c r="M25" i="4" s="1"/>
  <c r="P21" i="4"/>
  <c r="H19" i="4"/>
  <c r="H22" i="4"/>
  <c r="K13" i="4"/>
  <c r="K22" i="4"/>
  <c r="Z21" i="4"/>
  <c r="U25" i="4"/>
  <c r="L34" i="1"/>
  <c r="F20" i="1"/>
  <c r="O34" i="1"/>
  <c r="P34" i="1" s="1"/>
  <c r="F13" i="1"/>
  <c r="C13" i="1"/>
  <c r="K21" i="1"/>
  <c r="H16" i="1"/>
  <c r="H20" i="1"/>
  <c r="H13" i="1"/>
  <c r="H14" i="1"/>
  <c r="H18" i="1"/>
  <c r="H24" i="1"/>
  <c r="L35" i="1"/>
  <c r="C42" i="1"/>
  <c r="Z18" i="6"/>
  <c r="C20" i="6"/>
  <c r="C13" i="6"/>
  <c r="F14" i="6"/>
  <c r="F25" i="6" s="1"/>
  <c r="K15" i="6"/>
  <c r="R16" i="6"/>
  <c r="U16" i="6"/>
  <c r="U13" i="6"/>
  <c r="H18" i="6"/>
  <c r="H13" i="6"/>
  <c r="H24" i="6"/>
  <c r="H14" i="6"/>
  <c r="D35" i="7"/>
  <c r="K19" i="6"/>
  <c r="K14" i="6"/>
  <c r="K18" i="6"/>
  <c r="K21" i="6"/>
  <c r="K13" i="6"/>
  <c r="K25" i="6" s="1"/>
  <c r="T25" i="7"/>
  <c r="O37" i="7" s="1"/>
  <c r="P37" i="7" s="1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P25" i="5" s="1"/>
  <c r="H15" i="5"/>
  <c r="K13" i="5"/>
  <c r="W18" i="5"/>
  <c r="W25" i="5"/>
  <c r="R16" i="5"/>
  <c r="H13" i="5"/>
  <c r="H25" i="5" s="1"/>
  <c r="H20" i="5"/>
  <c r="K19" i="5"/>
  <c r="K20" i="5"/>
  <c r="C14" i="5"/>
  <c r="C13" i="5"/>
  <c r="E25" i="7"/>
  <c r="O34" i="7" s="1"/>
  <c r="F23" i="7"/>
  <c r="B46" i="5"/>
  <c r="D46" i="5"/>
  <c r="E46" i="5"/>
  <c r="F43" i="5"/>
  <c r="AE21" i="5"/>
  <c r="AE20" i="5"/>
  <c r="C20" i="5"/>
  <c r="F21" i="5"/>
  <c r="F20" i="5"/>
  <c r="P21" i="5"/>
  <c r="N40" i="6"/>
  <c r="B46" i="6"/>
  <c r="C43" i="6"/>
  <c r="B36" i="7"/>
  <c r="S25" i="7"/>
  <c r="N37" i="7" s="1"/>
  <c r="D39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W17" i="4"/>
  <c r="O38" i="4"/>
  <c r="E38" i="7"/>
  <c r="Z17" i="4"/>
  <c r="C18" i="4"/>
  <c r="C20" i="4"/>
  <c r="O34" i="4"/>
  <c r="O35" i="4"/>
  <c r="M13" i="4"/>
  <c r="W20" i="4"/>
  <c r="M20" i="4"/>
  <c r="B46" i="4"/>
  <c r="C41" i="4" s="1"/>
  <c r="O36" i="4"/>
  <c r="P20" i="4"/>
  <c r="D46" i="4"/>
  <c r="P18" i="7"/>
  <c r="F43" i="4"/>
  <c r="K22" i="7"/>
  <c r="Z14" i="7"/>
  <c r="B40" i="7"/>
  <c r="Q25" i="7"/>
  <c r="B25" i="7"/>
  <c r="L34" i="7" s="1"/>
  <c r="M34" i="7" s="1"/>
  <c r="C24" i="7"/>
  <c r="B35" i="7"/>
  <c r="B37" i="7"/>
  <c r="AC25" i="7"/>
  <c r="N38" i="7" s="1"/>
  <c r="D34" i="7"/>
  <c r="E37" i="7"/>
  <c r="E34" i="7"/>
  <c r="B39" i="7"/>
  <c r="M15" i="7"/>
  <c r="D40" i="7"/>
  <c r="D38" i="7"/>
  <c r="E39" i="7"/>
  <c r="E35" i="7"/>
  <c r="E41" i="7"/>
  <c r="D41" i="7"/>
  <c r="D45" i="7"/>
  <c r="E40" i="7"/>
  <c r="E45" i="7"/>
  <c r="AA25" i="7"/>
  <c r="L38" i="7" s="1"/>
  <c r="M38" i="7" s="1"/>
  <c r="B45" i="7"/>
  <c r="D36" i="7"/>
  <c r="E36" i="7"/>
  <c r="D37" i="7"/>
  <c r="C36" i="1"/>
  <c r="C35" i="1"/>
  <c r="B38" i="7"/>
  <c r="R17" i="7"/>
  <c r="D25" i="7"/>
  <c r="N34" i="7" s="1"/>
  <c r="H22" i="7"/>
  <c r="F38" i="1"/>
  <c r="P17" i="7"/>
  <c r="P16" i="7"/>
  <c r="F37" i="4"/>
  <c r="Z16" i="7"/>
  <c r="F37" i="1"/>
  <c r="M16" i="7"/>
  <c r="F25" i="1"/>
  <c r="F43" i="1"/>
  <c r="F44" i="1"/>
  <c r="F24" i="7"/>
  <c r="C25" i="1"/>
  <c r="C22" i="7"/>
  <c r="C23" i="7"/>
  <c r="C40" i="1"/>
  <c r="C44" i="1"/>
  <c r="F15" i="7"/>
  <c r="F22" i="7"/>
  <c r="F34" i="1"/>
  <c r="F42" i="1"/>
  <c r="F36" i="1"/>
  <c r="F35" i="1"/>
  <c r="F39" i="1"/>
  <c r="F40" i="1"/>
  <c r="C34" i="1"/>
  <c r="C36" i="6"/>
  <c r="C41" i="6"/>
  <c r="C25" i="6"/>
  <c r="C39" i="5"/>
  <c r="C43" i="5"/>
  <c r="C25" i="5"/>
  <c r="C36" i="4"/>
  <c r="C43" i="4"/>
  <c r="P25" i="4"/>
  <c r="C45" i="1"/>
  <c r="C37" i="1"/>
  <c r="P38" i="1"/>
  <c r="C39" i="1"/>
  <c r="C15" i="7"/>
  <c r="K24" i="7"/>
  <c r="F37" i="6"/>
  <c r="F41" i="6"/>
  <c r="C39" i="6"/>
  <c r="C37" i="6"/>
  <c r="H25" i="6"/>
  <c r="F40" i="6"/>
  <c r="F36" i="6"/>
  <c r="C35" i="6"/>
  <c r="F35" i="6"/>
  <c r="F42" i="6"/>
  <c r="M37" i="6"/>
  <c r="P37" i="6"/>
  <c r="U13" i="7"/>
  <c r="U16" i="7"/>
  <c r="F45" i="6"/>
  <c r="C34" i="6"/>
  <c r="C46" i="6" s="1"/>
  <c r="M34" i="6"/>
  <c r="P34" i="6"/>
  <c r="F34" i="6"/>
  <c r="F39" i="6"/>
  <c r="AB18" i="7"/>
  <c r="AB19" i="7"/>
  <c r="P36" i="6"/>
  <c r="C40" i="6"/>
  <c r="C45" i="6"/>
  <c r="M35" i="6"/>
  <c r="C45" i="5"/>
  <c r="F39" i="5"/>
  <c r="F45" i="5"/>
  <c r="K25" i="5"/>
  <c r="M38" i="5"/>
  <c r="AE20" i="7"/>
  <c r="L37" i="7"/>
  <c r="M37" i="7" s="1"/>
  <c r="R16" i="7"/>
  <c r="C36" i="5"/>
  <c r="C37" i="5"/>
  <c r="F36" i="5"/>
  <c r="F37" i="5"/>
  <c r="F34" i="5"/>
  <c r="F46" i="5" s="1"/>
  <c r="C40" i="5"/>
  <c r="C35" i="5"/>
  <c r="F18" i="7"/>
  <c r="F40" i="5"/>
  <c r="F35" i="5"/>
  <c r="F21" i="7"/>
  <c r="C34" i="5"/>
  <c r="F13" i="7"/>
  <c r="F14" i="7"/>
  <c r="F20" i="7"/>
  <c r="C41" i="5"/>
  <c r="F42" i="5"/>
  <c r="F41" i="5"/>
  <c r="M36" i="5"/>
  <c r="M35" i="5"/>
  <c r="W20" i="7"/>
  <c r="P35" i="5"/>
  <c r="Z21" i="7"/>
  <c r="AE18" i="7"/>
  <c r="AE17" i="7"/>
  <c r="F35" i="4"/>
  <c r="F36" i="4"/>
  <c r="K18" i="7"/>
  <c r="C38" i="4"/>
  <c r="C35" i="4"/>
  <c r="F38" i="4"/>
  <c r="F42" i="4"/>
  <c r="F45" i="4"/>
  <c r="C45" i="4"/>
  <c r="K15" i="7"/>
  <c r="K14" i="7"/>
  <c r="K16" i="7"/>
  <c r="AB20" i="7"/>
  <c r="AB17" i="7"/>
  <c r="P34" i="4"/>
  <c r="C20" i="7"/>
  <c r="C18" i="7"/>
  <c r="C14" i="7"/>
  <c r="C40" i="4"/>
  <c r="C39" i="4"/>
  <c r="C13" i="7"/>
  <c r="F34" i="4"/>
  <c r="F39" i="4"/>
  <c r="R13" i="7"/>
  <c r="M19" i="7"/>
  <c r="C34" i="4"/>
  <c r="K21" i="7"/>
  <c r="M18" i="7"/>
  <c r="M13" i="7"/>
  <c r="F40" i="4"/>
  <c r="P13" i="7"/>
  <c r="P15" i="7"/>
  <c r="P14" i="7"/>
  <c r="P19" i="7"/>
  <c r="M14" i="7"/>
  <c r="H15" i="7"/>
  <c r="H16" i="7"/>
  <c r="H14" i="7"/>
  <c r="H18" i="7"/>
  <c r="H24" i="7"/>
  <c r="M38" i="1"/>
  <c r="F43" i="7"/>
  <c r="C38" i="7"/>
  <c r="C43" i="7"/>
  <c r="P37" i="4"/>
  <c r="P36" i="4"/>
  <c r="P38" i="4"/>
  <c r="F38" i="7"/>
  <c r="M37" i="4"/>
  <c r="F39" i="7"/>
  <c r="F35" i="7"/>
  <c r="F45" i="7"/>
  <c r="F37" i="7"/>
  <c r="F36" i="7"/>
  <c r="C37" i="7"/>
  <c r="C39" i="7"/>
  <c r="C36" i="7"/>
  <c r="C35" i="7"/>
  <c r="C45" i="7"/>
  <c r="J25" i="7" l="1"/>
  <c r="K25" i="4"/>
  <c r="L35" i="4"/>
  <c r="H13" i="4"/>
  <c r="H25" i="4" s="1"/>
  <c r="P20" i="1"/>
  <c r="O25" i="7"/>
  <c r="P25" i="1"/>
  <c r="O35" i="7"/>
  <c r="K20" i="7"/>
  <c r="I25" i="7"/>
  <c r="N35" i="7" s="1"/>
  <c r="K20" i="1"/>
  <c r="K25" i="1" s="1"/>
  <c r="N40" i="1"/>
  <c r="F46" i="1"/>
  <c r="L40" i="1"/>
  <c r="M36" i="1" s="1"/>
  <c r="C46" i="1"/>
  <c r="H25" i="1"/>
  <c r="B41" i="7"/>
  <c r="F46" i="6"/>
  <c r="P38" i="6"/>
  <c r="P40" i="6" s="1"/>
  <c r="O40" i="6"/>
  <c r="L40" i="6"/>
  <c r="M38" i="6"/>
  <c r="M40" i="6" s="1"/>
  <c r="AB25" i="7"/>
  <c r="F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C46" i="4"/>
  <c r="F46" i="4"/>
  <c r="L40" i="4"/>
  <c r="M35" i="4" s="1"/>
  <c r="N40" i="4"/>
  <c r="M34" i="4"/>
  <c r="O40" i="4"/>
  <c r="P35" i="4" s="1"/>
  <c r="P40" i="4" s="1"/>
  <c r="P21" i="7"/>
  <c r="C25" i="7"/>
  <c r="U25" i="7"/>
  <c r="Z25" i="7"/>
  <c r="D42" i="7"/>
  <c r="D46" i="7" s="1"/>
  <c r="E42" i="7"/>
  <c r="O40" i="1"/>
  <c r="P35" i="1" s="1"/>
  <c r="P34" i="7"/>
  <c r="E46" i="7"/>
  <c r="F34" i="7" s="1"/>
  <c r="F42" i="7"/>
  <c r="M34" i="1"/>
  <c r="AE21" i="7"/>
  <c r="AE25" i="7" s="1"/>
  <c r="G25" i="7"/>
  <c r="H19" i="7" s="1"/>
  <c r="B42" i="7"/>
  <c r="AD25" i="7"/>
  <c r="O38" i="7" s="1"/>
  <c r="P38" i="7" s="1"/>
  <c r="N25" i="7"/>
  <c r="N36" i="7" s="1"/>
  <c r="N40" i="7" s="1"/>
  <c r="K19" i="7" l="1"/>
  <c r="K13" i="7"/>
  <c r="K25" i="7" s="1"/>
  <c r="F41" i="7"/>
  <c r="F40" i="7"/>
  <c r="F46" i="7" s="1"/>
  <c r="L35" i="7"/>
  <c r="H13" i="7"/>
  <c r="M40" i="4"/>
  <c r="O36" i="7"/>
  <c r="P20" i="7"/>
  <c r="P25" i="7" s="1"/>
  <c r="P36" i="1"/>
  <c r="P40" i="1" s="1"/>
  <c r="M35" i="1"/>
  <c r="M40" i="1" s="1"/>
  <c r="L36" i="7"/>
  <c r="M20" i="7"/>
  <c r="M25" i="7" s="1"/>
  <c r="H20" i="7"/>
  <c r="O40" i="7"/>
  <c r="B46" i="7"/>
  <c r="C40" i="7" s="1"/>
  <c r="C42" i="7"/>
  <c r="H25" i="7" l="1"/>
  <c r="C41" i="7"/>
  <c r="C34" i="7"/>
  <c r="P35" i="7"/>
  <c r="P36" i="7"/>
  <c r="L40" i="7"/>
  <c r="M35" i="7" s="1"/>
  <c r="C46" i="7" l="1"/>
  <c r="P40" i="7"/>
  <c r="M36" i="7"/>
  <c r="M40" i="7" s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<sst xmlns="http://schemas.openxmlformats.org/spreadsheetml/2006/main" count="457" uniqueCount="62">
  <si>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</si>
  <si>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</si>
  <si>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</si>
  <si>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</si>
  <si>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</si>
  <si>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</si>
  <si>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</si>
  <si>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</si>
  <si>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</si>
  <si>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</si>
  <si>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</si>
  <si>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</si>
  <si>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</si>
  <si>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</si>
  <si>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</si>
  <si>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</si>
  <si>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</si>
  <si>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</si>
  <si>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</si>
  <si>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</si>
  <si>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</si>
  <si>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</si>
  <si>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</si>
  <si>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</si>
  <si>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</si>
  <si>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</si>
  <si>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</si>
  <si>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</si>
  <si>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</si>
  <si>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</si>
  <si>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</si>
  <si>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</si>
  <si>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</si>
  <si>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</si>
  <si>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</si>
  <si>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</si>
  <si>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</si>
  <si>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</si>
  <si>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</si>
  <si>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</si>
  <si>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</si>
  <si>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</si>
  <si>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</si>
  <si>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</si>
  <si>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</si>
  <si>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</si>
  <si>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</si>
  <si>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</si>
  <si>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</si>
  <si>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</si>
  <si>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</si>
  <si>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</si>
  <si>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</si>
  <si>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</si>
  <si>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</si>
  <si>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</si>
  <si>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</si>
  <si>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</si>
  <si>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</si>
  <si>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</si>
  <si>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</si>
  <si>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Fundació Julio Muñoz Ramonet (FJMR)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</si>
</sst>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8371.14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7127.99</c:v>
                </c:pt>
                <c:pt idx="7">
                  <c:v>88627.760000000009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28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102529.33000000002</c:v>
                </c:pt>
                <c:pt idx="2">
                  <c:v>1597.56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70" zoomScaleNormal="70" workbookViewId="0">
      <selection activeCell="A8" sqref="A8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45427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7</v>
      </c>
      <c r="H20" s="66">
        <f t="shared" si="2"/>
        <v>1</v>
      </c>
      <c r="I20" s="69">
        <f>J20/1.21</f>
        <v>37023</v>
      </c>
      <c r="J20" s="70">
        <v>44797.83</v>
      </c>
      <c r="K20" s="67">
        <f t="shared" si="3"/>
        <v>1</v>
      </c>
      <c r="L20" s="68">
        <v>2</v>
      </c>
      <c r="M20" s="66">
        <f t="shared" si="4"/>
        <v>1</v>
      </c>
      <c r="N20" s="69">
        <f>O20/1.21</f>
        <v>1320.297520661157</v>
      </c>
      <c r="O20" s="70">
        <v>1597.56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7</v>
      </c>
      <c r="H25" s="17">
        <f t="shared" si="12"/>
        <v>1</v>
      </c>
      <c r="I25" s="18">
        <f t="shared" si="12"/>
        <v>37023</v>
      </c>
      <c r="J25" s="18">
        <f t="shared" si="12"/>
        <v>44797.83</v>
      </c>
      <c r="K25" s="19">
        <f t="shared" si="12"/>
        <v>1</v>
      </c>
      <c r="L25" s="16">
        <f t="shared" si="12"/>
        <v>2</v>
      </c>
      <c r="M25" s="17">
        <f t="shared" si="12"/>
        <v>1</v>
      </c>
      <c r="N25" s="18">
        <f t="shared" si="12"/>
        <v>1320.297520661157</v>
      </c>
      <c r="O25" s="18">
        <f t="shared" si="12"/>
        <v>1597.56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9" t="s">
        <v>55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0" t="s">
        <v>53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7</v>
      </c>
      <c r="M35" s="8">
        <f t="shared" si="18"/>
        <v>0.77777777777777779</v>
      </c>
      <c r="N35" s="61">
        <f>I25</f>
        <v>37023</v>
      </c>
      <c r="O35" s="61">
        <f>J25</f>
        <v>44797.83</v>
      </c>
      <c r="P35" s="59">
        <f t="shared" si="19"/>
        <v>0.96556640648995518</v>
      </c>
    </row>
    <row r="36" spans="1:33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02" t="s">
        <v>2</v>
      </c>
      <c r="K36" s="103"/>
      <c r="L36" s="60">
        <f>L25</f>
        <v>2</v>
      </c>
      <c r="M36" s="8">
        <f t="shared" si="18"/>
        <v>0.22222222222222221</v>
      </c>
      <c r="N36" s="61">
        <f>N25</f>
        <v>1320.297520661157</v>
      </c>
      <c r="O36" s="61">
        <f>O25</f>
        <v>1597.56</v>
      </c>
      <c r="P36" s="59">
        <f t="shared" si="19"/>
        <v>3.4433593510044852E-2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23">
        <f t="shared" si="16"/>
        <v>0</v>
      </c>
      <c r="F40" s="21" t="str">
        <f t="shared" si="17"/>
        <v/>
      </c>
      <c r="G40" s="25"/>
      <c r="J40" s="104" t="s">
        <v>0</v>
      </c>
      <c r="K40" s="105"/>
      <c r="L40" s="83">
        <f>SUM(L34:L39)</f>
        <v>9</v>
      </c>
      <c r="M40" s="17">
        <f>SUM(M34:M39)</f>
        <v>1</v>
      </c>
      <c r="N40" s="84">
        <f>SUM(N34:N39)</f>
        <v>38343.297520661159</v>
      </c>
      <c r="O40" s="85">
        <f>SUM(O34:O39)</f>
        <v>46395.39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9</v>
      </c>
      <c r="C41" s="8">
        <f t="shared" si="14"/>
        <v>1</v>
      </c>
      <c r="D41" s="13">
        <f t="shared" si="15"/>
        <v>38343.297520661159</v>
      </c>
      <c r="E41" s="23">
        <f t="shared" si="16"/>
        <v>46395.39</v>
      </c>
      <c r="F41" s="21">
        <f t="shared" si="17"/>
        <v>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9</v>
      </c>
      <c r="C46" s="17">
        <f>SUM(C34:C45)</f>
        <v>1</v>
      </c>
      <c r="D46" s="18">
        <f>SUM(D34:D45)</f>
        <v>38343.297520661159</v>
      </c>
      <c r="E46" s="18">
        <f>SUM(E34:E45)</f>
        <v>46395.39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29" zoomScale="80" zoomScaleNormal="80" workbookViewId="0">
      <selection activeCell="J14" sqref="J14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Julio Muñoz Ramonet (FJMR)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1" si="2">IF(G13,G13/$G$25,"")</f>
        <v>4.7619047619047616E-2</v>
      </c>
      <c r="I13" s="4"/>
      <c r="J13" s="5">
        <v>8371.14</v>
      </c>
      <c r="K13" s="21">
        <f t="shared" ref="K13:K21" si="3">IF(J13,J13/$J$25,"")</f>
        <v>0.14500125581355064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4.7619047619047616E-2</v>
      </c>
      <c r="I19" s="6"/>
      <c r="J19" s="7">
        <v>7127.99</v>
      </c>
      <c r="K19" s="21">
        <f t="shared" si="3"/>
        <v>0.12346795077210881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19</v>
      </c>
      <c r="H20" s="66">
        <f t="shared" si="2"/>
        <v>0.90476190476190477</v>
      </c>
      <c r="I20" s="69"/>
      <c r="J20" s="70">
        <v>42232.37</v>
      </c>
      <c r="K20" s="21">
        <f t="shared" si="3"/>
        <v>0.73153079341434057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21</v>
      </c>
      <c r="H25" s="17">
        <f t="shared" si="32"/>
        <v>1</v>
      </c>
      <c r="I25" s="18">
        <f t="shared" si="32"/>
        <v>0</v>
      </c>
      <c r="J25" s="18">
        <f t="shared" si="32"/>
        <v>57731.5</v>
      </c>
      <c r="K25" s="19">
        <f t="shared" si="32"/>
        <v>1</v>
      </c>
      <c r="L25" s="16">
        <f t="shared" si="32"/>
        <v>0</v>
      </c>
      <c r="M25" s="17">
        <f t="shared" si="32"/>
        <v>0</v>
      </c>
      <c r="N25" s="18">
        <f t="shared" si="32"/>
        <v>0</v>
      </c>
      <c r="O25" s="18">
        <f t="shared" si="32"/>
        <v>0</v>
      </c>
      <c r="P25" s="19">
        <f t="shared" si="32"/>
        <v>0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33">B13+G13+L13+Q13+AA13+V13</f>
        <v>1</v>
      </c>
      <c r="C34" s="8">
        <f t="shared" ref="C34:C45" si="34">IF(B34,B34/$B$46,"")</f>
        <v>4.7619047619047616E-2</v>
      </c>
      <c r="D34" s="10">
        <f t="shared" ref="D34:D45" si="35">D13+I13+N13+S13+AC13+X13</f>
        <v>0</v>
      </c>
      <c r="E34" s="11">
        <f t="shared" ref="E34:E45" si="36">E13+J13+O13+T13+AD13+Y13</f>
        <v>8371.14</v>
      </c>
      <c r="F34" s="21">
        <f t="shared" ref="F34:F42" si="37">IF(E34,E34/$E$46,"")</f>
        <v>0.14500125581355064</v>
      </c>
      <c r="J34" s="106" t="s">
        <v>3</v>
      </c>
      <c r="K34" s="107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3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02" t="s">
        <v>1</v>
      </c>
      <c r="K35" s="103"/>
      <c r="L35" s="60">
        <f>G25</f>
        <v>21</v>
      </c>
      <c r="M35" s="8">
        <f t="shared" si="38"/>
        <v>1</v>
      </c>
      <c r="N35" s="61">
        <f>I25</f>
        <v>0</v>
      </c>
      <c r="O35" s="61">
        <f>J25</f>
        <v>57731.5</v>
      </c>
      <c r="P35" s="59">
        <f t="shared" si="39"/>
        <v>1</v>
      </c>
    </row>
    <row r="36" spans="1:33" ht="30" customHeight="1" x14ac:dyDescent="0.3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02" t="s">
        <v>2</v>
      </c>
      <c r="K36" s="103"/>
      <c r="L36" s="60">
        <f>L25</f>
        <v>0</v>
      </c>
      <c r="M36" s="8" t="str">
        <f t="shared" si="38"/>
        <v/>
      </c>
      <c r="N36" s="61">
        <f>N25</f>
        <v>0</v>
      </c>
      <c r="O36" s="61">
        <f>O25</f>
        <v>0</v>
      </c>
      <c r="P36" s="59" t="str">
        <f t="shared" si="39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1</v>
      </c>
      <c r="C40" s="8">
        <f t="shared" si="34"/>
        <v>4.7619047619047616E-2</v>
      </c>
      <c r="D40" s="13">
        <f t="shared" si="35"/>
        <v>0</v>
      </c>
      <c r="E40" s="23">
        <f t="shared" si="36"/>
        <v>7127.99</v>
      </c>
      <c r="F40" s="21">
        <f t="shared" si="37"/>
        <v>0.12346795077210881</v>
      </c>
      <c r="G40" s="25"/>
      <c r="J40" s="104" t="s">
        <v>0</v>
      </c>
      <c r="K40" s="105"/>
      <c r="L40" s="83">
        <f>SUM(L34:L39)</f>
        <v>21</v>
      </c>
      <c r="M40" s="17">
        <f>SUM(M34:M39)</f>
        <v>1</v>
      </c>
      <c r="N40" s="84">
        <f>SUM(N34:N39)</f>
        <v>0</v>
      </c>
      <c r="O40" s="85">
        <f>SUM(O34:O39)</f>
        <v>57731.5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19</v>
      </c>
      <c r="C41" s="8">
        <f t="shared" si="34"/>
        <v>0.90476190476190477</v>
      </c>
      <c r="D41" s="13">
        <f t="shared" si="35"/>
        <v>0</v>
      </c>
      <c r="E41" s="23">
        <f t="shared" si="36"/>
        <v>42232.37</v>
      </c>
      <c r="F41" s="21">
        <f t="shared" si="37"/>
        <v>0.73153079341434057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21</v>
      </c>
      <c r="C46" s="17">
        <f>SUM(C34:C45)</f>
        <v>1</v>
      </c>
      <c r="D46" s="18">
        <f>SUM(D34:D45)</f>
        <v>0</v>
      </c>
      <c r="E46" s="18">
        <f>SUM(E34:E45)</f>
        <v>57731.5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A42" sqref="A42:XFD42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57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Julio Muñoz Ramonet (FJMR)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hidden="1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6" t="s">
        <v>3</v>
      </c>
      <c r="K34" s="107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2" t="s">
        <v>1</v>
      </c>
      <c r="K35" s="103"/>
      <c r="L35" s="60">
        <f>G25</f>
        <v>0</v>
      </c>
      <c r="M35" s="8" t="str">
        <f>IF(L35,L35/$L$40,"")</f>
        <v/>
      </c>
      <c r="N35" s="61">
        <f>I25</f>
        <v>0</v>
      </c>
      <c r="O35" s="61">
        <f>J25</f>
        <v>0</v>
      </c>
      <c r="P35" s="59" t="str">
        <f>IF(O35,O35/$O$40,"")</f>
        <v/>
      </c>
    </row>
    <row r="36" spans="1:33" ht="30" customHeight="1" x14ac:dyDescent="0.3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02" t="s">
        <v>2</v>
      </c>
      <c r="K36" s="103"/>
      <c r="L36" s="60">
        <f>L25</f>
        <v>0</v>
      </c>
      <c r="M36" s="8" t="str">
        <f>IF(L36,L36/$L$40,"")</f>
        <v/>
      </c>
      <c r="N36" s="61">
        <f>N25</f>
        <v>0</v>
      </c>
      <c r="O36" s="61">
        <f>O25</f>
        <v>0</v>
      </c>
      <c r="P36" s="59" t="str">
        <f>IF(O36,O36/$O$40,"")</f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23">
        <f t="shared" si="26"/>
        <v>0</v>
      </c>
      <c r="F40" s="21" t="str">
        <f t="shared" si="27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58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Julio Muñoz Ramonet (FJMR)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hidden="1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hidden="1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hidden="1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hidden="1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59</v>
      </c>
      <c r="B7" s="31" t="s">
        <v>60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Fundació Julio Muñoz Ramonet (FJMR)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2" t="s">
        <v>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</row>
    <row r="11" spans="1:31" ht="30" customHeight="1" thickBot="1" x14ac:dyDescent="0.35">
      <c r="A11" s="155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35">
      <c r="A12" s="156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1</v>
      </c>
      <c r="H13" s="20">
        <f t="shared" ref="H13:H24" si="2">IF(G13,G13/$G$25,"")</f>
        <v>3.5714285714285712E-2</v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8371.14</v>
      </c>
      <c r="K13" s="21">
        <f t="shared" ref="K13:K24" si="3">IF(J13,J13/$J$25,"")</f>
        <v>8.1646295747763081E-2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5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1</v>
      </c>
      <c r="H19" s="20">
        <f t="shared" si="2"/>
        <v>3.5714285714285712E-2</v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7127.99</v>
      </c>
      <c r="K19" s="21">
        <f t="shared" si="3"/>
        <v>6.952147253863844E-2</v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26</v>
      </c>
      <c r="H20" s="20">
        <f t="shared" si="2"/>
        <v>0.9285714285714286</v>
      </c>
      <c r="I20" s="13">
        <f>'CONTRACTACIO 1r TR 2024'!I20+'CONTRACTACIO 2n TR 2024'!I20+'CONTRACTACIO 3r TR 2024'!I20+'CONTRACTACIO 4t TR 2024'!I20</f>
        <v>37023</v>
      </c>
      <c r="J20" s="13">
        <f>'CONTRACTACIO 1r TR 2024'!J20+'CONTRACTACIO 2n TR 2024'!J20+'CONTRACTACIO 3r TR 2024'!J20+'CONTRACTACIO 4t TR 2024'!J20</f>
        <v>87030.200000000012</v>
      </c>
      <c r="K20" s="21">
        <f t="shared" si="3"/>
        <v>0.84883223171359845</v>
      </c>
      <c r="L20" s="9">
        <f>'CONTRACTACIO 1r TR 2024'!L20+'CONTRACTACIO 2n TR 2024'!L20+'CONTRACTACIO 3r TR 2024'!L20+'CONTRACTACIO 4t TR 2024'!L20</f>
        <v>2</v>
      </c>
      <c r="M20" s="20">
        <f t="shared" si="4"/>
        <v>1</v>
      </c>
      <c r="N20" s="13">
        <f>'CONTRACTACIO 1r TR 2024'!N20+'CONTRACTACIO 2n TR 2024'!N20+'CONTRACTACIO 3r TR 2024'!N20+'CONTRACTACIO 4t TR 2024'!N20</f>
        <v>1320.297520661157</v>
      </c>
      <c r="O20" s="13">
        <f>'CONTRACTACIO 1r TR 2024'!O20+'CONTRACTACIO 2n TR 2024'!O20+'CONTRACTACIO 3r TR 2024'!O20+'CONTRACTACIO 4t TR 2024'!O20</f>
        <v>1597.56</v>
      </c>
      <c r="P20" s="21">
        <f t="shared" si="5"/>
        <v>1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39.9" customHeight="1" x14ac:dyDescent="0.3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28</v>
      </c>
      <c r="H25" s="17">
        <f t="shared" si="12"/>
        <v>1</v>
      </c>
      <c r="I25" s="18">
        <f t="shared" si="12"/>
        <v>37023</v>
      </c>
      <c r="J25" s="18">
        <f t="shared" si="12"/>
        <v>102529.33000000002</v>
      </c>
      <c r="K25" s="19">
        <f t="shared" si="12"/>
        <v>1</v>
      </c>
      <c r="L25" s="16">
        <f t="shared" si="12"/>
        <v>2</v>
      </c>
      <c r="M25" s="17">
        <f t="shared" si="12"/>
        <v>1</v>
      </c>
      <c r="N25" s="18">
        <f t="shared" si="12"/>
        <v>1320.297520661157</v>
      </c>
      <c r="O25" s="18">
        <f t="shared" si="12"/>
        <v>1597.56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51" t="str">
        <f>'CONTRACTACIO 1r TR 2024'!A28:Q28</f>
        <v>https://bcnroc.ajuntament.barcelona.cat/jspui/bitstream/11703/128073/5/GM_pressupost-general_2023.pdf#page=269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7" t="s">
        <v>10</v>
      </c>
      <c r="B31" s="160" t="s">
        <v>17</v>
      </c>
      <c r="C31" s="161"/>
      <c r="D31" s="161"/>
      <c r="E31" s="161"/>
      <c r="F31" s="162"/>
      <c r="G31" s="25"/>
      <c r="H31" s="54"/>
      <c r="I31" s="54"/>
      <c r="J31" s="166" t="s">
        <v>15</v>
      </c>
      <c r="K31" s="167"/>
      <c r="L31" s="160" t="s">
        <v>16</v>
      </c>
      <c r="M31" s="161"/>
      <c r="N31" s="161"/>
      <c r="O31" s="161"/>
      <c r="P31" s="162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58"/>
      <c r="B32" s="163"/>
      <c r="C32" s="164"/>
      <c r="D32" s="164"/>
      <c r="E32" s="164"/>
      <c r="F32" s="165"/>
      <c r="G32" s="25"/>
      <c r="J32" s="168"/>
      <c r="K32" s="169"/>
      <c r="L32" s="172"/>
      <c r="M32" s="173"/>
      <c r="N32" s="173"/>
      <c r="O32" s="173"/>
      <c r="P32" s="174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00000000000003" customHeight="1" thickBot="1" x14ac:dyDescent="0.35">
      <c r="A33" s="159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0"/>
      <c r="K33" s="171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">
      <c r="A34" s="41" t="s">
        <v>25</v>
      </c>
      <c r="B34" s="9">
        <f t="shared" ref="B34:B43" si="13">B13+G13+L13+Q13+V13+AA13</f>
        <v>1</v>
      </c>
      <c r="C34" s="8">
        <f t="shared" ref="C34:C40" si="14">IF(B34,B34/$B$46,"")</f>
        <v>3.3333333333333333E-2</v>
      </c>
      <c r="D34" s="10">
        <f t="shared" ref="D34:D43" si="15">D13+I13+N13+S13+X13+AC13</f>
        <v>0</v>
      </c>
      <c r="E34" s="11">
        <f t="shared" ref="E34:E43" si="16">E13+J13+O13+T13+Y13+AD13</f>
        <v>8371.14</v>
      </c>
      <c r="F34" s="21">
        <f t="shared" ref="F34:F40" si="17">IF(E34,E34/$E$46,"")</f>
        <v>8.0393642794863066E-2</v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2" t="s">
        <v>1</v>
      </c>
      <c r="K35" s="103"/>
      <c r="L35" s="60">
        <f>G25</f>
        <v>28</v>
      </c>
      <c r="M35" s="8">
        <f t="shared" si="18"/>
        <v>0.93333333333333335</v>
      </c>
      <c r="N35" s="61">
        <f>I25</f>
        <v>37023</v>
      </c>
      <c r="O35" s="61">
        <f>J25</f>
        <v>102529.33000000002</v>
      </c>
      <c r="P35" s="59">
        <f t="shared" si="19"/>
        <v>0.98465756539929317</v>
      </c>
    </row>
    <row r="36" spans="1:33" s="25" customFormat="1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02" t="s">
        <v>2</v>
      </c>
      <c r="K36" s="103"/>
      <c r="L36" s="60">
        <f>L25</f>
        <v>2</v>
      </c>
      <c r="M36" s="8">
        <f t="shared" si="18"/>
        <v>6.6666666666666666E-2</v>
      </c>
      <c r="N36" s="61">
        <f>N25</f>
        <v>1320.297520661157</v>
      </c>
      <c r="O36" s="61">
        <f>O25</f>
        <v>1597.56</v>
      </c>
      <c r="P36" s="59">
        <f t="shared" si="19"/>
        <v>1.5342434600706886E-2</v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1</v>
      </c>
      <c r="C40" s="8">
        <f t="shared" si="14"/>
        <v>3.3333333333333333E-2</v>
      </c>
      <c r="D40" s="13">
        <f t="shared" si="15"/>
        <v>0</v>
      </c>
      <c r="E40" s="23">
        <f t="shared" si="16"/>
        <v>7127.99</v>
      </c>
      <c r="F40" s="21">
        <f t="shared" si="17"/>
        <v>6.8454843892869544E-2</v>
      </c>
      <c r="G40" s="25"/>
      <c r="H40" s="25"/>
      <c r="I40" s="25"/>
      <c r="J40" s="104" t="s">
        <v>0</v>
      </c>
      <c r="K40" s="105"/>
      <c r="L40" s="83">
        <f>SUM(L34:L39)</f>
        <v>30</v>
      </c>
      <c r="M40" s="17">
        <f>SUM(M34:M39)</f>
        <v>1</v>
      </c>
      <c r="N40" s="84">
        <f>SUM(N34:N39)</f>
        <v>38343.297520661159</v>
      </c>
      <c r="O40" s="85">
        <f>SUM(O34:O39)</f>
        <v>104126.89000000001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28</v>
      </c>
      <c r="C41" s="8">
        <f>IF(B41,B41/$B$46,"")</f>
        <v>0.93333333333333335</v>
      </c>
      <c r="D41" s="13">
        <f t="shared" si="15"/>
        <v>38343.297520661159</v>
      </c>
      <c r="E41" s="23">
        <f t="shared" si="16"/>
        <v>88627.760000000009</v>
      </c>
      <c r="F41" s="21">
        <f>IF(E41,E41/$E$46,"")</f>
        <v>0.85115151331226735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30</v>
      </c>
      <c r="C46" s="17">
        <f>SUM(C34:C45)</f>
        <v>1</v>
      </c>
      <c r="D46" s="18">
        <f>SUM(D34:D45)</f>
        <v>38343.297520661159</v>
      </c>
      <c r="E46" s="18">
        <f>SUM(E34:E45)</f>
        <v>104126.89000000001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2024-10-14T15:33:27Z</dcterms:modified>
</cp:coreProperties>
</file>