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" yWindow="3516" windowWidth="23136" windowHeight="8736" tabRatio="700" activeTab="1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K23" i="7"/>
  <c r="I23" i="7"/>
  <c r="G23" i="7"/>
  <c r="H23" i="7"/>
  <c r="E23" i="7"/>
  <c r="D23" i="7"/>
  <c r="B23" i="7"/>
  <c r="E44" i="7"/>
  <c r="F44" i="7"/>
  <c r="D44" i="7"/>
  <c r="B44" i="7"/>
  <c r="C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E43" i="7"/>
  <c r="B25" i="1"/>
  <c r="L34" i="1" s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T13" i="7"/>
  <c r="Y13" i="7"/>
  <c r="Z13" i="7"/>
  <c r="AD13" i="7"/>
  <c r="AE13" i="7"/>
  <c r="E20" i="7"/>
  <c r="J20" i="7"/>
  <c r="O20" i="7"/>
  <c r="AD20" i="7"/>
  <c r="T20" i="7"/>
  <c r="U20" i="7"/>
  <c r="Y20" i="7"/>
  <c r="E21" i="7"/>
  <c r="J21" i="7"/>
  <c r="O21" i="7"/>
  <c r="AD21" i="7"/>
  <c r="T21" i="7"/>
  <c r="U21" i="7" s="1"/>
  <c r="Y21" i="7"/>
  <c r="Y25" i="7" s="1"/>
  <c r="O39" i="7" s="1"/>
  <c r="P39" i="7" s="1"/>
  <c r="J14" i="7"/>
  <c r="O14" i="7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Y18" i="7"/>
  <c r="Z18" i="7"/>
  <c r="J19" i="7"/>
  <c r="O19" i="7"/>
  <c r="AD19" i="7"/>
  <c r="AE19" i="7"/>
  <c r="E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X25" i="7" s="1"/>
  <c r="N39" i="7" s="1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C21" i="7" s="1"/>
  <c r="G21" i="7"/>
  <c r="H21" i="7" s="1"/>
  <c r="L21" i="7"/>
  <c r="M21" i="7" s="1"/>
  <c r="AA21" i="7"/>
  <c r="AB21" i="7"/>
  <c r="Q21" i="7"/>
  <c r="R21" i="7" s="1"/>
  <c r="V21" i="7"/>
  <c r="W21" i="7" s="1"/>
  <c r="G14" i="7"/>
  <c r="L14" i="7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L18" i="7"/>
  <c r="AA18" i="7"/>
  <c r="B18" i="7"/>
  <c r="Q18" i="7"/>
  <c r="R18" i="7"/>
  <c r="V18" i="7"/>
  <c r="W18" i="7"/>
  <c r="G19" i="7"/>
  <c r="L19" i="7"/>
  <c r="AA19" i="7"/>
  <c r="B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 s="1"/>
  <c r="T25" i="6"/>
  <c r="O37" i="6"/>
  <c r="AD25" i="6"/>
  <c r="O39" i="6" s="1"/>
  <c r="P39" i="6" s="1"/>
  <c r="I25" i="6"/>
  <c r="N35" i="6"/>
  <c r="D25" i="6"/>
  <c r="N34" i="6"/>
  <c r="N25" i="6"/>
  <c r="N36" i="6"/>
  <c r="X25" i="6"/>
  <c r="N38" i="6"/>
  <c r="S25" i="6"/>
  <c r="N37" i="6"/>
  <c r="AC25" i="6"/>
  <c r="N39" i="6"/>
  <c r="G25" i="6"/>
  <c r="H15" i="6"/>
  <c r="B25" i="6"/>
  <c r="L25" i="6"/>
  <c r="L36" i="6"/>
  <c r="V25" i="6"/>
  <c r="L38" i="6" s="1"/>
  <c r="Q25" i="6"/>
  <c r="L37" i="6"/>
  <c r="AA25" i="6"/>
  <c r="L39" i="6" s="1"/>
  <c r="M39" i="6" s="1"/>
  <c r="E45" i="6"/>
  <c r="E34" i="6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C42" i="6" s="1"/>
  <c r="B34" i="6"/>
  <c r="B35" i="6"/>
  <c r="B36" i="6"/>
  <c r="B37" i="6"/>
  <c r="B38" i="6"/>
  <c r="C38" i="6"/>
  <c r="B39" i="6"/>
  <c r="B40" i="6"/>
  <c r="B41" i="6"/>
  <c r="AE13" i="6"/>
  <c r="AE25" i="6" s="1"/>
  <c r="AE14" i="6"/>
  <c r="AE15" i="6"/>
  <c r="AE16" i="6"/>
  <c r="AE17" i="6"/>
  <c r="AE18" i="6"/>
  <c r="AE19" i="6"/>
  <c r="AE20" i="6"/>
  <c r="AE21" i="6"/>
  <c r="AE24" i="6"/>
  <c r="AB13" i="6"/>
  <c r="AB14" i="6"/>
  <c r="AB15" i="6"/>
  <c r="AB25" i="6" s="1"/>
  <c r="AB16" i="6"/>
  <c r="AB17" i="6"/>
  <c r="AB18" i="6"/>
  <c r="AB19" i="6"/>
  <c r="AB20" i="6"/>
  <c r="AB21" i="6"/>
  <c r="AB24" i="6"/>
  <c r="Z13" i="6"/>
  <c r="Z25" i="6" s="1"/>
  <c r="Z14" i="6"/>
  <c r="Z15" i="6"/>
  <c r="Z16" i="6"/>
  <c r="Z17" i="6"/>
  <c r="Z19" i="6"/>
  <c r="Z20" i="6"/>
  <c r="Z24" i="6"/>
  <c r="W13" i="6"/>
  <c r="W25" i="6" s="1"/>
  <c r="W14" i="6"/>
  <c r="W15" i="6"/>
  <c r="W16" i="6"/>
  <c r="W17" i="6"/>
  <c r="W20" i="6"/>
  <c r="W21" i="6"/>
  <c r="W24" i="6"/>
  <c r="U14" i="6"/>
  <c r="U25" i="6" s="1"/>
  <c r="U15" i="6"/>
  <c r="U17" i="6"/>
  <c r="U18" i="6"/>
  <c r="U19" i="6"/>
  <c r="U20" i="6"/>
  <c r="U21" i="6"/>
  <c r="U24" i="6"/>
  <c r="R13" i="6"/>
  <c r="R25" i="6" s="1"/>
  <c r="R14" i="6"/>
  <c r="R15" i="6"/>
  <c r="R17" i="6"/>
  <c r="R18" i="6"/>
  <c r="R19" i="6"/>
  <c r="R20" i="6"/>
  <c r="R21" i="6"/>
  <c r="R24" i="6"/>
  <c r="P13" i="6"/>
  <c r="P15" i="6"/>
  <c r="P16" i="6"/>
  <c r="P18" i="6"/>
  <c r="P25" i="6" s="1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/>
  <c r="AA25" i="5"/>
  <c r="L39" i="5" s="1"/>
  <c r="M39" i="5" s="1"/>
  <c r="E25" i="5"/>
  <c r="O34" i="5"/>
  <c r="J25" i="5"/>
  <c r="O25" i="5"/>
  <c r="O36" i="5" s="1"/>
  <c r="P36" i="5" s="1"/>
  <c r="T25" i="5"/>
  <c r="O37" i="5" s="1"/>
  <c r="P37" i="5" s="1"/>
  <c r="Y25" i="5"/>
  <c r="Z18" i="5"/>
  <c r="D25" i="5"/>
  <c r="N34" i="5" s="1"/>
  <c r="N40" i="5" s="1"/>
  <c r="I25" i="5"/>
  <c r="N35" i="5"/>
  <c r="N25" i="5"/>
  <c r="N36" i="5" s="1"/>
  <c r="S25" i="5"/>
  <c r="N37" i="5"/>
  <c r="X25" i="5"/>
  <c r="N38" i="5" s="1"/>
  <c r="B25" i="5"/>
  <c r="L34" i="5" s="1"/>
  <c r="G25" i="5"/>
  <c r="L25" i="5"/>
  <c r="L36" i="5"/>
  <c r="Q25" i="5"/>
  <c r="L37" i="5"/>
  <c r="M37" i="5" s="1"/>
  <c r="V25" i="5"/>
  <c r="L38" i="5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 s="1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25" i="5" s="1"/>
  <c r="AE15" i="5"/>
  <c r="AE16" i="5"/>
  <c r="AE17" i="5"/>
  <c r="AE18" i="5"/>
  <c r="AE19" i="5"/>
  <c r="AB13" i="5"/>
  <c r="AB14" i="5"/>
  <c r="AB15" i="5"/>
  <c r="AB25" i="5" s="1"/>
  <c r="AB16" i="5"/>
  <c r="AB17" i="5"/>
  <c r="AB18" i="5"/>
  <c r="AB19" i="5"/>
  <c r="AB20" i="5"/>
  <c r="AB21" i="5"/>
  <c r="Z13" i="5"/>
  <c r="Z14" i="5"/>
  <c r="Z25" i="5" s="1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25" i="5" s="1"/>
  <c r="U15" i="5"/>
  <c r="U16" i="5"/>
  <c r="U17" i="5"/>
  <c r="U18" i="5"/>
  <c r="U19" i="5"/>
  <c r="U20" i="5"/>
  <c r="U21" i="5"/>
  <c r="R13" i="5"/>
  <c r="R25" i="5" s="1"/>
  <c r="R14" i="5"/>
  <c r="R15" i="5"/>
  <c r="R17" i="5"/>
  <c r="R18" i="5"/>
  <c r="R19" i="5"/>
  <c r="R20" i="5"/>
  <c r="R21" i="5"/>
  <c r="P17" i="5"/>
  <c r="P20" i="5"/>
  <c r="M14" i="5"/>
  <c r="M15" i="5"/>
  <c r="M16" i="5"/>
  <c r="M25" i="5" s="1"/>
  <c r="M17" i="5"/>
  <c r="M18" i="5"/>
  <c r="M19" i="5"/>
  <c r="M20" i="5"/>
  <c r="M21" i="5"/>
  <c r="K16" i="5"/>
  <c r="K17" i="5"/>
  <c r="H16" i="5"/>
  <c r="H17" i="5"/>
  <c r="H19" i="5"/>
  <c r="H21" i="5"/>
  <c r="F13" i="5"/>
  <c r="F25" i="5" s="1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C42" i="4" s="1"/>
  <c r="B34" i="4"/>
  <c r="B35" i="4"/>
  <c r="B36" i="4"/>
  <c r="B37" i="4"/>
  <c r="C37" i="4"/>
  <c r="B38" i="4"/>
  <c r="B39" i="4"/>
  <c r="B40" i="4"/>
  <c r="B41" i="4"/>
  <c r="AE13" i="4"/>
  <c r="AE14" i="4"/>
  <c r="AE25" i="4" s="1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25" i="4" s="1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25" i="4" s="1"/>
  <c r="Z18" i="4"/>
  <c r="Z19" i="4"/>
  <c r="Y25" i="4"/>
  <c r="Z20" i="4"/>
  <c r="Z24" i="4"/>
  <c r="X25" i="4"/>
  <c r="N38" i="4" s="1"/>
  <c r="W13" i="4"/>
  <c r="W25" i="4" s="1"/>
  <c r="W14" i="4"/>
  <c r="W15" i="4"/>
  <c r="W16" i="4"/>
  <c r="W18" i="4"/>
  <c r="W19" i="4"/>
  <c r="V25" i="4"/>
  <c r="L38" i="4" s="1"/>
  <c r="M38" i="4" s="1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25" i="4" s="1"/>
  <c r="R14" i="4"/>
  <c r="R15" i="4"/>
  <c r="R16" i="4"/>
  <c r="R17" i="4"/>
  <c r="R18" i="4"/>
  <c r="R19" i="4"/>
  <c r="R20" i="4"/>
  <c r="R21" i="4"/>
  <c r="R24" i="4"/>
  <c r="O25" i="4"/>
  <c r="O36" i="4" s="1"/>
  <c r="P19" i="4"/>
  <c r="P17" i="4"/>
  <c r="P24" i="4"/>
  <c r="N25" i="4"/>
  <c r="N36" i="4" s="1"/>
  <c r="L25" i="4"/>
  <c r="L36" i="4" s="1"/>
  <c r="M19" i="4"/>
  <c r="M15" i="4"/>
  <c r="M16" i="4"/>
  <c r="M17" i="4"/>
  <c r="M18" i="4"/>
  <c r="M21" i="4"/>
  <c r="M24" i="4"/>
  <c r="J25" i="4"/>
  <c r="O35" i="4" s="1"/>
  <c r="K16" i="4"/>
  <c r="K17" i="4"/>
  <c r="I25" i="4"/>
  <c r="N35" i="4" s="1"/>
  <c r="G25" i="4"/>
  <c r="H13" i="4" s="1"/>
  <c r="H16" i="4"/>
  <c r="H17" i="4"/>
  <c r="H21" i="4"/>
  <c r="E25" i="4"/>
  <c r="F13" i="4" s="1"/>
  <c r="F18" i="4"/>
  <c r="F16" i="4"/>
  <c r="F17" i="4"/>
  <c r="F19" i="4"/>
  <c r="F21" i="4"/>
  <c r="F24" i="4"/>
  <c r="D25" i="4"/>
  <c r="N34" i="4" s="1"/>
  <c r="B25" i="4"/>
  <c r="C13" i="4" s="1"/>
  <c r="C16" i="4"/>
  <c r="C17" i="4"/>
  <c r="C21" i="4"/>
  <c r="C24" i="4"/>
  <c r="O37" i="4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E25" i="1"/>
  <c r="F19" i="1" s="1"/>
  <c r="Y25" i="1"/>
  <c r="O38" i="1"/>
  <c r="I25" i="1"/>
  <c r="N35" i="1" s="1"/>
  <c r="N25" i="1"/>
  <c r="N36" i="1" s="1"/>
  <c r="D25" i="1"/>
  <c r="N34" i="1" s="1"/>
  <c r="X25" i="1"/>
  <c r="N38" i="1"/>
  <c r="G25" i="1"/>
  <c r="L35" i="1" s="1"/>
  <c r="H22" i="1"/>
  <c r="L25" i="1"/>
  <c r="M13" i="1" s="1"/>
  <c r="M20" i="1"/>
  <c r="V25" i="1"/>
  <c r="L38" i="1"/>
  <c r="Q25" i="1"/>
  <c r="L37" i="1"/>
  <c r="M37" i="1" s="1"/>
  <c r="AE24" i="1"/>
  <c r="AE21" i="1"/>
  <c r="AE20" i="1"/>
  <c r="AE19" i="1"/>
  <c r="AE18" i="1"/>
  <c r="AE17" i="1"/>
  <c r="AE15" i="1"/>
  <c r="AE25" i="1" s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W25" i="1" s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K24" i="1"/>
  <c r="K18" i="1"/>
  <c r="K17" i="1"/>
  <c r="K16" i="1"/>
  <c r="K15" i="1"/>
  <c r="K14" i="1"/>
  <c r="H21" i="1"/>
  <c r="H17" i="1"/>
  <c r="H15" i="1"/>
  <c r="C24" i="1"/>
  <c r="C21" i="1"/>
  <c r="C20" i="1"/>
  <c r="C18" i="1"/>
  <c r="C17" i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AE13" i="1"/>
  <c r="AD25" i="1"/>
  <c r="O39" i="1" s="1"/>
  <c r="P39" i="1" s="1"/>
  <c r="AE16" i="1"/>
  <c r="AC25" i="1"/>
  <c r="N39" i="1" s="1"/>
  <c r="AB13" i="1"/>
  <c r="AB25" i="1" s="1"/>
  <c r="AA25" i="1"/>
  <c r="L39" i="1"/>
  <c r="M39" i="1" s="1"/>
  <c r="Z13" i="1"/>
  <c r="Z25" i="1" s="1"/>
  <c r="W13" i="1"/>
  <c r="U13" i="1"/>
  <c r="U25" i="1" s="1"/>
  <c r="U14" i="1"/>
  <c r="U15" i="1"/>
  <c r="U16" i="1"/>
  <c r="U17" i="1"/>
  <c r="U18" i="1"/>
  <c r="U19" i="1"/>
  <c r="U20" i="1"/>
  <c r="U21" i="1"/>
  <c r="T25" i="1"/>
  <c r="O37" i="1"/>
  <c r="P37" i="1" s="1"/>
  <c r="S25" i="1"/>
  <c r="N37" i="1"/>
  <c r="R13" i="1"/>
  <c r="P13" i="1"/>
  <c r="K13" i="1"/>
  <c r="F14" i="1"/>
  <c r="F15" i="1"/>
  <c r="F16" i="1"/>
  <c r="F17" i="1"/>
  <c r="F18" i="1"/>
  <c r="F21" i="1"/>
  <c r="P16" i="1"/>
  <c r="P16" i="5"/>
  <c r="P16" i="4"/>
  <c r="AE16" i="7"/>
  <c r="L37" i="4"/>
  <c r="F22" i="1"/>
  <c r="F23" i="1"/>
  <c r="F24" i="1"/>
  <c r="C22" i="1"/>
  <c r="C23" i="1"/>
  <c r="R25" i="1"/>
  <c r="O34" i="6"/>
  <c r="F22" i="6"/>
  <c r="L34" i="6"/>
  <c r="C22" i="6"/>
  <c r="F45" i="1"/>
  <c r="H20" i="6"/>
  <c r="H19" i="6"/>
  <c r="M18" i="6"/>
  <c r="M13" i="6"/>
  <c r="M25" i="6" s="1"/>
  <c r="P19" i="6"/>
  <c r="P14" i="6"/>
  <c r="Z21" i="6"/>
  <c r="L35" i="6"/>
  <c r="M36" i="6"/>
  <c r="H22" i="6"/>
  <c r="O35" i="6"/>
  <c r="P35" i="6"/>
  <c r="K22" i="6"/>
  <c r="M13" i="5"/>
  <c r="L35" i="5"/>
  <c r="H22" i="5"/>
  <c r="O38" i="5"/>
  <c r="P38" i="5" s="1"/>
  <c r="O35" i="5"/>
  <c r="K22" i="5"/>
  <c r="P21" i="4"/>
  <c r="H22" i="4"/>
  <c r="K22" i="4"/>
  <c r="Z21" i="4"/>
  <c r="U25" i="4"/>
  <c r="F13" i="1"/>
  <c r="C13" i="1"/>
  <c r="K21" i="1"/>
  <c r="H16" i="1"/>
  <c r="H18" i="1"/>
  <c r="H24" i="1"/>
  <c r="C42" i="1"/>
  <c r="Z18" i="6"/>
  <c r="C20" i="6"/>
  <c r="C13" i="6"/>
  <c r="F14" i="6"/>
  <c r="F25" i="6" s="1"/>
  <c r="K15" i="6"/>
  <c r="R16" i="6"/>
  <c r="U16" i="6"/>
  <c r="U13" i="6"/>
  <c r="H18" i="6"/>
  <c r="H13" i="6"/>
  <c r="H24" i="6"/>
  <c r="H14" i="6"/>
  <c r="K19" i="6"/>
  <c r="K14" i="6"/>
  <c r="K18" i="6"/>
  <c r="K21" i="6"/>
  <c r="K13" i="6"/>
  <c r="K25" i="6" s="1"/>
  <c r="T25" i="7"/>
  <c r="O37" i="7" s="1"/>
  <c r="P37" i="7" s="1"/>
  <c r="F13" i="6"/>
  <c r="W19" i="6"/>
  <c r="W18" i="6"/>
  <c r="K24" i="6"/>
  <c r="E46" i="6"/>
  <c r="F43" i="6"/>
  <c r="D46" i="6"/>
  <c r="H14" i="5"/>
  <c r="H24" i="5"/>
  <c r="H18" i="5"/>
  <c r="K15" i="5"/>
  <c r="K18" i="5"/>
  <c r="K14" i="5"/>
  <c r="K21" i="5"/>
  <c r="P15" i="5"/>
  <c r="P18" i="5"/>
  <c r="P13" i="5"/>
  <c r="P19" i="5"/>
  <c r="P14" i="5"/>
  <c r="P25" i="5" s="1"/>
  <c r="H15" i="5"/>
  <c r="K13" i="5"/>
  <c r="W18" i="5"/>
  <c r="W25" i="5"/>
  <c r="R16" i="5"/>
  <c r="H13" i="5"/>
  <c r="H25" i="5" s="1"/>
  <c r="H20" i="5"/>
  <c r="K19" i="5"/>
  <c r="K20" i="5"/>
  <c r="C14" i="5"/>
  <c r="C13" i="5"/>
  <c r="F23" i="7"/>
  <c r="B46" i="5"/>
  <c r="D46" i="5"/>
  <c r="E46" i="5"/>
  <c r="F43" i="5"/>
  <c r="AE21" i="5"/>
  <c r="AE20" i="5"/>
  <c r="C20" i="5"/>
  <c r="F21" i="5"/>
  <c r="F20" i="5"/>
  <c r="P21" i="5"/>
  <c r="N40" i="6"/>
  <c r="B46" i="6"/>
  <c r="C43" i="6"/>
  <c r="B36" i="7"/>
  <c r="S25" i="7"/>
  <c r="N37" i="7" s="1"/>
  <c r="D39" i="7"/>
  <c r="Z20" i="7"/>
  <c r="P15" i="4"/>
  <c r="H15" i="4"/>
  <c r="H18" i="4"/>
  <c r="H14" i="4"/>
  <c r="K15" i="4"/>
  <c r="K14" i="4"/>
  <c r="K18" i="4"/>
  <c r="C15" i="4"/>
  <c r="F15" i="4"/>
  <c r="P13" i="4"/>
  <c r="P18" i="4"/>
  <c r="H24" i="4"/>
  <c r="K24" i="4"/>
  <c r="C14" i="4"/>
  <c r="F14" i="4"/>
  <c r="K21" i="4"/>
  <c r="W17" i="4"/>
  <c r="O38" i="4"/>
  <c r="E38" i="7"/>
  <c r="Z17" i="4"/>
  <c r="C18" i="4"/>
  <c r="M13" i="4"/>
  <c r="W20" i="4"/>
  <c r="M20" i="4"/>
  <c r="P18" i="7"/>
  <c r="F43" i="4"/>
  <c r="K22" i="7"/>
  <c r="Z14" i="7"/>
  <c r="Q25" i="7"/>
  <c r="C24" i="7"/>
  <c r="B37" i="7"/>
  <c r="AC25" i="7"/>
  <c r="N38" i="7" s="1"/>
  <c r="E37" i="7"/>
  <c r="B39" i="7"/>
  <c r="M15" i="7"/>
  <c r="D38" i="7"/>
  <c r="E39" i="7"/>
  <c r="D45" i="7"/>
  <c r="E40" i="7"/>
  <c r="E45" i="7"/>
  <c r="AA25" i="7"/>
  <c r="L38" i="7" s="1"/>
  <c r="M38" i="7" s="1"/>
  <c r="B45" i="7"/>
  <c r="D36" i="7"/>
  <c r="E36" i="7"/>
  <c r="D37" i="7"/>
  <c r="C36" i="1"/>
  <c r="B38" i="7"/>
  <c r="R17" i="7"/>
  <c r="H22" i="7"/>
  <c r="F38" i="1"/>
  <c r="P17" i="7"/>
  <c r="P16" i="7"/>
  <c r="F37" i="4"/>
  <c r="Z16" i="7"/>
  <c r="F37" i="1"/>
  <c r="M16" i="7"/>
  <c r="F43" i="1"/>
  <c r="F44" i="1"/>
  <c r="F24" i="7"/>
  <c r="C22" i="7"/>
  <c r="C23" i="7"/>
  <c r="C44" i="1"/>
  <c r="F15" i="7"/>
  <c r="F22" i="7"/>
  <c r="F42" i="1"/>
  <c r="F36" i="1"/>
  <c r="F39" i="1"/>
  <c r="C36" i="6"/>
  <c r="C41" i="6"/>
  <c r="C25" i="6"/>
  <c r="C39" i="5"/>
  <c r="C43" i="5"/>
  <c r="C25" i="5"/>
  <c r="C36" i="4"/>
  <c r="C43" i="4"/>
  <c r="C45" i="1"/>
  <c r="C37" i="1"/>
  <c r="P38" i="1"/>
  <c r="C39" i="1"/>
  <c r="C15" i="7"/>
  <c r="K24" i="7"/>
  <c r="F37" i="6"/>
  <c r="F41" i="6"/>
  <c r="C39" i="6"/>
  <c r="C37" i="6"/>
  <c r="H25" i="6"/>
  <c r="F40" i="6"/>
  <c r="F36" i="6"/>
  <c r="C35" i="6"/>
  <c r="F35" i="6"/>
  <c r="F42" i="6"/>
  <c r="M37" i="6"/>
  <c r="P37" i="6"/>
  <c r="U13" i="7"/>
  <c r="U16" i="7"/>
  <c r="F45" i="6"/>
  <c r="C34" i="6"/>
  <c r="C46" i="6" s="1"/>
  <c r="M34" i="6"/>
  <c r="P34" i="6"/>
  <c r="F34" i="6"/>
  <c r="F39" i="6"/>
  <c r="AB18" i="7"/>
  <c r="AB19" i="7"/>
  <c r="P36" i="6"/>
  <c r="C40" i="6"/>
  <c r="C45" i="6"/>
  <c r="M35" i="6"/>
  <c r="C45" i="5"/>
  <c r="F39" i="5"/>
  <c r="F45" i="5"/>
  <c r="K25" i="5"/>
  <c r="M38" i="5"/>
  <c r="AE20" i="7"/>
  <c r="L37" i="7"/>
  <c r="M37" i="7" s="1"/>
  <c r="R16" i="7"/>
  <c r="C36" i="5"/>
  <c r="C37" i="5"/>
  <c r="F36" i="5"/>
  <c r="F37" i="5"/>
  <c r="F34" i="5"/>
  <c r="F46" i="5" s="1"/>
  <c r="C40" i="5"/>
  <c r="C35" i="5"/>
  <c r="F18" i="7"/>
  <c r="F40" i="5"/>
  <c r="F35" i="5"/>
  <c r="F21" i="7"/>
  <c r="C34" i="5"/>
  <c r="C41" i="5"/>
  <c r="F42" i="5"/>
  <c r="F41" i="5"/>
  <c r="M36" i="5"/>
  <c r="M35" i="5"/>
  <c r="W20" i="7"/>
  <c r="P35" i="5"/>
  <c r="Z21" i="7"/>
  <c r="AE18" i="7"/>
  <c r="AE17" i="7"/>
  <c r="F36" i="4"/>
  <c r="K18" i="7"/>
  <c r="C38" i="4"/>
  <c r="F38" i="4"/>
  <c r="F42" i="4"/>
  <c r="F45" i="4"/>
  <c r="C45" i="4"/>
  <c r="K15" i="7"/>
  <c r="K16" i="7"/>
  <c r="AB20" i="7"/>
  <c r="AB17" i="7"/>
  <c r="C18" i="7"/>
  <c r="C39" i="4"/>
  <c r="F39" i="4"/>
  <c r="R13" i="7"/>
  <c r="M19" i="7"/>
  <c r="K21" i="7"/>
  <c r="M18" i="7"/>
  <c r="P15" i="7"/>
  <c r="P19" i="7"/>
  <c r="H15" i="7"/>
  <c r="H16" i="7"/>
  <c r="H18" i="7"/>
  <c r="H24" i="7"/>
  <c r="M38" i="1"/>
  <c r="F43" i="7"/>
  <c r="C38" i="7"/>
  <c r="C43" i="7"/>
  <c r="P37" i="4"/>
  <c r="P38" i="4"/>
  <c r="F38" i="7"/>
  <c r="M37" i="4"/>
  <c r="F39" i="7"/>
  <c r="F45" i="7"/>
  <c r="F37" i="7"/>
  <c r="F36" i="7"/>
  <c r="C37" i="7"/>
  <c r="C39" i="7"/>
  <c r="C36" i="7"/>
  <c r="C45" i="7"/>
  <c r="K13" i="4" l="1"/>
  <c r="P20" i="4"/>
  <c r="H19" i="4"/>
  <c r="H13" i="1"/>
  <c r="D34" i="7"/>
  <c r="H14" i="1"/>
  <c r="H19" i="1"/>
  <c r="H20" i="1"/>
  <c r="K20" i="4"/>
  <c r="K25" i="4" s="1"/>
  <c r="C20" i="4"/>
  <c r="H20" i="4"/>
  <c r="H25" i="4" s="1"/>
  <c r="K19" i="4"/>
  <c r="C19" i="4"/>
  <c r="F20" i="4"/>
  <c r="C25" i="4"/>
  <c r="P14" i="4"/>
  <c r="E46" i="4"/>
  <c r="F41" i="4" s="1"/>
  <c r="D46" i="4"/>
  <c r="B35" i="7"/>
  <c r="M14" i="4"/>
  <c r="M25" i="4" s="1"/>
  <c r="B46" i="4"/>
  <c r="L35" i="4"/>
  <c r="E34" i="7"/>
  <c r="O34" i="4"/>
  <c r="O40" i="4" s="1"/>
  <c r="P36" i="4" s="1"/>
  <c r="F25" i="4"/>
  <c r="D25" i="7"/>
  <c r="N34" i="7" s="1"/>
  <c r="B34" i="7"/>
  <c r="L34" i="4"/>
  <c r="D40" i="7"/>
  <c r="L36" i="1"/>
  <c r="M25" i="1"/>
  <c r="F20" i="1"/>
  <c r="E35" i="7"/>
  <c r="I25" i="7"/>
  <c r="N35" i="7" s="1"/>
  <c r="D35" i="7"/>
  <c r="E25" i="7"/>
  <c r="E46" i="1"/>
  <c r="F41" i="1" s="1"/>
  <c r="P25" i="1"/>
  <c r="O25" i="7"/>
  <c r="D41" i="7"/>
  <c r="K20" i="1"/>
  <c r="J25" i="7"/>
  <c r="D46" i="1"/>
  <c r="E41" i="7"/>
  <c r="F25" i="1"/>
  <c r="F20" i="7"/>
  <c r="B25" i="7"/>
  <c r="L34" i="7" s="1"/>
  <c r="B41" i="7"/>
  <c r="B46" i="1"/>
  <c r="C35" i="1" s="1"/>
  <c r="C19" i="1"/>
  <c r="C25" i="1" s="1"/>
  <c r="O34" i="1"/>
  <c r="O40" i="1" s="1"/>
  <c r="P35" i="1" s="1"/>
  <c r="B40" i="7"/>
  <c r="K19" i="1"/>
  <c r="N40" i="1"/>
  <c r="L40" i="1"/>
  <c r="M35" i="1" s="1"/>
  <c r="F46" i="6"/>
  <c r="P38" i="6"/>
  <c r="P40" i="6" s="1"/>
  <c r="O40" i="6"/>
  <c r="L40" i="6"/>
  <c r="M38" i="6"/>
  <c r="M40" i="6" s="1"/>
  <c r="AB25" i="7"/>
  <c r="V25" i="7"/>
  <c r="L39" i="7" s="1"/>
  <c r="M39" i="7" s="1"/>
  <c r="C46" i="5"/>
  <c r="W25" i="7"/>
  <c r="L40" i="5"/>
  <c r="M34" i="5"/>
  <c r="M40" i="5" s="1"/>
  <c r="O40" i="5"/>
  <c r="R25" i="7"/>
  <c r="P34" i="5"/>
  <c r="P40" i="5" s="1"/>
  <c r="L25" i="7"/>
  <c r="M14" i="7" s="1"/>
  <c r="N40" i="4"/>
  <c r="P21" i="7"/>
  <c r="U25" i="7"/>
  <c r="Z25" i="7"/>
  <c r="D42" i="7"/>
  <c r="E42" i="7"/>
  <c r="F42" i="7"/>
  <c r="AE21" i="7"/>
  <c r="AE25" i="7" s="1"/>
  <c r="G25" i="7"/>
  <c r="H13" i="7" s="1"/>
  <c r="B42" i="7"/>
  <c r="AD25" i="7"/>
  <c r="O38" i="7" s="1"/>
  <c r="P38" i="7" s="1"/>
  <c r="N25" i="7"/>
  <c r="N36" i="7" s="1"/>
  <c r="P25" i="4" l="1"/>
  <c r="H25" i="1"/>
  <c r="F40" i="4"/>
  <c r="C34" i="4"/>
  <c r="C40" i="4"/>
  <c r="C13" i="7"/>
  <c r="C41" i="4"/>
  <c r="C35" i="4"/>
  <c r="P13" i="7"/>
  <c r="P14" i="7"/>
  <c r="F34" i="4"/>
  <c r="F35" i="4"/>
  <c r="P35" i="4"/>
  <c r="M13" i="7"/>
  <c r="K19" i="7"/>
  <c r="K13" i="7"/>
  <c r="P34" i="4"/>
  <c r="F19" i="7"/>
  <c r="F13" i="7"/>
  <c r="L40" i="4"/>
  <c r="N40" i="7"/>
  <c r="C34" i="1"/>
  <c r="F34" i="1"/>
  <c r="E46" i="7"/>
  <c r="F40" i="7" s="1"/>
  <c r="H20" i="7"/>
  <c r="H14" i="7"/>
  <c r="K14" i="7"/>
  <c r="O34" i="7"/>
  <c r="F14" i="7"/>
  <c r="F40" i="1"/>
  <c r="F35" i="1"/>
  <c r="C14" i="7"/>
  <c r="P36" i="1"/>
  <c r="O36" i="7"/>
  <c r="P20" i="7"/>
  <c r="D46" i="7"/>
  <c r="L36" i="7"/>
  <c r="M20" i="7"/>
  <c r="M36" i="1"/>
  <c r="K25" i="1"/>
  <c r="O35" i="7"/>
  <c r="K20" i="7"/>
  <c r="C20" i="7"/>
  <c r="C19" i="7"/>
  <c r="C40" i="1"/>
  <c r="C41" i="1"/>
  <c r="P34" i="1"/>
  <c r="M34" i="1"/>
  <c r="L35" i="7"/>
  <c r="H19" i="7"/>
  <c r="B46" i="7"/>
  <c r="C34" i="7" s="1"/>
  <c r="C42" i="7"/>
  <c r="F46" i="1" l="1"/>
  <c r="F46" i="4"/>
  <c r="C46" i="4"/>
  <c r="P40" i="4"/>
  <c r="P25" i="7"/>
  <c r="M34" i="4"/>
  <c r="M36" i="4"/>
  <c r="M35" i="4"/>
  <c r="M25" i="7"/>
  <c r="F25" i="7"/>
  <c r="F41" i="7"/>
  <c r="K25" i="7"/>
  <c r="F35" i="7"/>
  <c r="F34" i="7"/>
  <c r="O40" i="7"/>
  <c r="P34" i="7" s="1"/>
  <c r="H25" i="7"/>
  <c r="P40" i="1"/>
  <c r="C25" i="7"/>
  <c r="C40" i="7"/>
  <c r="C35" i="7"/>
  <c r="L40" i="7"/>
  <c r="M34" i="7" s="1"/>
  <c r="M40" i="1"/>
  <c r="C41" i="7"/>
  <c r="C46" i="1"/>
  <c r="M40" i="4" l="1"/>
  <c r="F46" i="7"/>
  <c r="P36" i="7"/>
  <c r="P35" i="7"/>
  <c r="C46" i="7"/>
  <c r="M36" i="7"/>
  <c r="M35" i="7"/>
  <c r="P40" i="7" l="1"/>
  <c r="M40" i="7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<sst xmlns="http://schemas.openxmlformats.org/spreadsheetml/2006/main" count="457" uniqueCount="62">
  <si>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</si>
  <si>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</si>
  <si>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</si>
  <si>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</si>
  <si>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</si>
  <si>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</si>
  <si>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</si>
  <si>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</si>
  <si>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</si>
  <si>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</si>
  <si>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</si>
  <si>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</si>
  <si>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</si>
  <si>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</si>
  <si>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</si>
  <si>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</si>
  <si>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</si>
  <si>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</si>
  <si>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</si>
  <si>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</si>
  <si>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</si>
  <si>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</si>
  <si>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</si>
  <si>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</si>
  <si>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</si>
  <si>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</si>
  <si>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</si>
  <si>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</si>
  <si>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</si>
  <si>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</si>
  <si>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</si>
  <si>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</si>
  <si>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</si>
  <si>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</si>
  <si>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</si>
  <si>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</si>
  <si>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</si>
  <si>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</si>
  <si>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</si>
  <si>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</si>
  <si>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</si>
  <si>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</si>
  <si>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</si>
  <si>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</si>
  <si>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</si>
  <si>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</si>
  <si>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</si>
  <si>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</si>
  <si>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</si>
  <si>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</si>
  <si>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</si>
  <si>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</si>
  <si>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</si>
  <si>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https://bcnroc.ajuntament.barcelona.cat/jspui/bitstream/11703/128073/5/GM_pressupost-general_2023.pdf#page=269</t>
  </si>
  <si>
    <t>1 de gener a 31 de març de 2024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</si>
  <si>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</si>
  <si>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</si>
  <si>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</si>
  <si>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</si>
  <si>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</si>
  <si>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</si>
  <si>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Foment de Ciutat SA (FOCISA)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</si>
</sst>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5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20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279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2157821.65</c:v>
                </c:pt>
                <c:pt idx="1">
                  <c:v>95857.739999999991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394791.83</c:v>
                </c:pt>
                <c:pt idx="7">
                  <c:v>1210698.52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16</c:v>
                </c:pt>
                <c:pt idx="1">
                  <c:v>262</c:v>
                </c:pt>
                <c:pt idx="2">
                  <c:v>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672459.17</c:v>
                </c:pt>
                <c:pt idx="1">
                  <c:v>3094050.46</c:v>
                </c:pt>
                <c:pt idx="2">
                  <c:v>92660.109999999986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8" sqref="J8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x14ac:dyDescent="0.35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3">
      <c r="A7" s="30" t="s">
        <v>41</v>
      </c>
      <c r="B7" s="31" t="s">
        <v>54</v>
      </c>
      <c r="C7" s="32"/>
      <c r="D7" s="32"/>
      <c r="E7" s="32"/>
      <c r="F7" s="32"/>
      <c r="G7" s="33"/>
      <c r="H7" s="73"/>
      <c r="I7" s="90" t="s">
        <v>46</v>
      </c>
      <c r="J7" s="91">
        <v>45470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">
        <v>61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5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5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>
        <v>9</v>
      </c>
      <c r="H13" s="20">
        <f t="shared" ref="H13:H24" si="2">IF(G13,G13/$G$25,"")</f>
        <v>6.1224489795918366E-2</v>
      </c>
      <c r="I13" s="4">
        <v>1048872.21</v>
      </c>
      <c r="J13" s="5">
        <v>1114641.1100000001</v>
      </c>
      <c r="K13" s="21">
        <f t="shared" ref="K13:K24" si="3">IF(J13,J13/$J$25,"")</f>
        <v>0.61950201678096029</v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>
        <v>2</v>
      </c>
      <c r="H14" s="20">
        <f t="shared" si="2"/>
        <v>1.3605442176870748E-2</v>
      </c>
      <c r="I14" s="6">
        <v>66822.98</v>
      </c>
      <c r="J14" s="7">
        <v>80855.81</v>
      </c>
      <c r="K14" s="21">
        <f t="shared" si="3"/>
        <v>4.4938533949692681E-2</v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>
        <v>1</v>
      </c>
      <c r="C19" s="20">
        <f t="shared" si="0"/>
        <v>0.1111111111111111</v>
      </c>
      <c r="D19" s="6">
        <v>319248.57</v>
      </c>
      <c r="E19" s="7">
        <v>386290.77</v>
      </c>
      <c r="F19" s="21">
        <f t="shared" si="1"/>
        <v>0.8876243686123928</v>
      </c>
      <c r="G19" s="2">
        <v>5</v>
      </c>
      <c r="H19" s="20">
        <f t="shared" si="2"/>
        <v>3.4013605442176874E-2</v>
      </c>
      <c r="I19" s="6">
        <v>8328.89</v>
      </c>
      <c r="J19" s="7">
        <v>8399.09</v>
      </c>
      <c r="K19" s="21">
        <f t="shared" si="3"/>
        <v>4.6680973341498193E-3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>
        <v>8</v>
      </c>
      <c r="C20" s="66">
        <f t="shared" si="0"/>
        <v>0.88888888888888884</v>
      </c>
      <c r="D20" s="69">
        <v>40417.53</v>
      </c>
      <c r="E20" s="70">
        <v>48905.45</v>
      </c>
      <c r="F20" s="21">
        <f t="shared" si="1"/>
        <v>0.11237563138760717</v>
      </c>
      <c r="G20" s="68">
        <v>131</v>
      </c>
      <c r="H20" s="66">
        <f t="shared" si="2"/>
        <v>0.891156462585034</v>
      </c>
      <c r="I20" s="69">
        <v>519250.22</v>
      </c>
      <c r="J20" s="70">
        <v>595357.39</v>
      </c>
      <c r="K20" s="67">
        <f t="shared" si="3"/>
        <v>0.33089135193519709</v>
      </c>
      <c r="L20" s="68">
        <v>17</v>
      </c>
      <c r="M20" s="66">
        <f t="shared" si="4"/>
        <v>1</v>
      </c>
      <c r="N20" s="69">
        <v>35693.61</v>
      </c>
      <c r="O20" s="70">
        <v>41610.1</v>
      </c>
      <c r="P20" s="67">
        <f t="shared" si="5"/>
        <v>1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hidden="1" customHeight="1" x14ac:dyDescent="0.3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8"/>
      <c r="J21" s="98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8"/>
      <c r="J23" s="98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9</v>
      </c>
      <c r="C25" s="17">
        <f t="shared" si="12"/>
        <v>1</v>
      </c>
      <c r="D25" s="18">
        <f t="shared" si="12"/>
        <v>359666.1</v>
      </c>
      <c r="E25" s="18">
        <f t="shared" si="12"/>
        <v>435196.22000000003</v>
      </c>
      <c r="F25" s="19">
        <f t="shared" si="12"/>
        <v>1</v>
      </c>
      <c r="G25" s="16">
        <f t="shared" si="12"/>
        <v>147</v>
      </c>
      <c r="H25" s="17">
        <f t="shared" si="12"/>
        <v>1</v>
      </c>
      <c r="I25" s="18">
        <f t="shared" si="12"/>
        <v>1643274.2999999998</v>
      </c>
      <c r="J25" s="18">
        <f t="shared" si="12"/>
        <v>1799253.4000000004</v>
      </c>
      <c r="K25" s="19">
        <f t="shared" si="12"/>
        <v>1</v>
      </c>
      <c r="L25" s="16">
        <f t="shared" si="12"/>
        <v>17</v>
      </c>
      <c r="M25" s="17">
        <f t="shared" si="12"/>
        <v>1</v>
      </c>
      <c r="N25" s="18">
        <f t="shared" si="12"/>
        <v>35693.61</v>
      </c>
      <c r="O25" s="18">
        <f t="shared" si="12"/>
        <v>41610.1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hidden="1" customHeight="1" x14ac:dyDescent="0.3">
      <c r="A27" s="149" t="s">
        <v>55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3">
      <c r="A28" s="150" t="s">
        <v>53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13">B13+G13+L13+Q13+AA13+V13</f>
        <v>9</v>
      </c>
      <c r="C34" s="8">
        <f t="shared" ref="C34:C43" si="14">IF(B34,B34/$B$46,"")</f>
        <v>5.2023121387283239E-2</v>
      </c>
      <c r="D34" s="10">
        <f t="shared" ref="D34:D45" si="15">D13+I13+N13+S13+AC13+X13</f>
        <v>1048872.21</v>
      </c>
      <c r="E34" s="11">
        <f t="shared" ref="E34:E45" si="16">E13+J13+O13+T13+AD13+Y13</f>
        <v>1114641.1100000001</v>
      </c>
      <c r="F34" s="21">
        <f t="shared" ref="F34:F43" si="17">IF(E34,E34/$E$46,"")</f>
        <v>0.48972401743483251</v>
      </c>
      <c r="J34" s="106" t="s">
        <v>3</v>
      </c>
      <c r="K34" s="107"/>
      <c r="L34" s="57">
        <f>B25</f>
        <v>9</v>
      </c>
      <c r="M34" s="8">
        <f t="shared" ref="M34:M39" si="18">IF(L34,L34/$L$40,"")</f>
        <v>5.2023121387283239E-2</v>
      </c>
      <c r="N34" s="58">
        <f>D25</f>
        <v>359666.1</v>
      </c>
      <c r="O34" s="58">
        <f>E25</f>
        <v>435196.22000000003</v>
      </c>
      <c r="P34" s="59">
        <f t="shared" ref="P34:P39" si="19">IF(O34,O34/$O$40,"")</f>
        <v>0.19120597591349664</v>
      </c>
    </row>
    <row r="35" spans="1:33" s="25" customFormat="1" ht="30" customHeight="1" x14ac:dyDescent="0.3">
      <c r="A35" s="43" t="s">
        <v>18</v>
      </c>
      <c r="B35" s="12">
        <f t="shared" si="13"/>
        <v>2</v>
      </c>
      <c r="C35" s="8">
        <f t="shared" si="14"/>
        <v>1.1560693641618497E-2</v>
      </c>
      <c r="D35" s="13">
        <f t="shared" si="15"/>
        <v>66822.98</v>
      </c>
      <c r="E35" s="14">
        <f t="shared" si="16"/>
        <v>80855.81</v>
      </c>
      <c r="F35" s="21">
        <f t="shared" si="17"/>
        <v>3.5524467697183267E-2</v>
      </c>
      <c r="J35" s="102" t="s">
        <v>1</v>
      </c>
      <c r="K35" s="103"/>
      <c r="L35" s="60">
        <f>G25</f>
        <v>147</v>
      </c>
      <c r="M35" s="8">
        <f t="shared" si="18"/>
        <v>0.8497109826589595</v>
      </c>
      <c r="N35" s="61">
        <f>I25</f>
        <v>1643274.2999999998</v>
      </c>
      <c r="O35" s="61">
        <f>J25</f>
        <v>1799253.4000000004</v>
      </c>
      <c r="P35" s="59">
        <f t="shared" si="19"/>
        <v>0.79051238602825402</v>
      </c>
    </row>
    <row r="36" spans="1:33" ht="30" customHeight="1" x14ac:dyDescent="0.3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102" t="s">
        <v>2</v>
      </c>
      <c r="K36" s="103"/>
      <c r="L36" s="60">
        <f>L25</f>
        <v>17</v>
      </c>
      <c r="M36" s="8">
        <f t="shared" si="18"/>
        <v>9.8265895953757232E-2</v>
      </c>
      <c r="N36" s="61">
        <f>N25</f>
        <v>35693.61</v>
      </c>
      <c r="O36" s="61">
        <f>O25</f>
        <v>41610.1</v>
      </c>
      <c r="P36" s="59">
        <f t="shared" si="19"/>
        <v>1.8281638058249186E-2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02" t="s">
        <v>5</v>
      </c>
      <c r="K38" s="103"/>
      <c r="L38" s="60">
        <f>V25</f>
        <v>0</v>
      </c>
      <c r="M38" s="8" t="str">
        <f t="shared" si="18"/>
        <v/>
      </c>
      <c r="N38" s="61">
        <f>X25</f>
        <v>0</v>
      </c>
      <c r="O38" s="61">
        <f>Y25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J39" s="102" t="s">
        <v>4</v>
      </c>
      <c r="K39" s="103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6</v>
      </c>
      <c r="C40" s="8">
        <f t="shared" si="14"/>
        <v>3.4682080924855488E-2</v>
      </c>
      <c r="D40" s="13">
        <f t="shared" si="15"/>
        <v>327577.46000000002</v>
      </c>
      <c r="E40" s="23">
        <f t="shared" si="16"/>
        <v>394689.86000000004</v>
      </c>
      <c r="F40" s="21">
        <f t="shared" si="17"/>
        <v>0.1734092724069648</v>
      </c>
      <c r="G40" s="25"/>
      <c r="J40" s="104" t="s">
        <v>0</v>
      </c>
      <c r="K40" s="105"/>
      <c r="L40" s="83">
        <f>SUM(L34:L39)</f>
        <v>173</v>
      </c>
      <c r="M40" s="17">
        <f>SUM(M34:M39)</f>
        <v>1</v>
      </c>
      <c r="N40" s="84">
        <f>SUM(N34:N39)</f>
        <v>2038634.01</v>
      </c>
      <c r="O40" s="85">
        <f>SUM(O34:O39)</f>
        <v>2276059.7200000007</v>
      </c>
      <c r="P40" s="86">
        <f>SUM(P34:P39)</f>
        <v>0.99999999999999989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156</v>
      </c>
      <c r="C41" s="8">
        <f t="shared" si="14"/>
        <v>0.90173410404624277</v>
      </c>
      <c r="D41" s="13">
        <f t="shared" si="15"/>
        <v>595361.36</v>
      </c>
      <c r="E41" s="23">
        <f t="shared" si="16"/>
        <v>685872.94</v>
      </c>
      <c r="F41" s="21">
        <f t="shared" si="17"/>
        <v>0.30134224246101937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95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173</v>
      </c>
      <c r="C46" s="17">
        <f>SUM(C34:C45)</f>
        <v>1</v>
      </c>
      <c r="D46" s="18">
        <f>SUM(D34:D45)</f>
        <v>2038634.0099999998</v>
      </c>
      <c r="E46" s="18">
        <f>SUM(E34:E45)</f>
        <v>2276059.7200000002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  <mergeCell ref="B10:AE10"/>
    <mergeCell ref="B11:F11"/>
    <mergeCell ref="G11:K11"/>
    <mergeCell ref="Q11:U11"/>
    <mergeCell ref="AA11:AE11"/>
    <mergeCell ref="V11:Z11"/>
    <mergeCell ref="J38:K38"/>
    <mergeCell ref="J40:K40"/>
    <mergeCell ref="J34:K34"/>
    <mergeCell ref="J35:K35"/>
    <mergeCell ref="J36:K36"/>
    <mergeCell ref="J37:K37"/>
    <mergeCell ref="J39:K39"/>
  </mergeCells>
  <hyperlinks>
    <hyperlink ref="A28" r:id="rId1" location="page=269"/>
  </hyperlinks>
  <pageMargins left="0.39370078740157483" right="0" top="0.55118110236220474" bottom="0.35433070866141736" header="0.31496062992125984" footer="0.31496062992125984"/>
  <pageSetup paperSize="8" scale="45" orientation="landscape" r:id="rId2"/>
  <customProperties>
    <customPr name="EpmWorksheetKeyString_GUID" r:id="rId3"/>
  </customProperties>
  <ignoredErrors>
    <ignoredError sqref="F13:F17" unlockedFormula="1"/>
    <ignoredError sqref="C45 M34:M39 C34:C42 C43:C44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80" zoomScaleNormal="80" workbookViewId="0">
      <selection activeCell="J8" sqref="J8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56</v>
      </c>
      <c r="C7" s="32"/>
      <c r="D7" s="32"/>
      <c r="E7" s="32"/>
      <c r="F7" s="32"/>
      <c r="G7" s="33"/>
      <c r="H7" s="73"/>
      <c r="I7" s="90" t="s">
        <v>46</v>
      </c>
      <c r="J7" s="91">
        <v>45488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Foment de Ciutat SA (FOCISA)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5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5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>
        <v>2</v>
      </c>
      <c r="C13" s="20">
        <f t="shared" ref="C13:C21" si="0">IF(B13,B13/$B$25,"")</f>
        <v>0.2857142857142857</v>
      </c>
      <c r="D13" s="4">
        <v>146442</v>
      </c>
      <c r="E13" s="5">
        <v>177194.82</v>
      </c>
      <c r="F13" s="21">
        <f t="shared" ref="F13:F24" si="1">IF(E13,E13/$E$25,"")</f>
        <v>0.74682886645386481</v>
      </c>
      <c r="G13" s="1">
        <v>9</v>
      </c>
      <c r="H13" s="20">
        <f t="shared" ref="H13:H21" si="2">IF(G13,G13/$G$25,"")</f>
        <v>7.8260869565217397E-2</v>
      </c>
      <c r="I13" s="4">
        <v>831227.1</v>
      </c>
      <c r="J13" s="5">
        <v>865985.72</v>
      </c>
      <c r="K13" s="21">
        <f t="shared" ref="K13:K21" si="3">IF(J13,J13/$J$25,"")</f>
        <v>0.66881965271067256</v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>
        <v>1</v>
      </c>
      <c r="M14" s="20">
        <f t="shared" si="4"/>
        <v>7.1428571428571425E-2</v>
      </c>
      <c r="N14" s="6">
        <v>12398.29</v>
      </c>
      <c r="O14" s="7">
        <v>15001.93</v>
      </c>
      <c r="P14" s="21">
        <f t="shared" si="5"/>
        <v>0.29386732735213961</v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</v>
      </c>
      <c r="H19" s="20">
        <f t="shared" si="2"/>
        <v>8.6956521739130436E-3</v>
      </c>
      <c r="I19" s="6">
        <v>84.27</v>
      </c>
      <c r="J19" s="7">
        <v>101.97</v>
      </c>
      <c r="K19" s="21">
        <f t="shared" si="3"/>
        <v>7.8753654259919309E-5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>
        <v>5</v>
      </c>
      <c r="C20" s="66">
        <f t="shared" si="0"/>
        <v>0.7142857142857143</v>
      </c>
      <c r="D20" s="69">
        <v>49643.08</v>
      </c>
      <c r="E20" s="70">
        <v>60068.13</v>
      </c>
      <c r="F20" s="21">
        <f t="shared" si="1"/>
        <v>0.25317113354613519</v>
      </c>
      <c r="G20" s="68">
        <v>105</v>
      </c>
      <c r="H20" s="66">
        <f t="shared" si="2"/>
        <v>0.91304347826086951</v>
      </c>
      <c r="I20" s="69">
        <v>372229</v>
      </c>
      <c r="J20" s="70">
        <v>428709.37</v>
      </c>
      <c r="K20" s="21">
        <f t="shared" si="3"/>
        <v>0.33110159363506741</v>
      </c>
      <c r="L20" s="68">
        <v>13</v>
      </c>
      <c r="M20" s="66">
        <f t="shared" si="4"/>
        <v>0.9285714285714286</v>
      </c>
      <c r="N20" s="69">
        <v>29791.81</v>
      </c>
      <c r="O20" s="70">
        <v>36048.080000000002</v>
      </c>
      <c r="P20" s="67">
        <f t="shared" si="5"/>
        <v>0.70613267264786039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hidden="1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4">
      <c r="A25" s="82" t="s">
        <v>0</v>
      </c>
      <c r="B25" s="16">
        <f t="shared" ref="B25:AE25" si="32">SUM(B13:B24)</f>
        <v>7</v>
      </c>
      <c r="C25" s="17">
        <f t="shared" si="32"/>
        <v>1</v>
      </c>
      <c r="D25" s="18">
        <f t="shared" si="32"/>
        <v>196085.08000000002</v>
      </c>
      <c r="E25" s="18">
        <f t="shared" si="32"/>
        <v>237262.95</v>
      </c>
      <c r="F25" s="19">
        <f t="shared" si="32"/>
        <v>1</v>
      </c>
      <c r="G25" s="16">
        <f t="shared" si="32"/>
        <v>115</v>
      </c>
      <c r="H25" s="17">
        <f t="shared" si="32"/>
        <v>1</v>
      </c>
      <c r="I25" s="18">
        <f t="shared" si="32"/>
        <v>1203540.3700000001</v>
      </c>
      <c r="J25" s="18">
        <f t="shared" si="32"/>
        <v>1294797.06</v>
      </c>
      <c r="K25" s="19">
        <f t="shared" si="32"/>
        <v>0.99999999999999989</v>
      </c>
      <c r="L25" s="16">
        <f t="shared" si="32"/>
        <v>14</v>
      </c>
      <c r="M25" s="17">
        <f t="shared" si="32"/>
        <v>1</v>
      </c>
      <c r="N25" s="18">
        <f t="shared" si="32"/>
        <v>42190.100000000006</v>
      </c>
      <c r="O25" s="18">
        <f t="shared" si="32"/>
        <v>51050.01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35">
      <c r="B26" s="26"/>
      <c r="H26" s="26"/>
      <c r="N26" s="26"/>
    </row>
    <row r="27" spans="1:31" s="49" customFormat="1" ht="34.200000000000003" hidden="1" customHeight="1" x14ac:dyDescent="0.3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3">
      <c r="A28" s="151" t="str">
        <f>'CONTRACTACIO 1r TR 2024'!A28:Q28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27"/>
      <c r="B32" s="134"/>
      <c r="C32" s="135"/>
      <c r="D32" s="135"/>
      <c r="E32" s="135"/>
      <c r="F32" s="136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33">B13+G13+L13+Q13+AA13+V13</f>
        <v>11</v>
      </c>
      <c r="C34" s="8">
        <f t="shared" ref="C34:C45" si="34">IF(B34,B34/$B$46,"")</f>
        <v>8.0882352941176475E-2</v>
      </c>
      <c r="D34" s="10">
        <f t="shared" ref="D34:D45" si="35">D13+I13+N13+S13+AC13+X13</f>
        <v>977669.1</v>
      </c>
      <c r="E34" s="11">
        <f t="shared" ref="E34:E45" si="36">E13+J13+O13+T13+AD13+Y13</f>
        <v>1043180.54</v>
      </c>
      <c r="F34" s="21">
        <f t="shared" ref="F34:F42" si="37">IF(E34,E34/$E$46,"")</f>
        <v>0.65894380480265047</v>
      </c>
      <c r="J34" s="106" t="s">
        <v>3</v>
      </c>
      <c r="K34" s="107"/>
      <c r="L34" s="57">
        <f>B25</f>
        <v>7</v>
      </c>
      <c r="M34" s="8">
        <f t="shared" ref="M34:M39" si="38">IF(L34,L34/$L$40,"")</f>
        <v>5.1470588235294115E-2</v>
      </c>
      <c r="N34" s="58">
        <f>D25</f>
        <v>196085.08000000002</v>
      </c>
      <c r="O34" s="58">
        <f>E25</f>
        <v>237262.95</v>
      </c>
      <c r="P34" s="59">
        <f t="shared" ref="P34:P39" si="39">IF(O34,O34/$O$40,"")</f>
        <v>0.1498714220758959</v>
      </c>
    </row>
    <row r="35" spans="1:33" s="25" customFormat="1" ht="30" customHeight="1" x14ac:dyDescent="0.3">
      <c r="A35" s="43" t="s">
        <v>18</v>
      </c>
      <c r="B35" s="12">
        <f t="shared" si="33"/>
        <v>1</v>
      </c>
      <c r="C35" s="8">
        <f t="shared" si="34"/>
        <v>7.3529411764705881E-3</v>
      </c>
      <c r="D35" s="13">
        <f t="shared" si="35"/>
        <v>12398.29</v>
      </c>
      <c r="E35" s="14">
        <f t="shared" si="36"/>
        <v>15001.93</v>
      </c>
      <c r="F35" s="21">
        <f t="shared" si="37"/>
        <v>9.4762396867401552E-3</v>
      </c>
      <c r="J35" s="102" t="s">
        <v>1</v>
      </c>
      <c r="K35" s="103"/>
      <c r="L35" s="60">
        <f>G25</f>
        <v>115</v>
      </c>
      <c r="M35" s="8">
        <f t="shared" si="38"/>
        <v>0.84558823529411764</v>
      </c>
      <c r="N35" s="61">
        <f>I25</f>
        <v>1203540.3700000001</v>
      </c>
      <c r="O35" s="61">
        <f>J25</f>
        <v>1294797.06</v>
      </c>
      <c r="P35" s="59">
        <f t="shared" si="39"/>
        <v>0.81788191827627998</v>
      </c>
    </row>
    <row r="36" spans="1:33" ht="30" customHeight="1" x14ac:dyDescent="0.3">
      <c r="A36" s="43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5"/>
      <c r="J36" s="102" t="s">
        <v>2</v>
      </c>
      <c r="K36" s="103"/>
      <c r="L36" s="60">
        <f>L25</f>
        <v>14</v>
      </c>
      <c r="M36" s="8">
        <f t="shared" si="38"/>
        <v>0.10294117647058823</v>
      </c>
      <c r="N36" s="61">
        <f>N25</f>
        <v>42190.100000000006</v>
      </c>
      <c r="O36" s="61">
        <f>O25</f>
        <v>51050.01</v>
      </c>
      <c r="P36" s="59">
        <f t="shared" si="39"/>
        <v>3.2246659647824097E-2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02" t="s">
        <v>34</v>
      </c>
      <c r="K37" s="103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02" t="s">
        <v>5</v>
      </c>
      <c r="K38" s="103"/>
      <c r="L38" s="60">
        <f>V25</f>
        <v>0</v>
      </c>
      <c r="M38" s="8" t="str">
        <f t="shared" si="38"/>
        <v/>
      </c>
      <c r="N38" s="61">
        <f>X25</f>
        <v>0</v>
      </c>
      <c r="O38" s="61">
        <f>Y25</f>
        <v>0</v>
      </c>
      <c r="P38" s="59" t="str">
        <f t="shared" si="3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5"/>
      <c r="J39" s="102" t="s">
        <v>4</v>
      </c>
      <c r="K39" s="103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3"/>
        <v>1</v>
      </c>
      <c r="C40" s="8">
        <f t="shared" si="34"/>
        <v>7.3529411764705881E-3</v>
      </c>
      <c r="D40" s="13">
        <f t="shared" si="35"/>
        <v>84.27</v>
      </c>
      <c r="E40" s="23">
        <f t="shared" si="36"/>
        <v>101.97</v>
      </c>
      <c r="F40" s="21">
        <f t="shared" si="37"/>
        <v>6.4411189817369739E-5</v>
      </c>
      <c r="G40" s="25"/>
      <c r="J40" s="104" t="s">
        <v>0</v>
      </c>
      <c r="K40" s="105"/>
      <c r="L40" s="83">
        <f>SUM(L34:L39)</f>
        <v>136</v>
      </c>
      <c r="M40" s="17">
        <f>SUM(M34:M39)</f>
        <v>1</v>
      </c>
      <c r="N40" s="84">
        <f>SUM(N34:N39)</f>
        <v>1441815.5500000003</v>
      </c>
      <c r="O40" s="85">
        <f>SUM(O34:O39)</f>
        <v>1583110.02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3"/>
        <v>123</v>
      </c>
      <c r="C41" s="8">
        <f t="shared" si="34"/>
        <v>0.90441176470588236</v>
      </c>
      <c r="D41" s="13">
        <f t="shared" si="35"/>
        <v>451663.89</v>
      </c>
      <c r="E41" s="23">
        <f t="shared" si="36"/>
        <v>524825.57999999996</v>
      </c>
      <c r="F41" s="21">
        <f t="shared" si="37"/>
        <v>0.331515544320792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136</v>
      </c>
      <c r="C46" s="17">
        <f>SUM(C34:C45)</f>
        <v>1</v>
      </c>
      <c r="D46" s="18">
        <f>SUM(D34:D45)</f>
        <v>1441815.55</v>
      </c>
      <c r="E46" s="18">
        <f>SUM(E34:E45)</f>
        <v>1583110.02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29:H29"/>
    <mergeCell ref="A31:A33"/>
    <mergeCell ref="B31:F32"/>
    <mergeCell ref="J31:K33"/>
    <mergeCell ref="L31:P32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customProperties>
    <customPr name="EpmWorksheetKeyString_GUID" r:id="rId3"/>
  </customProperties>
  <ignoredErrors>
    <ignoredError sqref="C44:C45 M34:M39 C34:C43" formula="1"/>
    <ignoredError sqref="B8" unlockedFormula="1"/>
  </ignoredError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A42" sqref="A42:XFD42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57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Foment de Ciutat SA (FOCISA)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19.9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5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5">
      <c r="A12" s="144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hidden="1" customHeight="1" x14ac:dyDescent="0.3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hidden="1" customHeight="1" x14ac:dyDescent="0.3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3">
      <c r="A28" s="151" t="str">
        <f>'CONTRACTACIO 1r TR 2024'!A28:Q28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06" t="s">
        <v>3</v>
      </c>
      <c r="K34" s="107"/>
      <c r="L34" s="57">
        <f>B25</f>
        <v>0</v>
      </c>
      <c r="M34" s="8" t="str">
        <f>IF(L34,L34/$L$40,"")</f>
        <v/>
      </c>
      <c r="N34" s="58">
        <f>D25</f>
        <v>0</v>
      </c>
      <c r="O34" s="58">
        <f>E25</f>
        <v>0</v>
      </c>
      <c r="P34" s="59" t="str">
        <f>IF(O34,O34/$O$40,"")</f>
        <v/>
      </c>
    </row>
    <row r="35" spans="1:33" s="25" customFormat="1" ht="30" customHeight="1" x14ac:dyDescent="0.3">
      <c r="A35" s="43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02" t="s">
        <v>1</v>
      </c>
      <c r="K35" s="103"/>
      <c r="L35" s="60">
        <f>G25</f>
        <v>0</v>
      </c>
      <c r="M35" s="8" t="str">
        <f>IF(L35,L35/$L$40,"")</f>
        <v/>
      </c>
      <c r="N35" s="61">
        <f>I25</f>
        <v>0</v>
      </c>
      <c r="O35" s="61">
        <f>J25</f>
        <v>0</v>
      </c>
      <c r="P35" s="59" t="str">
        <f>IF(O35,O35/$O$40,"")</f>
        <v/>
      </c>
    </row>
    <row r="36" spans="1:33" ht="30" customHeight="1" x14ac:dyDescent="0.3">
      <c r="A36" s="43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02" t="s">
        <v>2</v>
      </c>
      <c r="K36" s="103"/>
      <c r="L36" s="60">
        <f>L25</f>
        <v>0</v>
      </c>
      <c r="M36" s="8" t="str">
        <f>IF(L36,L36/$L$40,"")</f>
        <v/>
      </c>
      <c r="N36" s="61">
        <f>N25</f>
        <v>0</v>
      </c>
      <c r="O36" s="61">
        <f>O25</f>
        <v>0</v>
      </c>
      <c r="P36" s="59" t="str">
        <f>IF(O36,O36/$O$40,"")</f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02" t="s">
        <v>34</v>
      </c>
      <c r="K37" s="103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02" t="s">
        <v>5</v>
      </c>
      <c r="K38" s="103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02" t="s">
        <v>4</v>
      </c>
      <c r="K39" s="103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23">
        <f t="shared" si="26"/>
        <v>0</v>
      </c>
      <c r="F40" s="21" t="str">
        <f t="shared" si="27"/>
        <v/>
      </c>
      <c r="G40" s="25"/>
      <c r="J40" s="104" t="s">
        <v>0</v>
      </c>
      <c r="K40" s="105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23">
        <f t="shared" si="26"/>
        <v>0</v>
      </c>
      <c r="F41" s="21" t="str">
        <f t="shared" si="27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8:K38"/>
    <mergeCell ref="J39:K39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customProperties>
    <customPr name="EpmWorksheetKeyString_GUID" r:id="rId3"/>
  </customProperties>
  <ignoredErrors>
    <ignoredError sqref="C44:C45 M34:M39 C34:C43" formula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58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Foment de Ciutat SA (FOCISA)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5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5">
      <c r="A12" s="144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>IF(L20,L20/$L$25,"")</f>
        <v/>
      </c>
      <c r="N20" s="69"/>
      <c r="O20" s="70"/>
      <c r="P20" s="67" t="str">
        <f>IF(O20,O20/$O$25,"")</f>
        <v/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39.9" hidden="1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hidden="1" customHeight="1" x14ac:dyDescent="0.3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3">
      <c r="A28" s="151" t="str">
        <f>'CONTRACTACIO 1r TR 2024'!A28:Q28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06" t="s">
        <v>3</v>
      </c>
      <c r="K34" s="107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3">
      <c r="A35" s="43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02" t="s">
        <v>1</v>
      </c>
      <c r="K35" s="103"/>
      <c r="L35" s="60">
        <f>G25</f>
        <v>0</v>
      </c>
      <c r="M35" s="8" t="str">
        <f t="shared" si="36"/>
        <v/>
      </c>
      <c r="N35" s="61">
        <f>I25</f>
        <v>0</v>
      </c>
      <c r="O35" s="61">
        <f>J25</f>
        <v>0</v>
      </c>
      <c r="P35" s="59" t="str">
        <f t="shared" si="37"/>
        <v/>
      </c>
    </row>
    <row r="36" spans="1:33" ht="30" customHeight="1" x14ac:dyDescent="0.3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02" t="s">
        <v>2</v>
      </c>
      <c r="K36" s="103"/>
      <c r="L36" s="60">
        <f>L25</f>
        <v>0</v>
      </c>
      <c r="M36" s="8" t="str">
        <f t="shared" si="36"/>
        <v/>
      </c>
      <c r="N36" s="61">
        <f>N25</f>
        <v>0</v>
      </c>
      <c r="O36" s="61">
        <f>O25</f>
        <v>0</v>
      </c>
      <c r="P36" s="59" t="str">
        <f t="shared" si="3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02" t="s">
        <v>34</v>
      </c>
      <c r="K37" s="103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02" t="s">
        <v>5</v>
      </c>
      <c r="K38" s="103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102" t="s">
        <v>4</v>
      </c>
      <c r="K39" s="103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04" t="s">
        <v>0</v>
      </c>
      <c r="K40" s="105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23">
        <f t="shared" si="34"/>
        <v>0</v>
      </c>
      <c r="F41" s="21" t="str">
        <f t="shared" si="35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customProperties>
    <customPr name="EpmWorksheetKeyString_GUID" r:id="rId2"/>
  </customProperties>
  <ignoredErrors>
    <ignoredError sqref="C44:C45 M34:M39 C34:C43" formula="1"/>
    <ignoredError sqref="B8" unlockedFormula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09375" defaultRowHeight="14.4" x14ac:dyDescent="0.3"/>
  <cols>
    <col min="1" max="1" width="30.44140625" style="27" customWidth="1"/>
    <col min="2" max="2" width="11.109375" style="62" customWidth="1"/>
    <col min="3" max="3" width="10.6640625" style="27" customWidth="1"/>
    <col min="4" max="4" width="19.109375" style="27" customWidth="1"/>
    <col min="5" max="5" width="19.664062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1" width="11.44140625" style="27" customWidth="1"/>
    <col min="12" max="12" width="11.6640625" style="27" customWidth="1"/>
    <col min="13" max="13" width="10.6640625" style="27" customWidth="1"/>
    <col min="14" max="14" width="20.1093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5.441406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x14ac:dyDescent="0.35">
      <c r="B4" s="26"/>
      <c r="H4" s="26"/>
      <c r="N4" s="26"/>
    </row>
    <row r="5" spans="1:31" s="25" customFormat="1" ht="30.75" customHeight="1" x14ac:dyDescent="0.3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59</v>
      </c>
      <c r="B7" s="31" t="s">
        <v>60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Foment de Ciutat SA (FOCISA)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52" t="s">
        <v>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4"/>
    </row>
    <row r="11" spans="1:31" ht="30" customHeight="1" thickBot="1" x14ac:dyDescent="0.35">
      <c r="A11" s="155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0" t="s">
        <v>4</v>
      </c>
      <c r="W11" s="121"/>
      <c r="X11" s="121"/>
      <c r="Y11" s="121"/>
      <c r="Z11" s="122"/>
      <c r="AA11" s="123" t="s">
        <v>5</v>
      </c>
      <c r="AB11" s="124"/>
      <c r="AC11" s="124"/>
      <c r="AD11" s="124"/>
      <c r="AE11" s="125"/>
    </row>
    <row r="12" spans="1:31" ht="39" customHeight="1" thickBot="1" x14ac:dyDescent="0.35">
      <c r="A12" s="156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2024'!B13+'CONTRACTACIO 2n TR 2024'!B13+'CONTRACTACIO 3r TR 2024'!B13+'CONTRACTACIO 4t TR 2024'!B13</f>
        <v>2</v>
      </c>
      <c r="C13" s="20">
        <f t="shared" ref="C13:C24" si="0">IF(B13,B13/$B$25,"")</f>
        <v>0.125</v>
      </c>
      <c r="D13" s="10">
        <f>'CONTRACTACIO 1r TR 2024'!D13+'CONTRACTACIO 2n TR 2024'!D13+'CONTRACTACIO 3r TR 2024'!D13+'CONTRACTACIO 4t TR 2024'!D13</f>
        <v>146442</v>
      </c>
      <c r="E13" s="10">
        <f>'CONTRACTACIO 1r TR 2024'!E13+'CONTRACTACIO 2n TR 2024'!E13+'CONTRACTACIO 3r TR 2024'!E13+'CONTRACTACIO 4t TR 2024'!E13</f>
        <v>177194.82</v>
      </c>
      <c r="F13" s="21">
        <f t="shared" ref="F13:F24" si="1">IF(E13,E13/$E$25,"")</f>
        <v>0.26350271942904724</v>
      </c>
      <c r="G13" s="9">
        <f>'CONTRACTACIO 1r TR 2024'!G13+'CONTRACTACIO 2n TR 2024'!G13+'CONTRACTACIO 3r TR 2024'!G13+'CONTRACTACIO 4t TR 2024'!G13</f>
        <v>18</v>
      </c>
      <c r="H13" s="20">
        <f t="shared" ref="H13:H24" si="2">IF(G13,G13/$G$25,"")</f>
        <v>6.8702290076335881E-2</v>
      </c>
      <c r="I13" s="10">
        <f>'CONTRACTACIO 1r TR 2024'!I13+'CONTRACTACIO 2n TR 2024'!I13+'CONTRACTACIO 3r TR 2024'!I13+'CONTRACTACIO 4t TR 2024'!I13</f>
        <v>1880099.31</v>
      </c>
      <c r="J13" s="10">
        <f>'CONTRACTACIO 1r TR 2024'!J13+'CONTRACTACIO 2n TR 2024'!J13+'CONTRACTACIO 3r TR 2024'!J13+'CONTRACTACIO 4t TR 2024'!J13</f>
        <v>1980626.83</v>
      </c>
      <c r="K13" s="21">
        <f t="shared" ref="K13:K24" si="3">IF(J13,J13/$J$25,"")</f>
        <v>0.64014044231198486</v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2" customFormat="1" ht="36" customHeight="1" x14ac:dyDescent="0.35">
      <c r="A14" s="43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2</v>
      </c>
      <c r="H14" s="20">
        <f t="shared" si="2"/>
        <v>7.6335877862595417E-3</v>
      </c>
      <c r="I14" s="13">
        <f>'CONTRACTACIO 1r TR 2024'!I14+'CONTRACTACIO 2n TR 2024'!I14+'CONTRACTACIO 3r TR 2024'!I14+'CONTRACTACIO 4t TR 2024'!I14</f>
        <v>66822.98</v>
      </c>
      <c r="J14" s="13">
        <f>'CONTRACTACIO 1r TR 2024'!J14+'CONTRACTACIO 2n TR 2024'!J14+'CONTRACTACIO 3r TR 2024'!J14+'CONTRACTACIO 4t TR 2024'!J14</f>
        <v>80855.81</v>
      </c>
      <c r="K14" s="21">
        <f t="shared" si="3"/>
        <v>2.613267335013017E-2</v>
      </c>
      <c r="L14" s="9">
        <f>'CONTRACTACIO 1r TR 2024'!L14+'CONTRACTACIO 2n TR 2024'!L14+'CONTRACTACIO 3r TR 2024'!L14+'CONTRACTACIO 4t TR 2024'!L14</f>
        <v>1</v>
      </c>
      <c r="M14" s="20">
        <f t="shared" si="4"/>
        <v>3.2258064516129031E-2</v>
      </c>
      <c r="N14" s="13">
        <f>'CONTRACTACIO 1r TR 2024'!N14+'CONTRACTACIO 2n TR 2024'!N14+'CONTRACTACIO 3r TR 2024'!N14+'CONTRACTACIO 4t TR 2024'!N14</f>
        <v>12398.29</v>
      </c>
      <c r="O14" s="13">
        <f>'CONTRACTACIO 1r TR 2024'!O14+'CONTRACTACIO 2n TR 2024'!O14+'CONTRACTACIO 3r TR 2024'!O14+'CONTRACTACIO 4t TR 2024'!O14</f>
        <v>15001.93</v>
      </c>
      <c r="P14" s="21">
        <f t="shared" si="5"/>
        <v>0.161902786430968</v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2" customFormat="1" ht="36" customHeight="1" x14ac:dyDescent="0.3">
      <c r="A18" s="44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0</v>
      </c>
      <c r="H18" s="20" t="str">
        <f t="shared" si="2"/>
        <v/>
      </c>
      <c r="I18" s="13">
        <f>'CONTRACTACIO 1r TR 2024'!I18+'CONTRACTACIO 2n TR 2024'!I18+'CONTRACTACIO 3r TR 2024'!I18+'CONTRACTACIO 4t TR 2024'!I18</f>
        <v>0</v>
      </c>
      <c r="J18" s="13">
        <f>'CONTRACTACIO 1r TR 2024'!J18+'CONTRACTACIO 2n TR 2024'!J18+'CONTRACTACIO 3r TR 2024'!J18+'CONTRACTACIO 4t TR 2024'!J18</f>
        <v>0</v>
      </c>
      <c r="K18" s="21" t="str">
        <f t="shared" si="3"/>
        <v/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2" customFormat="1" ht="36" customHeight="1" x14ac:dyDescent="0.3">
      <c r="A19" s="44" t="s">
        <v>28</v>
      </c>
      <c r="B19" s="9">
        <f>'CONTRACTACIO 1r TR 2024'!B19+'CONTRACTACIO 2n TR 2024'!B19+'CONTRACTACIO 3r TR 2024'!B19+'CONTRACTACIO 4t TR 2024'!B19</f>
        <v>1</v>
      </c>
      <c r="C19" s="20">
        <f t="shared" si="0"/>
        <v>6.25E-2</v>
      </c>
      <c r="D19" s="13">
        <f>'CONTRACTACIO 1r TR 2024'!D19+'CONTRACTACIO 2n TR 2024'!D19+'CONTRACTACIO 3r TR 2024'!D19+'CONTRACTACIO 4t TR 2024'!D19</f>
        <v>319248.57</v>
      </c>
      <c r="E19" s="13">
        <f>'CONTRACTACIO 1r TR 2024'!E19+'CONTRACTACIO 2n TR 2024'!E19+'CONTRACTACIO 3r TR 2024'!E19+'CONTRACTACIO 4t TR 2024'!E19</f>
        <v>386290.77</v>
      </c>
      <c r="F19" s="21">
        <f t="shared" si="1"/>
        <v>0.57444494362386345</v>
      </c>
      <c r="G19" s="9">
        <f>'CONTRACTACIO 1r TR 2024'!G19+'CONTRACTACIO 2n TR 2024'!G19+'CONTRACTACIO 3r TR 2024'!G19+'CONTRACTACIO 4t TR 2024'!G19</f>
        <v>6</v>
      </c>
      <c r="H19" s="20">
        <f t="shared" si="2"/>
        <v>2.2900763358778626E-2</v>
      </c>
      <c r="I19" s="13">
        <f>'CONTRACTACIO 1r TR 2024'!I19+'CONTRACTACIO 2n TR 2024'!I19+'CONTRACTACIO 3r TR 2024'!I19+'CONTRACTACIO 4t TR 2024'!I19</f>
        <v>8413.16</v>
      </c>
      <c r="J19" s="13">
        <f>'CONTRACTACIO 1r TR 2024'!J19+'CONTRACTACIO 2n TR 2024'!J19+'CONTRACTACIO 3r TR 2024'!J19+'CONTRACTACIO 4t TR 2024'!J19</f>
        <v>8501.06</v>
      </c>
      <c r="K19" s="21">
        <f t="shared" si="3"/>
        <v>2.7475505360697963E-3</v>
      </c>
      <c r="L19" s="9">
        <f>'CONTRACTACIO 1r TR 2024'!L19+'CONTRACTACIO 2n TR 2024'!L19+'CONTRACTACIO 3r TR 2024'!L19+'CONTRACTACIO 4t TR 2024'!L19</f>
        <v>0</v>
      </c>
      <c r="M19" s="20" t="str">
        <f t="shared" si="4"/>
        <v/>
      </c>
      <c r="N19" s="13">
        <f>'CONTRACTACIO 1r TR 2024'!N19+'CONTRACTACIO 2n TR 2024'!N19+'CONTRACTACIO 3r TR 2024'!N19+'CONTRACTACIO 4t TR 2024'!N19</f>
        <v>0</v>
      </c>
      <c r="O19" s="13">
        <f>'CONTRACTACIO 1r TR 2024'!O19+'CONTRACTACIO 2n TR 2024'!O19+'CONTRACTACIO 3r TR 2024'!O19+'CONTRACTACIO 4t TR 2024'!O19</f>
        <v>0</v>
      </c>
      <c r="P19" s="21" t="str">
        <f t="shared" si="5"/>
        <v/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2" customFormat="1" ht="36" customHeight="1" x14ac:dyDescent="0.3">
      <c r="A20" s="45" t="s">
        <v>29</v>
      </c>
      <c r="B20" s="9">
        <f>'CONTRACTACIO 1r TR 2024'!B20+'CONTRACTACIO 2n TR 2024'!B20+'CONTRACTACIO 3r TR 2024'!B20+'CONTRACTACIO 4t TR 2024'!B20</f>
        <v>13</v>
      </c>
      <c r="C20" s="20">
        <f t="shared" si="0"/>
        <v>0.8125</v>
      </c>
      <c r="D20" s="13">
        <f>'CONTRACTACIO 1r TR 2024'!D20+'CONTRACTACIO 2n TR 2024'!D20+'CONTRACTACIO 3r TR 2024'!D20+'CONTRACTACIO 4t TR 2024'!D20</f>
        <v>90060.61</v>
      </c>
      <c r="E20" s="13">
        <f>'CONTRACTACIO 1r TR 2024'!E20+'CONTRACTACIO 2n TR 2024'!E20+'CONTRACTACIO 3r TR 2024'!E20+'CONTRACTACIO 4t TR 2024'!E20</f>
        <v>108973.57999999999</v>
      </c>
      <c r="F20" s="21">
        <f t="shared" si="1"/>
        <v>0.16205233694708926</v>
      </c>
      <c r="G20" s="9">
        <f>'CONTRACTACIO 1r TR 2024'!G20+'CONTRACTACIO 2n TR 2024'!G20+'CONTRACTACIO 3r TR 2024'!G20+'CONTRACTACIO 4t TR 2024'!G20</f>
        <v>236</v>
      </c>
      <c r="H20" s="20">
        <f t="shared" si="2"/>
        <v>0.9007633587786259</v>
      </c>
      <c r="I20" s="13">
        <f>'CONTRACTACIO 1r TR 2024'!I20+'CONTRACTACIO 2n TR 2024'!I20+'CONTRACTACIO 3r TR 2024'!I20+'CONTRACTACIO 4t TR 2024'!I20</f>
        <v>891479.22</v>
      </c>
      <c r="J20" s="13">
        <f>'CONTRACTACIO 1r TR 2024'!J20+'CONTRACTACIO 2n TR 2024'!J20+'CONTRACTACIO 3r TR 2024'!J20+'CONTRACTACIO 4t TR 2024'!J20</f>
        <v>1024066.76</v>
      </c>
      <c r="K20" s="21">
        <f t="shared" si="3"/>
        <v>0.33097933380181527</v>
      </c>
      <c r="L20" s="9">
        <f>'CONTRACTACIO 1r TR 2024'!L20+'CONTRACTACIO 2n TR 2024'!L20+'CONTRACTACIO 3r TR 2024'!L20+'CONTRACTACIO 4t TR 2024'!L20</f>
        <v>30</v>
      </c>
      <c r="M20" s="20">
        <f t="shared" si="4"/>
        <v>0.967741935483871</v>
      </c>
      <c r="N20" s="13">
        <f>'CONTRACTACIO 1r TR 2024'!N20+'CONTRACTACIO 2n TR 2024'!N20+'CONTRACTACIO 3r TR 2024'!N20+'CONTRACTACIO 4t TR 2024'!N20</f>
        <v>65485.42</v>
      </c>
      <c r="O20" s="13">
        <f>'CONTRACTACIO 1r TR 2024'!O20+'CONTRACTACIO 2n TR 2024'!O20+'CONTRACTACIO 3r TR 2024'!O20+'CONTRACTACIO 4t TR 2024'!O20</f>
        <v>77658.179999999993</v>
      </c>
      <c r="P20" s="21">
        <f t="shared" si="5"/>
        <v>0.83809721356903211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2" customFormat="1" ht="39.9" customHeight="1" x14ac:dyDescent="0.3">
      <c r="A21" s="46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2" customFormat="1" ht="39.9" customHeight="1" x14ac:dyDescent="0.3">
      <c r="A22" s="92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23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23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23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23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23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23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81">
        <f>'CONTRACTACIO 1r TR 2024'!B23+'CONTRACTACIO 2n TR 2024'!B23+'CONTRACTACIO 3r TR 2024'!B23+'CONTRACTACIO 4t TR 2024'!B23</f>
        <v>0</v>
      </c>
      <c r="C23" s="66" t="str">
        <f t="shared" si="0"/>
        <v/>
      </c>
      <c r="D23" s="77">
        <f>'CONTRACTACIO 1r TR 2024'!D23+'CONTRACTACIO 2n TR 2024'!D23+'CONTRACTACIO 3r TR 2024'!D23+'CONTRACTACIO 4t TR 2024'!D23</f>
        <v>0</v>
      </c>
      <c r="E23" s="78">
        <f>'CONTRACTACIO 1r TR 2024'!E23+'CONTRACTACIO 2n TR 2024'!E23+'CONTRACTACIO 3r TR 2024'!E23+'CONTRACTACIO 4t TR 2024'!E23</f>
        <v>0</v>
      </c>
      <c r="F23" s="67" t="str">
        <f t="shared" si="1"/>
        <v/>
      </c>
      <c r="G23" s="81">
        <f>'CONTRACTACIO 1r TR 2024'!G23+'CONTRACTACIO 2n TR 2024'!G23+'CONTRACTACIO 3r TR 2024'!G23+'CONTRACTACIO 4t TR 2024'!G23</f>
        <v>0</v>
      </c>
      <c r="H23" s="66" t="str">
        <f t="shared" si="2"/>
        <v/>
      </c>
      <c r="I23" s="77">
        <f>'CONTRACTACIO 1r TR 2024'!I23+'CONTRACTACIO 2n TR 2024'!I23+'CONTRACTACIO 3r TR 2024'!I23+'CONTRACTACIO 4t TR 2024'!I23</f>
        <v>0</v>
      </c>
      <c r="J23" s="78">
        <f>'CONTRACTACIO 1r TR 2024'!J23+'CONTRACTACIO 2n TR 2024'!J23+'CONTRACTACIO 3r TR 2024'!J23+'CONTRACTACIO 4t TR 2024'!J23</f>
        <v>0</v>
      </c>
      <c r="K23" s="67" t="str">
        <f t="shared" si="3"/>
        <v/>
      </c>
      <c r="L23" s="81">
        <f>'CONTRACTACIO 1r TR 2024'!L23+'CONTRACTACIO 2n TR 2024'!L23+'CONTRACTACIO 3r TR 2024'!L23+'CONTRACTACIO 4t TR 2024'!L23</f>
        <v>0</v>
      </c>
      <c r="M23" s="66" t="str">
        <f t="shared" si="4"/>
        <v/>
      </c>
      <c r="N23" s="77">
        <f>'CONTRACTACIO 1r TR 2024'!N23+'CONTRACTACIO 2n TR 2024'!N23+'CONTRACTACIO 3r TR 2024'!N23+'CONTRACTACIO 4t TR 2024'!N23</f>
        <v>0</v>
      </c>
      <c r="O23" s="78">
        <f>'CONTRACTACIO 1r TR 2024'!O23+'CONTRACTACIO 2n TR 2024'!O23+'CONTRACTACIO 3r TR 2024'!O23+'CONTRACTACIO 4t TR 2024'!O23</f>
        <v>0</v>
      </c>
      <c r="P23" s="67" t="str">
        <f t="shared" si="5"/>
        <v/>
      </c>
      <c r="Q23" s="81">
        <f>'CONTRACTACIO 1r TR 2024'!Q23+'CONTRACTACIO 2n TR 2024'!Q23+'CONTRACTACIO 3r TR 2024'!Q23+'CONTRACTACIO 4t TR 2024'!Q23</f>
        <v>0</v>
      </c>
      <c r="R23" s="66" t="str">
        <f t="shared" si="6"/>
        <v/>
      </c>
      <c r="S23" s="77">
        <f>'CONTRACTACIO 1r TR 2024'!S23+'CONTRACTACIO 2n TR 2024'!S23+'CONTRACTACIO 3r TR 2024'!S23+'CONTRACTACIO 4t TR 2024'!S23</f>
        <v>0</v>
      </c>
      <c r="T23" s="78">
        <f>'CONTRACTACIO 1r TR 2024'!T23+'CONTRACTACIO 2n TR 2024'!T23+'CONTRACTACIO 3r TR 2024'!T23+'CONTRACTACIO 4t TR 2024'!T23</f>
        <v>0</v>
      </c>
      <c r="U23" s="67" t="str">
        <f t="shared" si="7"/>
        <v/>
      </c>
      <c r="V23" s="81">
        <f>'CONTRACTACIO 1r TR 2024'!AA23+'CONTRACTACIO 2n TR 2024'!AA23+'CONTRACTACIO 3r TR 2024'!AA23+'CONTRACTACIO 4t TR 2024'!AA23</f>
        <v>0</v>
      </c>
      <c r="W23" s="66" t="str">
        <f t="shared" si="8"/>
        <v/>
      </c>
      <c r="X23" s="77">
        <f>'CONTRACTACIO 1r TR 2024'!AC23+'CONTRACTACIO 2n TR 2024'!AC23+'CONTRACTACIO 3r TR 2024'!AC23+'CONTRACTACIO 4t TR 2024'!AC23</f>
        <v>0</v>
      </c>
      <c r="Y23" s="78">
        <f>'CONTRACTACIO 1r TR 2024'!AD23+'CONTRACTACIO 2n TR 2024'!AD23+'CONTRACTACIO 3r TR 2024'!AD23+'CONTRACTACIO 4t TR 2024'!AD23</f>
        <v>0</v>
      </c>
      <c r="Z23" s="67" t="str">
        <f t="shared" si="9"/>
        <v/>
      </c>
      <c r="AA23" s="81">
        <f>'CONTRACTACIO 1r TR 2024'!V23+'CONTRACTACIO 2n TR 2024'!V23+'CONTRACTACIO 3r TR 2024'!V23+'CONTRACTACIO 4t TR 2024'!V23</f>
        <v>0</v>
      </c>
      <c r="AB23" s="20" t="str">
        <f t="shared" si="10"/>
        <v/>
      </c>
      <c r="AC23" s="77">
        <f>'CONTRACTACIO 1r TR 2024'!X23+'CONTRACTACIO 2n TR 2024'!X23+'CONTRACTACIO 3r TR 2024'!X23+'CONTRACTACIO 4t TR 2024'!X23</f>
        <v>0</v>
      </c>
      <c r="AD23" s="78">
        <f>'CONTRACTACIO 1r TR 2024'!Y23+'CONTRACTACIO 2n TR 2024'!Y23+'CONTRACTACIO 3r TR 2024'!Y23+'CONTRACTACIO 4t TR 2024'!Y23</f>
        <v>0</v>
      </c>
      <c r="AE23" s="67" t="str">
        <f t="shared" si="11"/>
        <v/>
      </c>
    </row>
    <row r="24" spans="1:31" s="42" customFormat="1" ht="36" customHeight="1" x14ac:dyDescent="0.3">
      <c r="A24" s="97" t="s">
        <v>52</v>
      </c>
      <c r="B24" s="81">
        <f>'CONTRACTACIO 1r TR 2024'!B24+'CONTRACTACIO 2n TR 2024'!B24+'CONTRACTACIO 3r TR 2024'!B24+'CONTRACTACIO 4t TR 2024'!B24</f>
        <v>0</v>
      </c>
      <c r="C24" s="66" t="str">
        <f t="shared" si="0"/>
        <v/>
      </c>
      <c r="D24" s="77">
        <f>'CONTRACTACIO 1r TR 2024'!D24+'CONTRACTACIO 2n TR 2024'!D24+'CONTRACTACIO 3r TR 2024'!D24+'CONTRACTACIO 4t TR 2024'!D24</f>
        <v>0</v>
      </c>
      <c r="E24" s="78">
        <f>'CONTRACTACIO 1r TR 2024'!E24+'CONTRACTACIO 2n TR 2024'!E24+'CONTRACTACIO 3r TR 2024'!E24+'CONTRACTACIO 4t TR 2024'!E24</f>
        <v>0</v>
      </c>
      <c r="F24" s="67" t="str">
        <f t="shared" si="1"/>
        <v/>
      </c>
      <c r="G24" s="81">
        <f>'CONTRACTACIO 1r TR 2024'!G24+'CONTRACTACIO 2n TR 2024'!G24+'CONTRACTACIO 3r TR 2024'!G24+'CONTRACTACIO 4t TR 2024'!G24</f>
        <v>0</v>
      </c>
      <c r="H24" s="66" t="str">
        <f t="shared" si="2"/>
        <v/>
      </c>
      <c r="I24" s="77">
        <f>'CONTRACTACIO 1r TR 2024'!I24+'CONTRACTACIO 2n TR 2024'!I24+'CONTRACTACIO 3r TR 2024'!I24+'CONTRACTACIO 4t TR 2024'!I24</f>
        <v>0</v>
      </c>
      <c r="J24" s="78">
        <f>'CONTRACTACIO 1r TR 2024'!J24+'CONTRACTACIO 2n TR 2024'!J24+'CONTRACTACIO 3r TR 2024'!J24+'CONTRACTACIO 4t TR 2024'!J24</f>
        <v>0</v>
      </c>
      <c r="K24" s="67" t="str">
        <f t="shared" si="3"/>
        <v/>
      </c>
      <c r="L24" s="81">
        <f>'CONTRACTACIO 1r TR 2024'!L24+'CONTRACTACIO 2n TR 2024'!L24+'CONTRACTACIO 3r TR 2024'!L24+'CONTRACTACIO 4t TR 2024'!L24</f>
        <v>0</v>
      </c>
      <c r="M24" s="66" t="str">
        <f t="shared" si="4"/>
        <v/>
      </c>
      <c r="N24" s="77">
        <f>'CONTRACTACIO 1r TR 2024'!N24+'CONTRACTACIO 2n TR 2024'!N24+'CONTRACTACIO 3r TR 2024'!N24+'CONTRACTACIO 4t TR 2024'!N24</f>
        <v>0</v>
      </c>
      <c r="O24" s="78">
        <f>'CONTRACTACIO 1r TR 2024'!O24+'CONTRACTACIO 2n TR 2024'!O24+'CONTRACTACIO 3r TR 2024'!O24+'CONTRACTACIO 4t TR 2024'!O24</f>
        <v>0</v>
      </c>
      <c r="P24" s="67" t="str">
        <f t="shared" si="5"/>
        <v/>
      </c>
      <c r="Q24" s="81">
        <f>'CONTRACTACIO 1r TR 2024'!Q24+'CONTRACTACIO 2n TR 2024'!Q24+'CONTRACTACIO 3r TR 2024'!Q24+'CONTRACTACIO 4t TR 2024'!Q24</f>
        <v>0</v>
      </c>
      <c r="R24" s="66" t="str">
        <f t="shared" si="6"/>
        <v/>
      </c>
      <c r="S24" s="77">
        <f>'CONTRACTACIO 1r TR 2024'!S24+'CONTRACTACIO 2n TR 2024'!S24+'CONTRACTACIO 3r TR 2024'!S24+'CONTRACTACIO 4t TR 2024'!S24</f>
        <v>0</v>
      </c>
      <c r="T24" s="78">
        <f>'CONTRACTACIO 1r TR 2024'!T24+'CONTRACTACIO 2n TR 2024'!T24+'CONTRACTACIO 3r TR 2024'!T24+'CONTRACTACIO 4t TR 2024'!T24</f>
        <v>0</v>
      </c>
      <c r="U24" s="67" t="str">
        <f t="shared" si="7"/>
        <v/>
      </c>
      <c r="V24" s="81">
        <f>'CONTRACTACIO 1r TR 2024'!AA24+'CONTRACTACIO 2n TR 2024'!AA24+'CONTRACTACIO 3r TR 2024'!AA24+'CONTRACTACIO 4t TR 2024'!AA24</f>
        <v>0</v>
      </c>
      <c r="W24" s="66" t="str">
        <f t="shared" si="8"/>
        <v/>
      </c>
      <c r="X24" s="77">
        <f>'CONTRACTACIO 1r TR 2024'!AC24+'CONTRACTACIO 2n TR 2024'!AC24+'CONTRACTACIO 3r TR 2024'!AC24+'CONTRACTACIO 4t TR 2024'!AC24</f>
        <v>0</v>
      </c>
      <c r="Y24" s="78">
        <f>'CONTRACTACIO 1r TR 2024'!AD24+'CONTRACTACIO 2n TR 2024'!AD24+'CONTRACTACIO 3r TR 2024'!AD24+'CONTRACTACIO 4t TR 2024'!AD24</f>
        <v>0</v>
      </c>
      <c r="Z24" s="67" t="str">
        <f t="shared" si="9"/>
        <v/>
      </c>
      <c r="AA24" s="81">
        <f>'CONTRACTACIO 1r TR 2024'!V24+'CONTRACTACIO 2n TR 2024'!V24+'CONTRACTACIO 3r TR 2024'!V24+'CONTRACTACIO 4t TR 2024'!V24</f>
        <v>0</v>
      </c>
      <c r="AB24" s="20" t="str">
        <f t="shared" si="10"/>
        <v/>
      </c>
      <c r="AC24" s="77">
        <f>'CONTRACTACIO 1r TR 2024'!X24+'CONTRACTACIO 2n TR 2024'!X24+'CONTRACTACIO 3r TR 2024'!X24+'CONTRACTACIO 4t TR 2024'!X24</f>
        <v>0</v>
      </c>
      <c r="AD24" s="78">
        <f>'CONTRACTACIO 1r TR 2024'!Y24+'CONTRACTACIO 2n TR 2024'!Y24+'CONTRACTACIO 3r TR 2024'!Y24+'CONTRACTACIO 4t TR 2024'!Y24</f>
        <v>0</v>
      </c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16</v>
      </c>
      <c r="C25" s="17">
        <f t="shared" si="12"/>
        <v>1</v>
      </c>
      <c r="D25" s="18">
        <f t="shared" si="12"/>
        <v>555751.18000000005</v>
      </c>
      <c r="E25" s="18">
        <f t="shared" si="12"/>
        <v>672459.17</v>
      </c>
      <c r="F25" s="19">
        <f t="shared" si="12"/>
        <v>1</v>
      </c>
      <c r="G25" s="16">
        <f t="shared" si="12"/>
        <v>262</v>
      </c>
      <c r="H25" s="17">
        <f t="shared" si="12"/>
        <v>1</v>
      </c>
      <c r="I25" s="18">
        <f t="shared" si="12"/>
        <v>2846814.67</v>
      </c>
      <c r="J25" s="18">
        <f t="shared" si="12"/>
        <v>3094050.46</v>
      </c>
      <c r="K25" s="19">
        <f t="shared" si="12"/>
        <v>1</v>
      </c>
      <c r="L25" s="16">
        <f t="shared" si="12"/>
        <v>31</v>
      </c>
      <c r="M25" s="17">
        <f t="shared" si="12"/>
        <v>1</v>
      </c>
      <c r="N25" s="18">
        <f t="shared" si="12"/>
        <v>77883.709999999992</v>
      </c>
      <c r="O25" s="18">
        <f t="shared" si="12"/>
        <v>92660.109999999986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customHeight="1" x14ac:dyDescent="0.3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51" t="str">
        <f>'CONTRACTACIO 1r TR 2024'!A28:Q28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3">
      <c r="A31" s="157" t="s">
        <v>10</v>
      </c>
      <c r="B31" s="160" t="s">
        <v>17</v>
      </c>
      <c r="C31" s="161"/>
      <c r="D31" s="161"/>
      <c r="E31" s="161"/>
      <c r="F31" s="162"/>
      <c r="G31" s="25"/>
      <c r="H31" s="54"/>
      <c r="I31" s="54"/>
      <c r="J31" s="166" t="s">
        <v>15</v>
      </c>
      <c r="K31" s="167"/>
      <c r="L31" s="160" t="s">
        <v>16</v>
      </c>
      <c r="M31" s="161"/>
      <c r="N31" s="161"/>
      <c r="O31" s="161"/>
      <c r="P31" s="162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35">
      <c r="A32" s="158"/>
      <c r="B32" s="163"/>
      <c r="C32" s="164"/>
      <c r="D32" s="164"/>
      <c r="E32" s="164"/>
      <c r="F32" s="165"/>
      <c r="G32" s="25"/>
      <c r="J32" s="168"/>
      <c r="K32" s="169"/>
      <c r="L32" s="172"/>
      <c r="M32" s="173"/>
      <c r="N32" s="173"/>
      <c r="O32" s="173"/>
      <c r="P32" s="174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200000000000003" customHeight="1" thickBot="1" x14ac:dyDescent="0.35">
      <c r="A33" s="159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70"/>
      <c r="K33" s="171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4" customHeight="1" x14ac:dyDescent="0.3">
      <c r="A34" s="41" t="s">
        <v>25</v>
      </c>
      <c r="B34" s="9">
        <f t="shared" ref="B34:B43" si="13">B13+G13+L13+Q13+V13+AA13</f>
        <v>20</v>
      </c>
      <c r="C34" s="8">
        <f t="shared" ref="C34:C40" si="14">IF(B34,B34/$B$46,"")</f>
        <v>6.4724919093851127E-2</v>
      </c>
      <c r="D34" s="10">
        <f t="shared" ref="D34:D43" si="15">D13+I13+N13+S13+X13+AC13</f>
        <v>2026541.31</v>
      </c>
      <c r="E34" s="11">
        <f t="shared" ref="E34:E43" si="16">E13+J13+O13+T13+Y13+AD13</f>
        <v>2157821.65</v>
      </c>
      <c r="F34" s="21">
        <f t="shared" ref="F34:F40" si="17">IF(E34,E34/$E$46,"")</f>
        <v>0.55914142040303205</v>
      </c>
      <c r="J34" s="106" t="s">
        <v>3</v>
      </c>
      <c r="K34" s="107"/>
      <c r="L34" s="57">
        <f>B25</f>
        <v>16</v>
      </c>
      <c r="M34" s="8">
        <f t="shared" ref="M34:M39" si="18">IF(L34,L34/$L$40,"")</f>
        <v>5.1779935275080909E-2</v>
      </c>
      <c r="N34" s="58">
        <f>D25</f>
        <v>555751.18000000005</v>
      </c>
      <c r="O34" s="58">
        <f>E25</f>
        <v>672459.17</v>
      </c>
      <c r="P34" s="59">
        <f t="shared" ref="P34:P39" si="19">IF(O34,O34/$O$40,"")</f>
        <v>0.17424970014405225</v>
      </c>
    </row>
    <row r="35" spans="1:33" s="25" customFormat="1" ht="30" customHeight="1" x14ac:dyDescent="0.3">
      <c r="A35" s="43" t="s">
        <v>18</v>
      </c>
      <c r="B35" s="12">
        <f t="shared" si="13"/>
        <v>3</v>
      </c>
      <c r="C35" s="8">
        <f t="shared" si="14"/>
        <v>9.7087378640776691E-3</v>
      </c>
      <c r="D35" s="13">
        <f t="shared" si="15"/>
        <v>79221.26999999999</v>
      </c>
      <c r="E35" s="14">
        <f t="shared" si="16"/>
        <v>95857.739999999991</v>
      </c>
      <c r="F35" s="21">
        <f t="shared" si="17"/>
        <v>2.4838954090679616E-2</v>
      </c>
      <c r="J35" s="102" t="s">
        <v>1</v>
      </c>
      <c r="K35" s="103"/>
      <c r="L35" s="60">
        <f>G25</f>
        <v>262</v>
      </c>
      <c r="M35" s="8">
        <f t="shared" si="18"/>
        <v>0.84789644012944987</v>
      </c>
      <c r="N35" s="61">
        <f>I25</f>
        <v>2846814.67</v>
      </c>
      <c r="O35" s="61">
        <f>J25</f>
        <v>3094050.46</v>
      </c>
      <c r="P35" s="59">
        <f t="shared" si="19"/>
        <v>0.80173992554160112</v>
      </c>
    </row>
    <row r="36" spans="1:33" s="25" customFormat="1" ht="30" customHeight="1" x14ac:dyDescent="0.3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02" t="s">
        <v>2</v>
      </c>
      <c r="K36" s="103"/>
      <c r="L36" s="60">
        <f>L25</f>
        <v>31</v>
      </c>
      <c r="M36" s="8">
        <f t="shared" si="18"/>
        <v>0.10032362459546926</v>
      </c>
      <c r="N36" s="61">
        <f>N25</f>
        <v>77883.709999999992</v>
      </c>
      <c r="O36" s="61">
        <f>O25</f>
        <v>92660.109999999986</v>
      </c>
      <c r="P36" s="59">
        <f t="shared" si="19"/>
        <v>2.4010374314346689E-2</v>
      </c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02" t="s">
        <v>5</v>
      </c>
      <c r="K38" s="103"/>
      <c r="L38" s="60">
        <f>AA25</f>
        <v>0</v>
      </c>
      <c r="M38" s="8" t="str">
        <f t="shared" si="18"/>
        <v/>
      </c>
      <c r="N38" s="61">
        <f>AC25</f>
        <v>0</v>
      </c>
      <c r="O38" s="61">
        <f>AD25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H39" s="25"/>
      <c r="I39" s="25"/>
      <c r="J39" s="102" t="s">
        <v>4</v>
      </c>
      <c r="K39" s="103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7</v>
      </c>
      <c r="C40" s="8">
        <f t="shared" si="14"/>
        <v>2.2653721682847898E-2</v>
      </c>
      <c r="D40" s="13">
        <f t="shared" si="15"/>
        <v>327661.73</v>
      </c>
      <c r="E40" s="23">
        <f t="shared" si="16"/>
        <v>394791.83</v>
      </c>
      <c r="F40" s="21">
        <f t="shared" si="17"/>
        <v>0.10229968013793558</v>
      </c>
      <c r="G40" s="25"/>
      <c r="H40" s="25"/>
      <c r="I40" s="25"/>
      <c r="J40" s="104" t="s">
        <v>0</v>
      </c>
      <c r="K40" s="105"/>
      <c r="L40" s="83">
        <f>SUM(L34:L39)</f>
        <v>309</v>
      </c>
      <c r="M40" s="17">
        <f>SUM(M34:M39)</f>
        <v>1</v>
      </c>
      <c r="N40" s="84">
        <f>SUM(N34:N39)</f>
        <v>3480449.56</v>
      </c>
      <c r="O40" s="85">
        <f>SUM(O34:O39)</f>
        <v>3859169.7399999998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279</v>
      </c>
      <c r="C41" s="8">
        <f>IF(B41,B41/$B$46,"")</f>
        <v>0.90291262135922334</v>
      </c>
      <c r="D41" s="13">
        <f t="shared" si="15"/>
        <v>1047025.25</v>
      </c>
      <c r="E41" s="23">
        <f t="shared" si="16"/>
        <v>1210698.52</v>
      </c>
      <c r="F41" s="21">
        <f>IF(E41,E41/$E$46,"")</f>
        <v>0.31371994536835274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3">
      <c r="A42" s="46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3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3">
      <c r="A44" s="94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3">
      <c r="A45" s="94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35">
      <c r="A46" s="64" t="s">
        <v>0</v>
      </c>
      <c r="B46" s="16">
        <f>SUM(B34:B45)</f>
        <v>309</v>
      </c>
      <c r="C46" s="17">
        <f>SUM(C34:C45)</f>
        <v>1</v>
      </c>
      <c r="D46" s="18">
        <f>SUM(D34:D45)</f>
        <v>3480449.56</v>
      </c>
      <c r="E46" s="18">
        <f>SUM(E34:E45)</f>
        <v>3859169.7399999998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3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" customHeigh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1:21" s="25" customFormat="1" x14ac:dyDescent="0.3">
      <c r="B97" s="26"/>
      <c r="H97" s="26"/>
      <c r="N97" s="26"/>
    </row>
    <row r="98" spans="1:21" s="25" customFormat="1" x14ac:dyDescent="0.3">
      <c r="B98" s="26"/>
      <c r="H98" s="26"/>
      <c r="N98" s="26"/>
    </row>
    <row r="99" spans="1:21" s="25" customFormat="1" x14ac:dyDescent="0.3">
      <c r="B99" s="26"/>
      <c r="H99" s="26"/>
      <c r="N99" s="26"/>
    </row>
    <row r="100" spans="1:21" s="25" customFormat="1" x14ac:dyDescent="0.3">
      <c r="B100" s="26"/>
      <c r="H100" s="26"/>
      <c r="N100" s="26"/>
    </row>
    <row r="101" spans="1:21" s="25" customFormat="1" x14ac:dyDescent="0.3">
      <c r="B101" s="26"/>
      <c r="H101" s="26"/>
      <c r="N101" s="26"/>
    </row>
    <row r="102" spans="1:21" s="25" customFormat="1" x14ac:dyDescent="0.3">
      <c r="B102" s="26"/>
      <c r="H102" s="26"/>
      <c r="N102" s="26"/>
    </row>
    <row r="103" spans="1:21" s="25" customFormat="1" x14ac:dyDescent="0.3">
      <c r="B103" s="26"/>
      <c r="H103" s="26"/>
      <c r="N103" s="26"/>
    </row>
    <row r="104" spans="1:21" s="25" customFormat="1" x14ac:dyDescent="0.3">
      <c r="B104" s="26"/>
      <c r="H104" s="26"/>
      <c r="N104" s="26"/>
    </row>
    <row r="105" spans="1:21" s="25" customFormat="1" x14ac:dyDescent="0.3">
      <c r="B105" s="26"/>
      <c r="H105" s="26"/>
      <c r="N105" s="26"/>
    </row>
    <row r="106" spans="1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3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customProperties>
    <customPr name="EpmWorksheetKeyString_GUID" r:id="rId3"/>
  </customProperties>
  <ignoredErrors>
    <ignoredError sqref="I13:J13 N13:O13 S13:T13 X13:Y13 AC13:AD13 G13 L13 Q13 V13 AA13 D13:E13 B13 B24:AE24 B21:AE21 B8" unlockedFormula="1"/>
    <ignoredError sqref="C44:C45 M34:M39 C34:C43" 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Peric dels pal·lots</cp:lastModifiedBy>
  <cp:lastPrinted>2020-02-14T09:12:43Z</cp:lastPrinted>
  <dcterms:created xsi:type="dcterms:W3CDTF">2016-02-03T12:33:15Z</dcterms:created>
  <dcterms:modified xsi:type="dcterms:W3CDTF">2024-07-29T13:02:02Z</dcterms:modified>
</cp:coreProperties>
</file>