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rballes\Desktop\"/>
    </mc:Choice>
  </mc:AlternateContent>
  <xr:revisionPtr revIDLastSave="0" documentId="13_ncr:1_{24E089A2-D89D-40BA-9BC5-85C1C7386446}" xr6:coauthVersionLast="47" xr6:coauthVersionMax="47" xr10:uidLastSave="{00000000-0000-0000-0000-000000000000}"/>
  <bookViews>
    <workbookView xWindow="-120" yWindow="-120" windowWidth="29040" windowHeight="15840" tabRatio="700" firstSheet="1" activeTab="1" xr2:uid="{00000000-000D-0000-FFFF-FFFF00000000}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 s="1"/>
  <c r="D44" i="6"/>
  <c r="B44" i="6"/>
  <c r="C44" i="6" s="1"/>
  <c r="E44" i="5"/>
  <c r="F44" i="5" s="1"/>
  <c r="D44" i="5"/>
  <c r="B44" i="5"/>
  <c r="C44" i="5"/>
  <c r="E44" i="4"/>
  <c r="F44" i="4" s="1"/>
  <c r="D44" i="4"/>
  <c r="B44" i="4"/>
  <c r="C44" i="4" s="1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 s="1"/>
  <c r="X23" i="7"/>
  <c r="V23" i="7"/>
  <c r="W23" i="7" s="1"/>
  <c r="T23" i="7"/>
  <c r="U23" i="7" s="1"/>
  <c r="S23" i="7"/>
  <c r="Q23" i="7"/>
  <c r="R23" i="7" s="1"/>
  <c r="O23" i="7"/>
  <c r="P23" i="7"/>
  <c r="N23" i="7"/>
  <c r="L23" i="7"/>
  <c r="M23" i="7"/>
  <c r="J23" i="7"/>
  <c r="K23" i="7" s="1"/>
  <c r="I23" i="7"/>
  <c r="G23" i="7"/>
  <c r="H23" i="7" s="1"/>
  <c r="E23" i="7"/>
  <c r="E44" i="7" s="1"/>
  <c r="F44" i="7" s="1"/>
  <c r="D23" i="7"/>
  <c r="D44" i="7" s="1"/>
  <c r="B23" i="7"/>
  <c r="B44" i="7" s="1"/>
  <c r="C44" i="7" s="1"/>
  <c r="B8" i="7"/>
  <c r="B8" i="6"/>
  <c r="B8" i="5"/>
  <c r="B8" i="4"/>
  <c r="AD22" i="7"/>
  <c r="AE22" i="7" s="1"/>
  <c r="AC22" i="7"/>
  <c r="AA22" i="7"/>
  <c r="AB22" i="7"/>
  <c r="Y22" i="7"/>
  <c r="Z22" i="7"/>
  <c r="X22" i="7"/>
  <c r="V22" i="7"/>
  <c r="W22" i="7"/>
  <c r="T22" i="7"/>
  <c r="U22" i="7" s="1"/>
  <c r="S22" i="7"/>
  <c r="Q22" i="7"/>
  <c r="R22" i="7"/>
  <c r="O22" i="7"/>
  <c r="E43" i="7" s="1"/>
  <c r="F43" i="7" s="1"/>
  <c r="P22" i="7"/>
  <c r="N22" i="7"/>
  <c r="L22" i="7"/>
  <c r="M22" i="7" s="1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E34" i="7" s="1"/>
  <c r="T13" i="7"/>
  <c r="Y13" i="7"/>
  <c r="Z13" i="7"/>
  <c r="AD13" i="7"/>
  <c r="AE13" i="7"/>
  <c r="E20" i="7"/>
  <c r="E25" i="7" s="1"/>
  <c r="O34" i="7" s="1"/>
  <c r="J20" i="7"/>
  <c r="O20" i="7"/>
  <c r="AD20" i="7"/>
  <c r="T20" i="7"/>
  <c r="U20" i="7" s="1"/>
  <c r="Y20" i="7"/>
  <c r="E21" i="7"/>
  <c r="J21" i="7"/>
  <c r="O21" i="7"/>
  <c r="AD21" i="7"/>
  <c r="T21" i="7"/>
  <c r="U21" i="7" s="1"/>
  <c r="Y21" i="7"/>
  <c r="J14" i="7"/>
  <c r="K14" i="7" s="1"/>
  <c r="O14" i="7"/>
  <c r="E14" i="7"/>
  <c r="T14" i="7"/>
  <c r="U14" i="7"/>
  <c r="Y14" i="7"/>
  <c r="AD14" i="7"/>
  <c r="AE14" i="7" s="1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E37" i="7" s="1"/>
  <c r="F37" i="7" s="1"/>
  <c r="J17" i="7"/>
  <c r="K17" i="7" s="1"/>
  <c r="O17" i="7"/>
  <c r="E17" i="7"/>
  <c r="F17" i="7"/>
  <c r="T17" i="7"/>
  <c r="U17" i="7"/>
  <c r="Y17" i="7"/>
  <c r="Z17" i="7"/>
  <c r="AD17" i="7"/>
  <c r="J18" i="7"/>
  <c r="O18" i="7"/>
  <c r="E39" i="7" s="1"/>
  <c r="AD18" i="7"/>
  <c r="AE18" i="7" s="1"/>
  <c r="E18" i="7"/>
  <c r="T18" i="7"/>
  <c r="U18" i="7" s="1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D37" i="7" s="1"/>
  <c r="X16" i="7"/>
  <c r="AC16" i="7"/>
  <c r="D13" i="7"/>
  <c r="I13" i="7"/>
  <c r="N13" i="7"/>
  <c r="S13" i="7"/>
  <c r="X13" i="7"/>
  <c r="AC13" i="7"/>
  <c r="D20" i="7"/>
  <c r="D25" i="7" s="1"/>
  <c r="N34" i="7" s="1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S25" i="7" s="1"/>
  <c r="N37" i="7" s="1"/>
  <c r="X14" i="7"/>
  <c r="AC14" i="7"/>
  <c r="I15" i="7"/>
  <c r="N15" i="7"/>
  <c r="D15" i="7"/>
  <c r="S15" i="7"/>
  <c r="X15" i="7"/>
  <c r="AC15" i="7"/>
  <c r="I17" i="7"/>
  <c r="D38" i="7" s="1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 s="1"/>
  <c r="Q24" i="7"/>
  <c r="R24" i="7"/>
  <c r="V24" i="7"/>
  <c r="B45" i="7" s="1"/>
  <c r="C45" i="7" s="1"/>
  <c r="AA24" i="7"/>
  <c r="AB24" i="7"/>
  <c r="G16" i="7"/>
  <c r="H16" i="7" s="1"/>
  <c r="L16" i="7"/>
  <c r="Q16" i="7"/>
  <c r="V16" i="7"/>
  <c r="W16" i="7" s="1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/>
  <c r="Q21" i="7"/>
  <c r="R21" i="7" s="1"/>
  <c r="V21" i="7"/>
  <c r="W21" i="7" s="1"/>
  <c r="G14" i="7"/>
  <c r="L14" i="7"/>
  <c r="B14" i="7"/>
  <c r="C14" i="7" s="1"/>
  <c r="Q14" i="7"/>
  <c r="Q25" i="7" s="1"/>
  <c r="L37" i="7" s="1"/>
  <c r="M37" i="7" s="1"/>
  <c r="V14" i="7"/>
  <c r="W14" i="7"/>
  <c r="AA14" i="7"/>
  <c r="AB14" i="7" s="1"/>
  <c r="G15" i="7"/>
  <c r="L15" i="7"/>
  <c r="B15" i="7"/>
  <c r="Q15" i="7"/>
  <c r="V15" i="7"/>
  <c r="W15" i="7"/>
  <c r="AA15" i="7"/>
  <c r="G17" i="7"/>
  <c r="H17" i="7"/>
  <c r="L17" i="7"/>
  <c r="M17" i="7" s="1"/>
  <c r="B17" i="7"/>
  <c r="C17" i="7"/>
  <c r="Q17" i="7"/>
  <c r="V17" i="7"/>
  <c r="W17" i="7"/>
  <c r="AA17" i="7"/>
  <c r="G18" i="7"/>
  <c r="L18" i="7"/>
  <c r="AA18" i="7"/>
  <c r="B18" i="7"/>
  <c r="Q18" i="7"/>
  <c r="R18" i="7" s="1"/>
  <c r="V18" i="7"/>
  <c r="W18" i="7"/>
  <c r="G19" i="7"/>
  <c r="L19" i="7"/>
  <c r="AA19" i="7"/>
  <c r="B19" i="7"/>
  <c r="B40" i="7" s="1"/>
  <c r="Q19" i="7"/>
  <c r="R19" i="7"/>
  <c r="V19" i="7"/>
  <c r="W19" i="7"/>
  <c r="R15" i="7"/>
  <c r="J25" i="6"/>
  <c r="K20" i="6"/>
  <c r="E25" i="6"/>
  <c r="O25" i="6"/>
  <c r="O36" i="6"/>
  <c r="P36" i="6" s="1"/>
  <c r="Y25" i="6"/>
  <c r="O38" i="6" s="1"/>
  <c r="T25" i="6"/>
  <c r="O37" i="6"/>
  <c r="AD25" i="6"/>
  <c r="O39" i="6" s="1"/>
  <c r="P39" i="6" s="1"/>
  <c r="I25" i="6"/>
  <c r="N35" i="6" s="1"/>
  <c r="D25" i="6"/>
  <c r="N34" i="6"/>
  <c r="N25" i="6"/>
  <c r="N36" i="6"/>
  <c r="X25" i="6"/>
  <c r="N38" i="6"/>
  <c r="S25" i="6"/>
  <c r="N37" i="6" s="1"/>
  <c r="AC25" i="6"/>
  <c r="N39" i="6"/>
  <c r="G25" i="6"/>
  <c r="L35" i="6" s="1"/>
  <c r="M35" i="6" s="1"/>
  <c r="H15" i="6"/>
  <c r="B25" i="6"/>
  <c r="L25" i="6"/>
  <c r="L36" i="6" s="1"/>
  <c r="M36" i="6" s="1"/>
  <c r="V25" i="6"/>
  <c r="L38" i="6" s="1"/>
  <c r="Q25" i="6"/>
  <c r="L37" i="6"/>
  <c r="M37" i="6" s="1"/>
  <c r="AA25" i="6"/>
  <c r="L39" i="6" s="1"/>
  <c r="M39" i="6" s="1"/>
  <c r="E45" i="6"/>
  <c r="E34" i="6"/>
  <c r="E35" i="6"/>
  <c r="E36" i="6"/>
  <c r="F36" i="6" s="1"/>
  <c r="E37" i="6"/>
  <c r="E38" i="6"/>
  <c r="F38" i="6"/>
  <c r="E39" i="6"/>
  <c r="E40" i="6"/>
  <c r="E41" i="6"/>
  <c r="E42" i="6"/>
  <c r="F42" i="6" s="1"/>
  <c r="D45" i="6"/>
  <c r="D34" i="6"/>
  <c r="D35" i="6"/>
  <c r="D36" i="6"/>
  <c r="D46" i="6" s="1"/>
  <c r="D37" i="6"/>
  <c r="D38" i="6"/>
  <c r="D39" i="6"/>
  <c r="D40" i="6"/>
  <c r="D41" i="6"/>
  <c r="D42" i="6"/>
  <c r="B45" i="6"/>
  <c r="B42" i="6"/>
  <c r="C42" i="6" s="1"/>
  <c r="B34" i="6"/>
  <c r="B46" i="6" s="1"/>
  <c r="B35" i="6"/>
  <c r="B36" i="6"/>
  <c r="B37" i="6"/>
  <c r="B38" i="6"/>
  <c r="C38" i="6" s="1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 s="1"/>
  <c r="J25" i="5"/>
  <c r="O25" i="5"/>
  <c r="O36" i="5" s="1"/>
  <c r="P36" i="5" s="1"/>
  <c r="T25" i="5"/>
  <c r="O37" i="5" s="1"/>
  <c r="P37" i="5" s="1"/>
  <c r="Y25" i="5"/>
  <c r="Z18" i="5"/>
  <c r="D25" i="5"/>
  <c r="N34" i="5" s="1"/>
  <c r="I25" i="5"/>
  <c r="N35" i="5" s="1"/>
  <c r="N25" i="5"/>
  <c r="N36" i="5" s="1"/>
  <c r="S25" i="5"/>
  <c r="N37" i="5" s="1"/>
  <c r="X25" i="5"/>
  <c r="N38" i="5" s="1"/>
  <c r="B25" i="5"/>
  <c r="L34" i="5" s="1"/>
  <c r="G25" i="5"/>
  <c r="L25" i="5"/>
  <c r="L36" i="5" s="1"/>
  <c r="M36" i="5" s="1"/>
  <c r="Q25" i="5"/>
  <c r="L37" i="5" s="1"/>
  <c r="M37" i="5" s="1"/>
  <c r="V25" i="5"/>
  <c r="L38" i="5" s="1"/>
  <c r="M38" i="5" s="1"/>
  <c r="E34" i="5"/>
  <c r="E46" i="5" s="1"/>
  <c r="E35" i="5"/>
  <c r="E36" i="5"/>
  <c r="E41" i="5"/>
  <c r="E42" i="5"/>
  <c r="E39" i="5"/>
  <c r="E40" i="5"/>
  <c r="E45" i="5"/>
  <c r="E37" i="5"/>
  <c r="F37" i="5" s="1"/>
  <c r="E38" i="5"/>
  <c r="F38" i="5" s="1"/>
  <c r="D34" i="5"/>
  <c r="D35" i="5"/>
  <c r="D46" i="5" s="1"/>
  <c r="D36" i="5"/>
  <c r="D41" i="5"/>
  <c r="D42" i="5"/>
  <c r="D39" i="5"/>
  <c r="D40" i="5"/>
  <c r="D45" i="5"/>
  <c r="D37" i="5"/>
  <c r="D38" i="5"/>
  <c r="B34" i="5"/>
  <c r="C34" i="5" s="1"/>
  <c r="B35" i="5"/>
  <c r="B36" i="5"/>
  <c r="B41" i="5"/>
  <c r="B42" i="5"/>
  <c r="C42" i="5" s="1"/>
  <c r="B45" i="5"/>
  <c r="B39" i="5"/>
  <c r="B40" i="5"/>
  <c r="B37" i="5"/>
  <c r="B38" i="5"/>
  <c r="C38" i="5" s="1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25" i="5" s="1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F45" i="4" s="1"/>
  <c r="E34" i="4"/>
  <c r="E35" i="4"/>
  <c r="E36" i="4"/>
  <c r="E37" i="4"/>
  <c r="E38" i="4"/>
  <c r="E39" i="4"/>
  <c r="E40" i="4"/>
  <c r="E41" i="4"/>
  <c r="E42" i="4"/>
  <c r="F42" i="4" s="1"/>
  <c r="D45" i="4"/>
  <c r="B45" i="4"/>
  <c r="B42" i="4"/>
  <c r="C42" i="4" s="1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25" i="4" s="1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25" i="4" s="1"/>
  <c r="Z18" i="4"/>
  <c r="Z19" i="4"/>
  <c r="Y25" i="4"/>
  <c r="O38" i="4" s="1"/>
  <c r="P38" i="4" s="1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25" i="4" s="1"/>
  <c r="U16" i="4"/>
  <c r="U17" i="4"/>
  <c r="U18" i="4"/>
  <c r="U19" i="4"/>
  <c r="U20" i="4"/>
  <c r="U21" i="4"/>
  <c r="U24" i="4"/>
  <c r="S25" i="4"/>
  <c r="N37" i="4" s="1"/>
  <c r="Q25" i="4"/>
  <c r="R13" i="4"/>
  <c r="R14" i="4"/>
  <c r="R15" i="4"/>
  <c r="R16" i="4"/>
  <c r="R17" i="4"/>
  <c r="R18" i="4"/>
  <c r="R19" i="4"/>
  <c r="R20" i="4"/>
  <c r="R21" i="4"/>
  <c r="R24" i="4"/>
  <c r="O25" i="4"/>
  <c r="O36" i="4" s="1"/>
  <c r="P19" i="4"/>
  <c r="P17" i="4"/>
  <c r="P24" i="4"/>
  <c r="N25" i="4"/>
  <c r="N36" i="4" s="1"/>
  <c r="L25" i="4"/>
  <c r="L36" i="4" s="1"/>
  <c r="M19" i="4"/>
  <c r="M16" i="4"/>
  <c r="M17" i="4"/>
  <c r="M18" i="4"/>
  <c r="M21" i="4"/>
  <c r="M24" i="4"/>
  <c r="J25" i="4"/>
  <c r="O35" i="4" s="1"/>
  <c r="K16" i="4"/>
  <c r="K17" i="4"/>
  <c r="I25" i="4"/>
  <c r="N35" i="4" s="1"/>
  <c r="G25" i="4"/>
  <c r="H13" i="4" s="1"/>
  <c r="H16" i="4"/>
  <c r="H17" i="4"/>
  <c r="H21" i="4"/>
  <c r="E25" i="4"/>
  <c r="F20" i="4" s="1"/>
  <c r="F13" i="4"/>
  <c r="F16" i="4"/>
  <c r="F17" i="4"/>
  <c r="F19" i="4"/>
  <c r="F21" i="4"/>
  <c r="F24" i="4"/>
  <c r="D25" i="4"/>
  <c r="N34" i="4" s="1"/>
  <c r="B25" i="4"/>
  <c r="L34" i="4" s="1"/>
  <c r="C16" i="4"/>
  <c r="C17" i="4"/>
  <c r="C21" i="4"/>
  <c r="C24" i="4"/>
  <c r="O37" i="4"/>
  <c r="P37" i="4" s="1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F20" i="1" s="1"/>
  <c r="Y25" i="1"/>
  <c r="O38" i="1"/>
  <c r="P38" i="1" s="1"/>
  <c r="I25" i="1"/>
  <c r="N35" i="1" s="1"/>
  <c r="N25" i="1"/>
  <c r="N36" i="1" s="1"/>
  <c r="D25" i="1"/>
  <c r="N34" i="1"/>
  <c r="X25" i="1"/>
  <c r="N38" i="1"/>
  <c r="G25" i="1"/>
  <c r="L35" i="1" s="1"/>
  <c r="H22" i="1"/>
  <c r="L25" i="1"/>
  <c r="M15" i="1" s="1"/>
  <c r="M20" i="1"/>
  <c r="V25" i="1"/>
  <c r="L38" i="1" s="1"/>
  <c r="M38" i="1" s="1"/>
  <c r="Q25" i="1"/>
  <c r="L37" i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19" i="1"/>
  <c r="P17" i="1"/>
  <c r="P14" i="1"/>
  <c r="M24" i="1"/>
  <c r="M21" i="1"/>
  <c r="M19" i="1"/>
  <c r="M17" i="1"/>
  <c r="M16" i="1"/>
  <c r="M14" i="1"/>
  <c r="K24" i="1"/>
  <c r="K17" i="1"/>
  <c r="K16" i="1"/>
  <c r="K15" i="1"/>
  <c r="K14" i="1"/>
  <c r="H21" i="1"/>
  <c r="H19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F37" i="1" s="1"/>
  <c r="E38" i="1"/>
  <c r="F38" i="1" s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O39" i="1" s="1"/>
  <c r="P39" i="1" s="1"/>
  <c r="AE16" i="1"/>
  <c r="AC25" i="1"/>
  <c r="N39" i="1" s="1"/>
  <c r="AB13" i="1"/>
  <c r="AA25" i="1"/>
  <c r="L39" i="1"/>
  <c r="M39" i="1" s="1"/>
  <c r="Z13" i="1"/>
  <c r="W13" i="1"/>
  <c r="U13" i="1"/>
  <c r="U14" i="1"/>
  <c r="U15" i="1"/>
  <c r="U16" i="1"/>
  <c r="U17" i="1"/>
  <c r="U18" i="1"/>
  <c r="U19" i="1"/>
  <c r="U20" i="1"/>
  <c r="U21" i="1"/>
  <c r="T25" i="1"/>
  <c r="O37" i="1" s="1"/>
  <c r="P37" i="1" s="1"/>
  <c r="S25" i="1"/>
  <c r="N37" i="1"/>
  <c r="R13" i="1"/>
  <c r="R25" i="1" s="1"/>
  <c r="K13" i="1"/>
  <c r="F14" i="1"/>
  <c r="F15" i="1"/>
  <c r="F16" i="1"/>
  <c r="F17" i="1"/>
  <c r="F18" i="1"/>
  <c r="F19" i="1"/>
  <c r="F21" i="1"/>
  <c r="P16" i="1"/>
  <c r="P16" i="5"/>
  <c r="P16" i="4"/>
  <c r="AE16" i="7"/>
  <c r="L37" i="4"/>
  <c r="F22" i="1"/>
  <c r="F23" i="1"/>
  <c r="F24" i="1"/>
  <c r="C22" i="1"/>
  <c r="C23" i="1"/>
  <c r="O34" i="6"/>
  <c r="P34" i="6" s="1"/>
  <c r="F22" i="6"/>
  <c r="L34" i="6"/>
  <c r="C22" i="6"/>
  <c r="F45" i="1"/>
  <c r="H20" i="6"/>
  <c r="H19" i="6"/>
  <c r="M18" i="6"/>
  <c r="M13" i="6"/>
  <c r="P19" i="6"/>
  <c r="P14" i="6"/>
  <c r="Z21" i="6"/>
  <c r="H22" i="6"/>
  <c r="O35" i="6"/>
  <c r="P35" i="6" s="1"/>
  <c r="K22" i="6"/>
  <c r="M13" i="5"/>
  <c r="L35" i="5"/>
  <c r="H22" i="5"/>
  <c r="O38" i="5"/>
  <c r="P38" i="5" s="1"/>
  <c r="O35" i="5"/>
  <c r="K22" i="5"/>
  <c r="M14" i="4"/>
  <c r="P21" i="4"/>
  <c r="H22" i="4"/>
  <c r="K22" i="4"/>
  <c r="Z21" i="4"/>
  <c r="L34" i="1"/>
  <c r="O34" i="1"/>
  <c r="F13" i="1"/>
  <c r="C13" i="1"/>
  <c r="K21" i="1"/>
  <c r="H16" i="1"/>
  <c r="H20" i="1"/>
  <c r="H14" i="1"/>
  <c r="H24" i="1"/>
  <c r="C42" i="1"/>
  <c r="Z18" i="6"/>
  <c r="C20" i="6"/>
  <c r="C13" i="6"/>
  <c r="C25" i="6" s="1"/>
  <c r="F14" i="6"/>
  <c r="F25" i="6" s="1"/>
  <c r="K15" i="6"/>
  <c r="R16" i="6"/>
  <c r="U16" i="6"/>
  <c r="U13" i="6"/>
  <c r="H18" i="6"/>
  <c r="H13" i="6"/>
  <c r="H24" i="6"/>
  <c r="H14" i="6"/>
  <c r="H25" i="6" s="1"/>
  <c r="D35" i="7"/>
  <c r="K19" i="6"/>
  <c r="K14" i="6"/>
  <c r="K18" i="6"/>
  <c r="K21" i="6"/>
  <c r="K13" i="6"/>
  <c r="T25" i="7"/>
  <c r="O37" i="7" s="1"/>
  <c r="P37" i="7" s="1"/>
  <c r="F13" i="6"/>
  <c r="W19" i="6"/>
  <c r="W18" i="6"/>
  <c r="K24" i="6"/>
  <c r="E46" i="6"/>
  <c r="F43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K25" i="5" s="1"/>
  <c r="W18" i="5"/>
  <c r="R16" i="5"/>
  <c r="H13" i="5"/>
  <c r="H20" i="5"/>
  <c r="K19" i="5"/>
  <c r="K20" i="5"/>
  <c r="C14" i="5"/>
  <c r="C13" i="5"/>
  <c r="C25" i="5" s="1"/>
  <c r="F23" i="7"/>
  <c r="B46" i="5"/>
  <c r="F43" i="5"/>
  <c r="AE21" i="5"/>
  <c r="AE20" i="5"/>
  <c r="C20" i="5"/>
  <c r="F21" i="5"/>
  <c r="F20" i="5"/>
  <c r="P21" i="5"/>
  <c r="C43" i="6"/>
  <c r="Z20" i="7"/>
  <c r="P15" i="4"/>
  <c r="H14" i="4"/>
  <c r="K14" i="4"/>
  <c r="C15" i="4"/>
  <c r="F15" i="4"/>
  <c r="P14" i="4"/>
  <c r="P18" i="4"/>
  <c r="H24" i="4"/>
  <c r="K20" i="4"/>
  <c r="K24" i="4"/>
  <c r="C14" i="4"/>
  <c r="F14" i="4"/>
  <c r="K21" i="4"/>
  <c r="W17" i="4"/>
  <c r="Z17" i="4"/>
  <c r="C20" i="4"/>
  <c r="W20" i="4"/>
  <c r="M20" i="4"/>
  <c r="F43" i="4"/>
  <c r="K22" i="7"/>
  <c r="Z14" i="7"/>
  <c r="C24" i="7"/>
  <c r="B37" i="7"/>
  <c r="C37" i="7" s="1"/>
  <c r="AC25" i="7"/>
  <c r="N38" i="7" s="1"/>
  <c r="D34" i="7"/>
  <c r="D45" i="7"/>
  <c r="E45" i="7"/>
  <c r="C35" i="1"/>
  <c r="B38" i="7"/>
  <c r="C38" i="7" s="1"/>
  <c r="R17" i="7"/>
  <c r="H22" i="7"/>
  <c r="P17" i="7"/>
  <c r="P16" i="7"/>
  <c r="F37" i="4"/>
  <c r="Z16" i="7"/>
  <c r="M16" i="7"/>
  <c r="F43" i="1"/>
  <c r="F44" i="1"/>
  <c r="F24" i="7"/>
  <c r="C22" i="7"/>
  <c r="C23" i="7"/>
  <c r="C44" i="1"/>
  <c r="F15" i="7"/>
  <c r="F22" i="7"/>
  <c r="F42" i="1"/>
  <c r="F35" i="1"/>
  <c r="C36" i="6"/>
  <c r="C41" i="6"/>
  <c r="C39" i="5"/>
  <c r="C43" i="5"/>
  <c r="C43" i="4"/>
  <c r="C45" i="1"/>
  <c r="C37" i="1"/>
  <c r="C15" i="7"/>
  <c r="K24" i="7"/>
  <c r="F37" i="6"/>
  <c r="F41" i="6"/>
  <c r="C39" i="6"/>
  <c r="C37" i="6"/>
  <c r="F40" i="6"/>
  <c r="C35" i="6"/>
  <c r="F35" i="6"/>
  <c r="P37" i="6"/>
  <c r="U13" i="7"/>
  <c r="U16" i="7"/>
  <c r="F45" i="6"/>
  <c r="C34" i="6"/>
  <c r="M34" i="6"/>
  <c r="F34" i="6"/>
  <c r="F39" i="6"/>
  <c r="AB18" i="7"/>
  <c r="AB19" i="7"/>
  <c r="C40" i="6"/>
  <c r="C45" i="6"/>
  <c r="C45" i="5"/>
  <c r="F39" i="5"/>
  <c r="F45" i="5"/>
  <c r="AE20" i="7"/>
  <c r="R16" i="7"/>
  <c r="C36" i="5"/>
  <c r="C37" i="5"/>
  <c r="F36" i="5"/>
  <c r="F34" i="5"/>
  <c r="C40" i="5"/>
  <c r="C35" i="5"/>
  <c r="F18" i="7"/>
  <c r="F40" i="5"/>
  <c r="F35" i="5"/>
  <c r="F21" i="7"/>
  <c r="F13" i="7"/>
  <c r="F14" i="7"/>
  <c r="C41" i="5"/>
  <c r="F42" i="5"/>
  <c r="F41" i="5"/>
  <c r="M35" i="5"/>
  <c r="W20" i="7"/>
  <c r="P35" i="5"/>
  <c r="Z21" i="7"/>
  <c r="AE17" i="7"/>
  <c r="F35" i="4"/>
  <c r="C38" i="4"/>
  <c r="C35" i="4"/>
  <c r="F38" i="4"/>
  <c r="C45" i="4"/>
  <c r="K16" i="7"/>
  <c r="AB20" i="7"/>
  <c r="AB17" i="7"/>
  <c r="R13" i="7"/>
  <c r="K21" i="7"/>
  <c r="P14" i="7"/>
  <c r="M14" i="7"/>
  <c r="H14" i="7"/>
  <c r="H24" i="7"/>
  <c r="C43" i="7"/>
  <c r="M37" i="4"/>
  <c r="F45" i="7"/>
  <c r="P20" i="4" l="1"/>
  <c r="P25" i="4" s="1"/>
  <c r="H20" i="4"/>
  <c r="M13" i="4"/>
  <c r="M15" i="4"/>
  <c r="P13" i="4"/>
  <c r="E40" i="7"/>
  <c r="D40" i="7"/>
  <c r="K18" i="4"/>
  <c r="K19" i="4"/>
  <c r="H19" i="4"/>
  <c r="H18" i="4"/>
  <c r="C18" i="4"/>
  <c r="C19" i="4"/>
  <c r="F18" i="4"/>
  <c r="F25" i="4" s="1"/>
  <c r="B39" i="7"/>
  <c r="K15" i="4"/>
  <c r="D36" i="7"/>
  <c r="H15" i="4"/>
  <c r="K13" i="4"/>
  <c r="L35" i="4"/>
  <c r="L40" i="4" s="1"/>
  <c r="M34" i="4" s="1"/>
  <c r="O34" i="4"/>
  <c r="D46" i="4"/>
  <c r="P20" i="1"/>
  <c r="M18" i="1"/>
  <c r="B41" i="7"/>
  <c r="P18" i="7"/>
  <c r="P18" i="1"/>
  <c r="D39" i="7"/>
  <c r="L36" i="1"/>
  <c r="L40" i="1" s="1"/>
  <c r="M34" i="1" s="1"/>
  <c r="P15" i="1"/>
  <c r="B36" i="7"/>
  <c r="M13" i="1"/>
  <c r="M25" i="1" s="1"/>
  <c r="P13" i="1"/>
  <c r="K18" i="1"/>
  <c r="K20" i="1"/>
  <c r="K19" i="1"/>
  <c r="E46" i="1"/>
  <c r="F39" i="1" s="1"/>
  <c r="H18" i="1"/>
  <c r="F41" i="1"/>
  <c r="D46" i="1"/>
  <c r="H13" i="1"/>
  <c r="H25" i="1" s="1"/>
  <c r="F25" i="1"/>
  <c r="F20" i="7"/>
  <c r="F25" i="7" s="1"/>
  <c r="D41" i="7"/>
  <c r="C25" i="1"/>
  <c r="B46" i="1"/>
  <c r="C41" i="1" s="1"/>
  <c r="B25" i="7"/>
  <c r="C18" i="7" s="1"/>
  <c r="N40" i="6"/>
  <c r="AE25" i="4"/>
  <c r="F25" i="5"/>
  <c r="Y25" i="7"/>
  <c r="O39" i="7" s="1"/>
  <c r="P39" i="7" s="1"/>
  <c r="N40" i="1"/>
  <c r="AA25" i="7"/>
  <c r="L38" i="7" s="1"/>
  <c r="M38" i="7" s="1"/>
  <c r="J25" i="7"/>
  <c r="K18" i="7" s="1"/>
  <c r="M25" i="5"/>
  <c r="R25" i="5"/>
  <c r="Z25" i="5"/>
  <c r="P25" i="5"/>
  <c r="K25" i="1"/>
  <c r="AE25" i="1"/>
  <c r="E46" i="4"/>
  <c r="F39" i="4" s="1"/>
  <c r="W25" i="6"/>
  <c r="AB15" i="7"/>
  <c r="AB25" i="7" s="1"/>
  <c r="R14" i="7"/>
  <c r="R25" i="7" s="1"/>
  <c r="W24" i="7"/>
  <c r="N40" i="5"/>
  <c r="O25" i="7"/>
  <c r="P20" i="7" s="1"/>
  <c r="C46" i="6"/>
  <c r="W25" i="4"/>
  <c r="X25" i="7"/>
  <c r="N39" i="7" s="1"/>
  <c r="F46" i="5"/>
  <c r="AE25" i="5"/>
  <c r="E41" i="7"/>
  <c r="B35" i="7"/>
  <c r="C35" i="7" s="1"/>
  <c r="R25" i="4"/>
  <c r="U25" i="1"/>
  <c r="E35" i="7"/>
  <c r="F35" i="7" s="1"/>
  <c r="E38" i="7"/>
  <c r="F38" i="7" s="1"/>
  <c r="B34" i="7"/>
  <c r="M25" i="6"/>
  <c r="U25" i="6"/>
  <c r="AB25" i="6"/>
  <c r="AE25" i="6"/>
  <c r="C13" i="7"/>
  <c r="H25" i="5"/>
  <c r="Z25" i="1"/>
  <c r="B46" i="4"/>
  <c r="C36" i="4" s="1"/>
  <c r="U25" i="5"/>
  <c r="AB25" i="5"/>
  <c r="I25" i="7"/>
  <c r="N35" i="7" s="1"/>
  <c r="E36" i="7"/>
  <c r="K25" i="6"/>
  <c r="W25" i="1"/>
  <c r="AB25" i="1"/>
  <c r="P25" i="6"/>
  <c r="R25" i="6"/>
  <c r="Z25" i="6"/>
  <c r="F46" i="6"/>
  <c r="P38" i="6"/>
  <c r="P40" i="6" s="1"/>
  <c r="O40" i="6"/>
  <c r="L40" i="6"/>
  <c r="M38" i="6"/>
  <c r="M40" i="6" s="1"/>
  <c r="V25" i="7"/>
  <c r="L39" i="7" s="1"/>
  <c r="M39" i="7" s="1"/>
  <c r="C46" i="5"/>
  <c r="W25" i="7"/>
  <c r="L40" i="5"/>
  <c r="M34" i="5"/>
  <c r="M40" i="5" s="1"/>
  <c r="O40" i="5"/>
  <c r="P34" i="5"/>
  <c r="P40" i="5" s="1"/>
  <c r="L25" i="7"/>
  <c r="M20" i="7" s="1"/>
  <c r="N40" i="4"/>
  <c r="P21" i="7"/>
  <c r="U25" i="7"/>
  <c r="Z25" i="7"/>
  <c r="D42" i="7"/>
  <c r="E42" i="7"/>
  <c r="F42" i="7" s="1"/>
  <c r="O40" i="1"/>
  <c r="P34" i="1" s="1"/>
  <c r="AE21" i="7"/>
  <c r="AE25" i="7" s="1"/>
  <c r="G25" i="7"/>
  <c r="H20" i="7" s="1"/>
  <c r="B42" i="7"/>
  <c r="AD25" i="7"/>
  <c r="O38" i="7" s="1"/>
  <c r="P38" i="7" s="1"/>
  <c r="N25" i="7"/>
  <c r="N36" i="7" s="1"/>
  <c r="M25" i="4" l="1"/>
  <c r="F41" i="4"/>
  <c r="F40" i="4"/>
  <c r="P19" i="7"/>
  <c r="M36" i="4"/>
  <c r="M19" i="7"/>
  <c r="K15" i="7"/>
  <c r="C25" i="4"/>
  <c r="K19" i="7"/>
  <c r="H25" i="4"/>
  <c r="C40" i="4"/>
  <c r="C39" i="4"/>
  <c r="C19" i="7"/>
  <c r="O40" i="4"/>
  <c r="F34" i="4"/>
  <c r="F36" i="4"/>
  <c r="K25" i="4"/>
  <c r="H15" i="7"/>
  <c r="C41" i="4"/>
  <c r="C34" i="4"/>
  <c r="M35" i="4"/>
  <c r="D46" i="7"/>
  <c r="M15" i="7"/>
  <c r="M18" i="7"/>
  <c r="C36" i="1"/>
  <c r="C39" i="1"/>
  <c r="O36" i="7"/>
  <c r="P15" i="7"/>
  <c r="F36" i="1"/>
  <c r="P25" i="1"/>
  <c r="P36" i="1"/>
  <c r="P13" i="7"/>
  <c r="F34" i="1"/>
  <c r="F46" i="1" s="1"/>
  <c r="C34" i="1"/>
  <c r="C46" i="1" s="1"/>
  <c r="M36" i="1"/>
  <c r="L36" i="7"/>
  <c r="M13" i="7"/>
  <c r="F40" i="1"/>
  <c r="K20" i="7"/>
  <c r="C40" i="1"/>
  <c r="L35" i="7"/>
  <c r="H19" i="7"/>
  <c r="H18" i="7"/>
  <c r="O35" i="7"/>
  <c r="K13" i="7"/>
  <c r="P35" i="1"/>
  <c r="N40" i="7"/>
  <c r="H13" i="7"/>
  <c r="M35" i="1"/>
  <c r="M40" i="1" s="1"/>
  <c r="L34" i="7"/>
  <c r="C20" i="7"/>
  <c r="E46" i="7"/>
  <c r="F36" i="7" s="1"/>
  <c r="B46" i="7"/>
  <c r="C40" i="7" s="1"/>
  <c r="C42" i="7"/>
  <c r="M40" i="4" l="1"/>
  <c r="P35" i="4"/>
  <c r="P36" i="4"/>
  <c r="P25" i="7"/>
  <c r="C25" i="7"/>
  <c r="P34" i="4"/>
  <c r="F46" i="4"/>
  <c r="C46" i="4"/>
  <c r="M25" i="7"/>
  <c r="P40" i="1"/>
  <c r="C36" i="7"/>
  <c r="O40" i="7"/>
  <c r="P34" i="7" s="1"/>
  <c r="L40" i="7"/>
  <c r="M35" i="7" s="1"/>
  <c r="K25" i="7"/>
  <c r="F39" i="7"/>
  <c r="F40" i="7"/>
  <c r="H25" i="7"/>
  <c r="C41" i="7"/>
  <c r="C39" i="7"/>
  <c r="C34" i="7"/>
  <c r="F41" i="7"/>
  <c r="F34" i="7"/>
  <c r="P40" i="4" l="1"/>
  <c r="P35" i="7"/>
  <c r="P36" i="7"/>
  <c r="M36" i="7"/>
  <c r="C46" i="7"/>
  <c r="M34" i="7"/>
  <c r="F46" i="7"/>
  <c r="M40" i="7" l="1"/>
  <c r="P40" i="7"/>
</calcChain>
</file>

<file path=xl/sharedStrings.xml><?xml version="1.0" encoding="utf-8"?>
<sst xmlns="http://schemas.openxmlformats.org/spreadsheetml/2006/main" count="458" uniqueCount="63">
  <si>
    <t>CONTRACTACIÓ  TRIMESTRAL</t>
  </si>
  <si>
    <t xml:space="preserve">PRIMER TRIMESTRE:     </t>
  </si>
  <si>
    <t>1 de gener a 31 de març de 2024</t>
  </si>
  <si>
    <t>Dades extretes a</t>
  </si>
  <si>
    <t xml:space="preserve">ENS:    </t>
  </si>
  <si>
    <t>Informació i Comunicació de Barcelona SA (ICB)</t>
  </si>
  <si>
    <t>TIPUS DE CONTRACTES</t>
  </si>
  <si>
    <t>Procediment d'adjudicació</t>
  </si>
  <si>
    <t>Obres</t>
  </si>
  <si>
    <t>Serveis</t>
  </si>
  <si>
    <t>Subministraments</t>
  </si>
  <si>
    <t>Concessions de Serveis</t>
  </si>
  <si>
    <t>Privats de l'Administració</t>
  </si>
  <si>
    <t>Administratius especials</t>
  </si>
  <si>
    <t>Nombre</t>
  </si>
  <si>
    <t>% total contractes</t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</si>
  <si>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</si>
  <si>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</si>
  <si>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 xml:space="preserve">% total Preu </t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</si>
  <si>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</si>
  <si>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</si>
  <si>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</si>
  <si>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t>Obert</t>
  </si>
  <si>
    <t>Obert simplificat</t>
  </si>
  <si>
    <t>Obert simplificat abreujat</t>
  </si>
  <si>
    <t>Restringit</t>
  </si>
  <si>
    <t>Licitació amb negociació</t>
  </si>
  <si>
    <t>Negociat sense publicitat</t>
  </si>
  <si>
    <t>Basat en acord marc</t>
  </si>
  <si>
    <t>Menor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</si>
  <si>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</si>
  <si>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Concurs de Projectes</t>
  </si>
  <si>
    <t>Designació de Formadors
     (art. 310 LCSP)</t>
  </si>
  <si>
    <t>Tramitació d'Emergència
     (art. 120 LCSP)</t>
  </si>
  <si>
    <t>Total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</si>
  <si>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</si>
  <si>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https://bcnroc.ajuntament.barcelona.cat/jspui/bitstream/11703/128073/5/GM_pressupost-general_2023.pdf#page=269</t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</si>
  <si>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</si>
  <si>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TOTALS per procediment</t>
  </si>
  <si>
    <t>Tipus de contracte</t>
  </si>
  <si>
    <t>TOTALS per tipus contracte</t>
  </si>
  <si>
    <t>Nombre Total Contractes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</si>
  <si>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</si>
  <si>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</si>
  <si>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% total import</t>
  </si>
  <si>
    <t>Menors dins Autorització Genèrica de despesa</t>
  </si>
  <si>
    <t xml:space="preserve">SEGON TRIMESTRE:     </t>
  </si>
  <si>
    <t>1 d'abril a 30 de juny de 2024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</si>
  <si>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</si>
  <si>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t>* Menors derivats Autorització Genèrica de despesa</t>
  </si>
  <si>
    <t xml:space="preserve">TERCER TRIMESTRE:     </t>
  </si>
  <si>
    <t>1 de juliol a 30 de setembre de 2024</t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</si>
  <si>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</si>
  <si>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</si>
  <si>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t xml:space="preserve">QUART TRIMESTRE:     </t>
  </si>
  <si>
    <t>1 d'octubre a 31 de desembre de 2024</t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</si>
  <si>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</si>
  <si>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RESUM DE LA CONTRACTACIÓ  ANUAL</t>
  </si>
  <si>
    <t>ANY 2024</t>
  </si>
  <si>
    <t>1 de gener a 31 de desembre de 2024</t>
  </si>
  <si>
    <t>Preu net
(sense IVA)</t>
  </si>
  <si>
    <t>Total preu
(amb IVA)</t>
  </si>
  <si>
    <t>12/09/204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</si>
</sst>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</cellXfs>
  <cellStyles count="60">
    <cellStyle name="20% - Èmfasi1 2" xfId="47" xr:uid="{00000000-0005-0000-0000-000001000000}"/>
    <cellStyle name="20% - Èmfasi2 2" xfId="49" xr:uid="{00000000-0005-0000-0000-000003000000}"/>
    <cellStyle name="20% - Èmfasi3 2" xfId="51" xr:uid="{00000000-0005-0000-0000-000005000000}"/>
    <cellStyle name="20% - Èmfasi4 2" xfId="53" xr:uid="{00000000-0005-0000-0000-000007000000}"/>
    <cellStyle name="20% - Èmfasi5 2" xfId="55" xr:uid="{00000000-0005-0000-0000-000009000000}"/>
    <cellStyle name="20% - Èmfasi6 2" xfId="57" xr:uid="{00000000-0005-0000-0000-00000B000000}"/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Èmfasi1 2" xfId="48" xr:uid="{00000000-0005-0000-0000-00000D000000}"/>
    <cellStyle name="40% - Èmfasi2 2" xfId="50" xr:uid="{00000000-0005-0000-0000-00000F000000}"/>
    <cellStyle name="40% - Èmfasi3 2" xfId="52" xr:uid="{00000000-0005-0000-0000-000011000000}"/>
    <cellStyle name="40% - Èmfasi4 2" xfId="54" xr:uid="{00000000-0005-0000-0000-000013000000}"/>
    <cellStyle name="40% - Èmfasi5 2" xfId="56" xr:uid="{00000000-0005-0000-0000-000015000000}"/>
    <cellStyle name="40% - Èmfasi6 2" xfId="58" xr:uid="{00000000-0005-0000-0000-000017000000}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59" builtinId="8"/>
    <cellStyle name="Incorrecto" xfId="9" builtinId="27" customBuiltin="1"/>
    <cellStyle name="Moneda" xfId="2" builtinId="4"/>
    <cellStyle name="Neutral" xfId="10" builtinId="28" customBuiltin="1"/>
    <cellStyle name="Normal" xfId="0" builtinId="0"/>
    <cellStyle name="Normal 2" xfId="44" xr:uid="{00000000-0005-0000-0000-00002E000000}"/>
    <cellStyle name="Normal 3" xfId="45" xr:uid="{00000000-0005-0000-0000-00002F000000}"/>
    <cellStyle name="Nota 2" xfId="46" xr:uid="{00000000-0005-0000-0000-000031000000}"/>
    <cellStyle name="Notas" xfId="17" builtinId="10" customBuiltin="1"/>
    <cellStyle name="Porcentaje" xfId="1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0-428F-AA72-FE702986EF5E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0-428F-AA72-FE702986EF5E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0-428F-AA72-FE702986EF5E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0-428F-AA72-FE702986EF5E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0-428F-AA72-FE702986EF5E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0-428F-AA72-FE702986EF5E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20-428F-AA72-FE702986EF5E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0-428F-AA72-FE702986EF5E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20-428F-AA72-FE702986EF5E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20-428F-AA72-FE702986EF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6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4</c:v>
                </c:pt>
                <c:pt idx="7">
                  <c:v>166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20-428F-AA72-FE702986E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32-4E2F-A64E-17C6EE4C3232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32-4E2F-A64E-17C6EE4C3232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32-4E2F-A64E-17C6EE4C3232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32-4E2F-A64E-17C6EE4C3232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32-4E2F-A64E-17C6EE4C3232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32-4E2F-A64E-17C6EE4C3232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32-4E2F-A64E-17C6EE4C3232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32-4E2F-A64E-17C6EE4C3232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32-4E2F-A64E-17C6EE4C3232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32-4E2F-A64E-17C6EE4C323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528205.53</c:v>
                </c:pt>
                <c:pt idx="1">
                  <c:v>0</c:v>
                </c:pt>
                <c:pt idx="2">
                  <c:v>117516.70999999999</c:v>
                </c:pt>
                <c:pt idx="3">
                  <c:v>0</c:v>
                </c:pt>
                <c:pt idx="4">
                  <c:v>0</c:v>
                </c:pt>
                <c:pt idx="5">
                  <c:v>240665.90999999997</c:v>
                </c:pt>
                <c:pt idx="6">
                  <c:v>25790.959999999999</c:v>
                </c:pt>
                <c:pt idx="7">
                  <c:v>369104.68000000005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32-4E2F-A64E-17C6EE4C32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44-45EC-9A1D-CFFA12B0D272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44-45EC-9A1D-CFFA12B0D272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44-45EC-9A1D-CFFA12B0D272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44-45EC-9A1D-CFFA12B0D27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2</c:v>
                </c:pt>
                <c:pt idx="1">
                  <c:v>77</c:v>
                </c:pt>
                <c:pt idx="2">
                  <c:v>109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44-45EC-9A1D-CFFA12B0D2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3F-4595-83BF-4AA4C0219F5A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3F-4595-83BF-4AA4C0219F5A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3F-4595-83BF-4AA4C0219F5A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3F-4595-83BF-4AA4C0219F5A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3F-4595-83BF-4AA4C0219F5A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3F-4595-83BF-4AA4C0219F5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27539.600000000002</c:v>
                </c:pt>
                <c:pt idx="1">
                  <c:v>467553.79</c:v>
                </c:pt>
                <c:pt idx="2">
                  <c:v>786190.4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3F-4595-83BF-4AA4C0219F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168275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AG108"/>
  <sheetViews>
    <sheetView showGridLines="0" showZeros="0" topLeftCell="A8" zoomScale="70" zoomScaleNormal="70" workbookViewId="0">
      <selection activeCell="B20" sqref="B20:C20"/>
    </sheetView>
  </sheetViews>
  <sheetFormatPr baseColWidth="10" defaultColWidth="9.140625" defaultRowHeight="15" x14ac:dyDescent="0.25"/>
  <cols>
    <col min="1" max="1" width="26.140625" style="26" customWidth="1"/>
    <col min="2" max="2" width="11.5703125" style="59" customWidth="1"/>
    <col min="3" max="3" width="10.710937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2" width="11.42578125" style="26" customWidth="1"/>
    <col min="13" max="13" width="10.7109375" style="26" customWidth="1"/>
    <col min="14" max="14" width="18.8554687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285156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x14ac:dyDescent="0.25">
      <c r="B4" s="25"/>
      <c r="H4" s="25"/>
      <c r="N4" s="25"/>
    </row>
    <row r="5" spans="1:31" s="24" customFormat="1" ht="30.75" customHeight="1" x14ac:dyDescent="0.25">
      <c r="A5" s="27" t="s">
        <v>0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1</v>
      </c>
      <c r="B7" s="30" t="s">
        <v>2</v>
      </c>
      <c r="C7" s="31"/>
      <c r="D7" s="31"/>
      <c r="E7" s="31"/>
      <c r="F7" s="31"/>
      <c r="H7" s="69"/>
      <c r="I7" s="84" t="s">
        <v>3</v>
      </c>
      <c r="J7" s="85">
        <v>45428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4</v>
      </c>
      <c r="B8" s="23" t="s">
        <v>5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">
      <c r="A11" s="112" t="s">
        <v>7</v>
      </c>
      <c r="B11" s="124" t="s">
        <v>8</v>
      </c>
      <c r="C11" s="125"/>
      <c r="D11" s="125"/>
      <c r="E11" s="125"/>
      <c r="F11" s="126"/>
      <c r="G11" s="127" t="s">
        <v>9</v>
      </c>
      <c r="H11" s="128"/>
      <c r="I11" s="128"/>
      <c r="J11" s="128"/>
      <c r="K11" s="129"/>
      <c r="L11" s="98" t="s">
        <v>10</v>
      </c>
      <c r="M11" s="99"/>
      <c r="N11" s="99"/>
      <c r="O11" s="99"/>
      <c r="P11" s="99"/>
      <c r="Q11" s="130" t="s">
        <v>11</v>
      </c>
      <c r="R11" s="131"/>
      <c r="S11" s="131"/>
      <c r="T11" s="131"/>
      <c r="U11" s="132"/>
      <c r="V11" s="136" t="s">
        <v>12</v>
      </c>
      <c r="W11" s="137"/>
      <c r="X11" s="137"/>
      <c r="Y11" s="137"/>
      <c r="Z11" s="138"/>
      <c r="AA11" s="133" t="s">
        <v>13</v>
      </c>
      <c r="AB11" s="134"/>
      <c r="AC11" s="134"/>
      <c r="AD11" s="134"/>
      <c r="AE11" s="135"/>
    </row>
    <row r="12" spans="1:31" ht="39" customHeight="1" thickBot="1" x14ac:dyDescent="0.3">
      <c r="A12" s="113"/>
      <c r="B12" s="32" t="s">
        <v>14</v>
      </c>
      <c r="C12" s="33" t="s">
        <v>15</v>
      </c>
      <c r="D12" s="34" t="s">
        <v>16</v>
      </c>
      <c r="E12" s="35" t="s">
        <v>17</v>
      </c>
      <c r="F12" s="36" t="s">
        <v>18</v>
      </c>
      <c r="G12" s="37" t="s">
        <v>14</v>
      </c>
      <c r="H12" s="33" t="s">
        <v>15</v>
      </c>
      <c r="I12" s="34" t="s">
        <v>16</v>
      </c>
      <c r="J12" s="35" t="s">
        <v>19</v>
      </c>
      <c r="K12" s="36" t="s">
        <v>18</v>
      </c>
      <c r="L12" s="37" t="s">
        <v>14</v>
      </c>
      <c r="M12" s="33" t="s">
        <v>15</v>
      </c>
      <c r="N12" s="34" t="s">
        <v>16</v>
      </c>
      <c r="O12" s="35" t="s">
        <v>20</v>
      </c>
      <c r="P12" s="36" t="s">
        <v>18</v>
      </c>
      <c r="Q12" s="37" t="s">
        <v>14</v>
      </c>
      <c r="R12" s="33" t="s">
        <v>15</v>
      </c>
      <c r="S12" s="34" t="s">
        <v>21</v>
      </c>
      <c r="T12" s="35" t="s">
        <v>19</v>
      </c>
      <c r="U12" s="38" t="s">
        <v>18</v>
      </c>
      <c r="V12" s="32" t="s">
        <v>14</v>
      </c>
      <c r="W12" s="33" t="s">
        <v>15</v>
      </c>
      <c r="X12" s="34" t="s">
        <v>21</v>
      </c>
      <c r="Y12" s="35" t="s">
        <v>19</v>
      </c>
      <c r="Z12" s="36" t="s">
        <v>18</v>
      </c>
      <c r="AA12" s="32" t="s">
        <v>14</v>
      </c>
      <c r="AB12" s="33" t="s">
        <v>15</v>
      </c>
      <c r="AC12" s="34" t="s">
        <v>21</v>
      </c>
      <c r="AD12" s="35" t="s">
        <v>19</v>
      </c>
      <c r="AE12" s="36" t="s">
        <v>18</v>
      </c>
    </row>
    <row r="13" spans="1:31" s="40" customFormat="1" ht="36" customHeight="1" x14ac:dyDescent="0.25">
      <c r="A13" s="39" t="s">
        <v>22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4" si="2">IF(G13,G13/$G$25,"")</f>
        <v>3.2258064516129031E-2</v>
      </c>
      <c r="I13" s="4">
        <v>76000</v>
      </c>
      <c r="J13" s="5">
        <v>91960</v>
      </c>
      <c r="K13" s="21">
        <f t="shared" ref="K13:K24" si="3">IF(J13,J13/$J$25,"")</f>
        <v>0.25821457035521522</v>
      </c>
      <c r="L13" s="1">
        <v>2</v>
      </c>
      <c r="M13" s="20">
        <f t="shared" ref="M13:M24" si="4">IF(L13,L13/$L$25,"")</f>
        <v>3.6363636363636362E-2</v>
      </c>
      <c r="N13" s="4">
        <v>179959.32</v>
      </c>
      <c r="O13" s="5">
        <v>217750.77</v>
      </c>
      <c r="P13" s="21">
        <f t="shared" ref="P13:P24" si="5">IF(O13,O13/$O$25,"")</f>
        <v>0.57025354836560538</v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23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24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>
        <v>1</v>
      </c>
      <c r="M15" s="20">
        <f t="shared" si="4"/>
        <v>1.8181818181818181E-2</v>
      </c>
      <c r="N15" s="6">
        <v>27880.27</v>
      </c>
      <c r="O15" s="7">
        <v>33735.120000000003</v>
      </c>
      <c r="P15" s="21">
        <f t="shared" si="5"/>
        <v>8.8346745614444916E-2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25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">
      <c r="A17" s="41" t="s">
        <v>26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27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3</v>
      </c>
      <c r="H18" s="62">
        <f t="shared" si="2"/>
        <v>9.6774193548387094E-2</v>
      </c>
      <c r="I18" s="65">
        <v>165581.45000000001</v>
      </c>
      <c r="J18" s="66">
        <v>200353.55</v>
      </c>
      <c r="K18" s="63">
        <f t="shared" si="3"/>
        <v>0.56257292118738722</v>
      </c>
      <c r="L18" s="67">
        <v>1</v>
      </c>
      <c r="M18" s="62">
        <f t="shared" si="4"/>
        <v>1.8181818181818181E-2</v>
      </c>
      <c r="N18" s="65">
        <v>28900</v>
      </c>
      <c r="O18" s="66">
        <v>34969</v>
      </c>
      <c r="P18" s="63">
        <f t="shared" si="5"/>
        <v>9.1578074937676932E-2</v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3.2258064516129031E-2</v>
      </c>
      <c r="I19" s="6">
        <v>12000.84</v>
      </c>
      <c r="J19" s="7">
        <v>14521.02</v>
      </c>
      <c r="K19" s="21">
        <f t="shared" si="3"/>
        <v>4.0773585693991816E-2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>
        <v>1</v>
      </c>
      <c r="C20" s="62">
        <f t="shared" si="0"/>
        <v>1</v>
      </c>
      <c r="D20" s="65">
        <v>19011</v>
      </c>
      <c r="E20" s="66">
        <v>23003.31</v>
      </c>
      <c r="F20" s="21">
        <f t="shared" si="1"/>
        <v>1</v>
      </c>
      <c r="G20" s="64">
        <v>26</v>
      </c>
      <c r="H20" s="62">
        <f t="shared" si="2"/>
        <v>0.83870967741935487</v>
      </c>
      <c r="I20" s="65">
        <v>40973.18</v>
      </c>
      <c r="J20" s="66">
        <v>49303.35</v>
      </c>
      <c r="K20" s="63">
        <f t="shared" si="3"/>
        <v>0.13843892276340583</v>
      </c>
      <c r="L20" s="64">
        <v>51</v>
      </c>
      <c r="M20" s="62">
        <f t="shared" si="4"/>
        <v>0.92727272727272725</v>
      </c>
      <c r="N20" s="65">
        <v>78901.289999999994</v>
      </c>
      <c r="O20" s="66">
        <v>95394.15</v>
      </c>
      <c r="P20" s="63">
        <f t="shared" si="5"/>
        <v>0.24982163108227268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hidden="1" customHeight="1" x14ac:dyDescent="0.25">
      <c r="A21" s="89" t="s">
        <v>30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 x14ac:dyDescent="0.25">
      <c r="A22" s="76" t="s">
        <v>31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50000000000003" customHeight="1" x14ac:dyDescent="0.25">
      <c r="A23" s="88" t="s">
        <v>32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25">
      <c r="A24" s="90" t="s">
        <v>33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3">
      <c r="A25" s="78" t="s">
        <v>34</v>
      </c>
      <c r="B25" s="16">
        <f t="shared" ref="B25:AE25" si="12">SUM(B13:B24)</f>
        <v>1</v>
      </c>
      <c r="C25" s="17">
        <f t="shared" si="12"/>
        <v>1</v>
      </c>
      <c r="D25" s="18">
        <f t="shared" si="12"/>
        <v>19011</v>
      </c>
      <c r="E25" s="18">
        <f t="shared" si="12"/>
        <v>23003.31</v>
      </c>
      <c r="F25" s="19">
        <f t="shared" si="12"/>
        <v>1</v>
      </c>
      <c r="G25" s="16">
        <f t="shared" si="12"/>
        <v>31</v>
      </c>
      <c r="H25" s="17">
        <f t="shared" si="12"/>
        <v>1</v>
      </c>
      <c r="I25" s="18">
        <f t="shared" si="12"/>
        <v>294555.47000000003</v>
      </c>
      <c r="J25" s="18">
        <f t="shared" si="12"/>
        <v>356137.92</v>
      </c>
      <c r="K25" s="19">
        <f t="shared" si="12"/>
        <v>1</v>
      </c>
      <c r="L25" s="16">
        <f t="shared" si="12"/>
        <v>55</v>
      </c>
      <c r="M25" s="17">
        <f t="shared" si="12"/>
        <v>1</v>
      </c>
      <c r="N25" s="18">
        <f t="shared" si="12"/>
        <v>315640.88</v>
      </c>
      <c r="O25" s="18">
        <f t="shared" si="12"/>
        <v>381849.04000000004</v>
      </c>
      <c r="P25" s="19">
        <f t="shared" si="12"/>
        <v>0.99999999999999978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15" hidden="1" customHeight="1" x14ac:dyDescent="0.25">
      <c r="A27" s="118" t="s">
        <v>35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hidden="1" customHeight="1" x14ac:dyDescent="0.25">
      <c r="A28" s="119" t="s">
        <v>36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 x14ac:dyDescent="0.25">
      <c r="A29" s="114" t="s">
        <v>37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95" t="s">
        <v>7</v>
      </c>
      <c r="B31" s="100" t="s">
        <v>38</v>
      </c>
      <c r="C31" s="101"/>
      <c r="D31" s="101"/>
      <c r="E31" s="101"/>
      <c r="F31" s="102"/>
      <c r="G31" s="24"/>
      <c r="J31" s="106" t="s">
        <v>39</v>
      </c>
      <c r="K31" s="107"/>
      <c r="L31" s="100" t="s">
        <v>40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97"/>
      <c r="B33" s="52" t="s">
        <v>41</v>
      </c>
      <c r="C33" s="33" t="s">
        <v>15</v>
      </c>
      <c r="D33" s="34" t="s">
        <v>42</v>
      </c>
      <c r="E33" s="35" t="s">
        <v>43</v>
      </c>
      <c r="F33" s="53" t="s">
        <v>44</v>
      </c>
      <c r="J33" s="110"/>
      <c r="K33" s="111"/>
      <c r="L33" s="52" t="s">
        <v>41</v>
      </c>
      <c r="M33" s="33" t="s">
        <v>15</v>
      </c>
      <c r="N33" s="34" t="s">
        <v>42</v>
      </c>
      <c r="O33" s="35" t="s">
        <v>43</v>
      </c>
      <c r="P33" s="53" t="s">
        <v>44</v>
      </c>
    </row>
    <row r="34" spans="1:33" s="24" customFormat="1" ht="30" customHeight="1" x14ac:dyDescent="0.25">
      <c r="A34" s="39" t="s">
        <v>22</v>
      </c>
      <c r="B34" s="9">
        <f t="shared" ref="B34:B45" si="13">B13+G13+L13+Q13+AA13+V13</f>
        <v>3</v>
      </c>
      <c r="C34" s="8">
        <f t="shared" ref="C34:C43" si="14">IF(B34,B34/$B$46,"")</f>
        <v>3.4482758620689655E-2</v>
      </c>
      <c r="D34" s="10">
        <f t="shared" ref="D34:D45" si="15">D13+I13+N13+S13+AC13+X13</f>
        <v>255959.32</v>
      </c>
      <c r="E34" s="11">
        <f t="shared" ref="E34:E45" si="16">E13+J13+O13+T13+AD13+Y13</f>
        <v>309710.77</v>
      </c>
      <c r="F34" s="21">
        <f t="shared" ref="F34:F43" si="17">IF(E34,E34/$E$46,"")</f>
        <v>0.40698387641671163</v>
      </c>
      <c r="J34" s="143" t="s">
        <v>8</v>
      </c>
      <c r="K34" s="144"/>
      <c r="L34" s="54">
        <f>B25</f>
        <v>1</v>
      </c>
      <c r="M34" s="8">
        <f t="shared" ref="M34:M39" si="18">IF(L34,L34/$L$40,"")</f>
        <v>1.1494252873563218E-2</v>
      </c>
      <c r="N34" s="55">
        <f>D25</f>
        <v>19011</v>
      </c>
      <c r="O34" s="55">
        <f>E25</f>
        <v>23003.31</v>
      </c>
      <c r="P34" s="56">
        <f t="shared" ref="P34:P39" si="19">IF(O34,O34/$O$40,"")</f>
        <v>3.022812630705515E-2</v>
      </c>
    </row>
    <row r="35" spans="1:33" s="24" customFormat="1" ht="30" customHeight="1" x14ac:dyDescent="0.25">
      <c r="A35" s="41" t="s">
        <v>23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39" t="s">
        <v>9</v>
      </c>
      <c r="K35" s="140"/>
      <c r="L35" s="57">
        <f>G25</f>
        <v>31</v>
      </c>
      <c r="M35" s="8">
        <f t="shared" si="18"/>
        <v>0.35632183908045978</v>
      </c>
      <c r="N35" s="58">
        <f>I25</f>
        <v>294555.47000000003</v>
      </c>
      <c r="O35" s="58">
        <f>J25</f>
        <v>356137.92</v>
      </c>
      <c r="P35" s="56">
        <f t="shared" si="19"/>
        <v>0.46799273793605795</v>
      </c>
    </row>
    <row r="36" spans="1:33" ht="30" customHeight="1" x14ac:dyDescent="0.25">
      <c r="A36" s="41" t="s">
        <v>24</v>
      </c>
      <c r="B36" s="12">
        <f t="shared" si="13"/>
        <v>1</v>
      </c>
      <c r="C36" s="8">
        <f t="shared" si="14"/>
        <v>1.1494252873563218E-2</v>
      </c>
      <c r="D36" s="13">
        <f t="shared" si="15"/>
        <v>27880.27</v>
      </c>
      <c r="E36" s="14">
        <f t="shared" si="16"/>
        <v>33735.120000000003</v>
      </c>
      <c r="F36" s="21">
        <f t="shared" si="17"/>
        <v>4.4330553661349706E-2</v>
      </c>
      <c r="G36" s="24"/>
      <c r="J36" s="139" t="s">
        <v>10</v>
      </c>
      <c r="K36" s="140"/>
      <c r="L36" s="57">
        <f>L25</f>
        <v>55</v>
      </c>
      <c r="M36" s="8">
        <f t="shared" si="18"/>
        <v>0.63218390804597702</v>
      </c>
      <c r="N36" s="58">
        <f>N25</f>
        <v>315640.88</v>
      </c>
      <c r="O36" s="58">
        <f>O25</f>
        <v>381849.04000000004</v>
      </c>
      <c r="P36" s="56">
        <f t="shared" si="19"/>
        <v>0.50177913575688693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25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139" t="s">
        <v>11</v>
      </c>
      <c r="K37" s="140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26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139" t="s">
        <v>12</v>
      </c>
      <c r="K38" s="140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27</v>
      </c>
      <c r="B39" s="15">
        <f t="shared" si="13"/>
        <v>4</v>
      </c>
      <c r="C39" s="8">
        <f t="shared" si="14"/>
        <v>4.5977011494252873E-2</v>
      </c>
      <c r="D39" s="13">
        <f t="shared" si="15"/>
        <v>194481.45</v>
      </c>
      <c r="E39" s="22">
        <f t="shared" si="16"/>
        <v>235322.55</v>
      </c>
      <c r="F39" s="21">
        <f t="shared" si="17"/>
        <v>0.30923200897167841</v>
      </c>
      <c r="G39" s="24"/>
      <c r="J39" s="139" t="s">
        <v>13</v>
      </c>
      <c r="K39" s="140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13"/>
        <v>1</v>
      </c>
      <c r="C40" s="8">
        <f t="shared" si="14"/>
        <v>1.1494252873563218E-2</v>
      </c>
      <c r="D40" s="13">
        <f t="shared" si="15"/>
        <v>12000.84</v>
      </c>
      <c r="E40" s="14">
        <f t="shared" si="16"/>
        <v>14521.02</v>
      </c>
      <c r="F40" s="21">
        <f t="shared" si="17"/>
        <v>1.908174200440171E-2</v>
      </c>
      <c r="G40" s="24"/>
      <c r="J40" s="141" t="s">
        <v>34</v>
      </c>
      <c r="K40" s="142"/>
      <c r="L40" s="79">
        <f>SUM(L34:L39)</f>
        <v>87</v>
      </c>
      <c r="M40" s="17">
        <f>SUM(M34:M39)</f>
        <v>1</v>
      </c>
      <c r="N40" s="80">
        <f>SUM(N34:N39)</f>
        <v>629207.35000000009</v>
      </c>
      <c r="O40" s="81">
        <f>SUM(O34:O39)</f>
        <v>760990.27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13"/>
        <v>78</v>
      </c>
      <c r="C41" s="8">
        <f t="shared" si="14"/>
        <v>0.89655172413793105</v>
      </c>
      <c r="D41" s="13">
        <f t="shared" si="15"/>
        <v>138885.47</v>
      </c>
      <c r="E41" s="14">
        <f t="shared" si="16"/>
        <v>167700.81</v>
      </c>
      <c r="F41" s="21">
        <f t="shared" si="17"/>
        <v>0.22037181894585853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89" t="s">
        <v>45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31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32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90" t="s">
        <v>33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34</v>
      </c>
      <c r="B46" s="16">
        <f>SUM(B34:B45)</f>
        <v>87</v>
      </c>
      <c r="C46" s="17">
        <f>SUM(C34:C45)</f>
        <v>1</v>
      </c>
      <c r="D46" s="18">
        <f>SUM(D34:D45)</f>
        <v>629207.35000000009</v>
      </c>
      <c r="E46" s="18">
        <f>SUM(E34:E45)</f>
        <v>760990.27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69" xr:uid="{00000000-0004-0000-00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AG108"/>
  <sheetViews>
    <sheetView showGridLines="0" showZeros="0" tabSelected="1" topLeftCell="A18" zoomScale="80" zoomScaleNormal="80" workbookViewId="0">
      <selection activeCell="P25" sqref="P25"/>
    </sheetView>
  </sheetViews>
  <sheetFormatPr baseColWidth="10" defaultColWidth="9.140625" defaultRowHeight="15" x14ac:dyDescent="0.25"/>
  <cols>
    <col min="1" max="1" width="26.140625" style="26" customWidth="1"/>
    <col min="2" max="2" width="11.5703125" style="59" customWidth="1"/>
    <col min="3" max="3" width="10.710937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2" width="11.42578125" style="26" customWidth="1"/>
    <col min="13" max="13" width="10.7109375" style="26" customWidth="1"/>
    <col min="14" max="14" width="18.8554687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285156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65" customHeight="1" x14ac:dyDescent="0.25">
      <c r="B4" s="25"/>
      <c r="H4" s="25"/>
      <c r="N4" s="25"/>
    </row>
    <row r="5" spans="1:31" s="24" customFormat="1" ht="30.75" customHeight="1" x14ac:dyDescent="0.25">
      <c r="A5" s="27" t="s">
        <v>0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46</v>
      </c>
      <c r="B7" s="30" t="s">
        <v>47</v>
      </c>
      <c r="C7" s="31"/>
      <c r="D7" s="31"/>
      <c r="E7" s="31"/>
      <c r="F7" s="31"/>
      <c r="H7" s="69"/>
      <c r="I7" s="84" t="s">
        <v>3</v>
      </c>
      <c r="J7" s="85" t="s">
        <v>62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4</v>
      </c>
      <c r="B8" s="87" t="str">
        <f>'CONTRACTACIO 1r TR 2024'!B8</f>
        <v>Informació i Comunicació de Barcelona SA (ICB)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">
      <c r="A11" s="112" t="s">
        <v>7</v>
      </c>
      <c r="B11" s="124" t="s">
        <v>8</v>
      </c>
      <c r="C11" s="125"/>
      <c r="D11" s="125"/>
      <c r="E11" s="125"/>
      <c r="F11" s="126"/>
      <c r="G11" s="127" t="s">
        <v>9</v>
      </c>
      <c r="H11" s="128"/>
      <c r="I11" s="128"/>
      <c r="J11" s="128"/>
      <c r="K11" s="129"/>
      <c r="L11" s="98" t="s">
        <v>10</v>
      </c>
      <c r="M11" s="99"/>
      <c r="N11" s="99"/>
      <c r="O11" s="99"/>
      <c r="P11" s="99"/>
      <c r="Q11" s="130" t="s">
        <v>11</v>
      </c>
      <c r="R11" s="131"/>
      <c r="S11" s="131"/>
      <c r="T11" s="131"/>
      <c r="U11" s="132"/>
      <c r="V11" s="136" t="s">
        <v>12</v>
      </c>
      <c r="W11" s="137"/>
      <c r="X11" s="137"/>
      <c r="Y11" s="137"/>
      <c r="Z11" s="138"/>
      <c r="AA11" s="133" t="s">
        <v>13</v>
      </c>
      <c r="AB11" s="134"/>
      <c r="AC11" s="134"/>
      <c r="AD11" s="134"/>
      <c r="AE11" s="135"/>
    </row>
    <row r="12" spans="1:31" ht="39" customHeight="1" thickBot="1" x14ac:dyDescent="0.3">
      <c r="A12" s="113"/>
      <c r="B12" s="32" t="s">
        <v>14</v>
      </c>
      <c r="C12" s="33" t="s">
        <v>15</v>
      </c>
      <c r="D12" s="34" t="s">
        <v>16</v>
      </c>
      <c r="E12" s="35" t="s">
        <v>17</v>
      </c>
      <c r="F12" s="36" t="s">
        <v>18</v>
      </c>
      <c r="G12" s="37" t="s">
        <v>14</v>
      </c>
      <c r="H12" s="33" t="s">
        <v>15</v>
      </c>
      <c r="I12" s="34" t="s">
        <v>16</v>
      </c>
      <c r="J12" s="35" t="s">
        <v>19</v>
      </c>
      <c r="K12" s="36" t="s">
        <v>18</v>
      </c>
      <c r="L12" s="37" t="s">
        <v>14</v>
      </c>
      <c r="M12" s="33" t="s">
        <v>15</v>
      </c>
      <c r="N12" s="34" t="s">
        <v>16</v>
      </c>
      <c r="O12" s="35" t="s">
        <v>20</v>
      </c>
      <c r="P12" s="36" t="s">
        <v>18</v>
      </c>
      <c r="Q12" s="37" t="s">
        <v>14</v>
      </c>
      <c r="R12" s="33" t="s">
        <v>15</v>
      </c>
      <c r="S12" s="34" t="s">
        <v>21</v>
      </c>
      <c r="T12" s="35" t="s">
        <v>19</v>
      </c>
      <c r="U12" s="38" t="s">
        <v>18</v>
      </c>
      <c r="V12" s="32" t="s">
        <v>14</v>
      </c>
      <c r="W12" s="33" t="s">
        <v>15</v>
      </c>
      <c r="X12" s="34" t="s">
        <v>21</v>
      </c>
      <c r="Y12" s="35" t="s">
        <v>19</v>
      </c>
      <c r="Z12" s="36" t="s">
        <v>18</v>
      </c>
      <c r="AA12" s="32" t="s">
        <v>14</v>
      </c>
      <c r="AB12" s="33" t="s">
        <v>15</v>
      </c>
      <c r="AC12" s="34" t="s">
        <v>21</v>
      </c>
      <c r="AD12" s="35" t="s">
        <v>19</v>
      </c>
      <c r="AE12" s="36" t="s">
        <v>18</v>
      </c>
    </row>
    <row r="13" spans="1:31" s="40" customFormat="1" ht="36" customHeight="1" x14ac:dyDescent="0.25">
      <c r="A13" s="39" t="s">
        <v>22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1" si="2">IF(G13,G13/$G$25,"")</f>
        <v>2.1739130434782608E-2</v>
      </c>
      <c r="I13" s="4">
        <v>9987.5</v>
      </c>
      <c r="J13" s="5">
        <v>12084.88</v>
      </c>
      <c r="K13" s="21">
        <f t="shared" ref="K13:K21" si="3">IF(J13,J13/$J$25,"")</f>
        <v>0.10846641506277335</v>
      </c>
      <c r="L13" s="1">
        <v>2</v>
      </c>
      <c r="M13" s="20">
        <f t="shared" ref="M13:M21" si="4">IF(L13,L13/$L$25,"")</f>
        <v>3.7037037037037035E-2</v>
      </c>
      <c r="N13" s="4">
        <v>170586.68</v>
      </c>
      <c r="O13" s="5">
        <v>206409.88</v>
      </c>
      <c r="P13" s="21">
        <f t="shared" ref="P13:P21" si="5">IF(O13,O13/$O$25,"")</f>
        <v>0.5104842106679367</v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25">
      <c r="A14" s="41" t="s">
        <v>23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24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3</v>
      </c>
      <c r="H15" s="20">
        <f t="shared" si="2"/>
        <v>6.5217391304347824E-2</v>
      </c>
      <c r="I15" s="6">
        <v>4950.99</v>
      </c>
      <c r="J15" s="7">
        <v>5990.69</v>
      </c>
      <c r="K15" s="21">
        <f t="shared" si="3"/>
        <v>5.3768731510152004E-2</v>
      </c>
      <c r="L15" s="2">
        <v>3</v>
      </c>
      <c r="M15" s="20">
        <f t="shared" si="4"/>
        <v>5.5555555555555552E-2</v>
      </c>
      <c r="N15" s="6">
        <v>64290</v>
      </c>
      <c r="O15" s="7">
        <v>77790.899999999994</v>
      </c>
      <c r="P15" s="21">
        <f t="shared" si="5"/>
        <v>0.19238917334600644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25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26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27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1</v>
      </c>
      <c r="H18" s="62">
        <f t="shared" si="2"/>
        <v>2.1739130434782608E-2</v>
      </c>
      <c r="I18" s="65">
        <v>4416</v>
      </c>
      <c r="J18" s="66">
        <v>5343.36</v>
      </c>
      <c r="K18" s="63">
        <f t="shared" si="3"/>
        <v>4.7958697445884498E-2</v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4.3478260869565216E-2</v>
      </c>
      <c r="I19" s="6">
        <v>704</v>
      </c>
      <c r="J19" s="7">
        <v>851.84</v>
      </c>
      <c r="K19" s="21">
        <f t="shared" si="3"/>
        <v>7.6455894478946306E-3</v>
      </c>
      <c r="L19" s="2">
        <v>1</v>
      </c>
      <c r="M19" s="20">
        <f t="shared" si="4"/>
        <v>1.8518518518518517E-2</v>
      </c>
      <c r="N19" s="6">
        <v>8610</v>
      </c>
      <c r="O19" s="7">
        <v>10418.1</v>
      </c>
      <c r="P19" s="21">
        <f t="shared" si="5"/>
        <v>2.5765605576436704E-2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>
        <v>1</v>
      </c>
      <c r="C20" s="62">
        <f t="shared" si="0"/>
        <v>1</v>
      </c>
      <c r="D20" s="65">
        <v>3749</v>
      </c>
      <c r="E20" s="66">
        <v>4536.29</v>
      </c>
      <c r="F20" s="21">
        <f t="shared" si="1"/>
        <v>1</v>
      </c>
      <c r="G20" s="64">
        <v>39</v>
      </c>
      <c r="H20" s="62">
        <f t="shared" si="2"/>
        <v>0.84782608695652173</v>
      </c>
      <c r="I20" s="65">
        <v>73332.960000000006</v>
      </c>
      <c r="J20" s="66">
        <v>87145.1</v>
      </c>
      <c r="K20" s="21">
        <f t="shared" si="3"/>
        <v>0.78216056653329546</v>
      </c>
      <c r="L20" s="64">
        <v>48</v>
      </c>
      <c r="M20" s="62">
        <f t="shared" si="4"/>
        <v>0.88888888888888884</v>
      </c>
      <c r="N20" s="65">
        <v>91131.46</v>
      </c>
      <c r="O20" s="66">
        <v>109722.48</v>
      </c>
      <c r="P20" s="63">
        <f t="shared" si="5"/>
        <v>0.27136101040962024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hidden="1" customHeight="1" x14ac:dyDescent="0.25">
      <c r="A21" s="44" t="s">
        <v>48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 x14ac:dyDescent="0.25">
      <c r="A22" s="76" t="s">
        <v>31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39.950000000000003" customHeight="1" x14ac:dyDescent="0.25">
      <c r="A23" s="88" t="s">
        <v>32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25">
      <c r="A24" s="90" t="s">
        <v>33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3">
      <c r="A25" s="78" t="s">
        <v>34</v>
      </c>
      <c r="B25" s="16">
        <f t="shared" ref="B25:AE25" si="32">SUM(B13:B24)</f>
        <v>1</v>
      </c>
      <c r="C25" s="17">
        <f t="shared" si="32"/>
        <v>1</v>
      </c>
      <c r="D25" s="18">
        <f t="shared" si="32"/>
        <v>3749</v>
      </c>
      <c r="E25" s="18">
        <f t="shared" si="32"/>
        <v>4536.29</v>
      </c>
      <c r="F25" s="19">
        <f t="shared" si="32"/>
        <v>1</v>
      </c>
      <c r="G25" s="16">
        <f t="shared" si="32"/>
        <v>46</v>
      </c>
      <c r="H25" s="17">
        <f t="shared" si="32"/>
        <v>1</v>
      </c>
      <c r="I25" s="18">
        <f t="shared" si="32"/>
        <v>93391.450000000012</v>
      </c>
      <c r="J25" s="18">
        <f t="shared" si="32"/>
        <v>111415.87000000001</v>
      </c>
      <c r="K25" s="19">
        <f t="shared" si="32"/>
        <v>1</v>
      </c>
      <c r="L25" s="16">
        <f t="shared" si="32"/>
        <v>54</v>
      </c>
      <c r="M25" s="17">
        <f t="shared" si="32"/>
        <v>1</v>
      </c>
      <c r="N25" s="18">
        <f t="shared" si="32"/>
        <v>334618.14</v>
      </c>
      <c r="O25" s="18">
        <f t="shared" si="32"/>
        <v>404341.36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25">
      <c r="B26" s="25"/>
      <c r="H26" s="25"/>
      <c r="N26" s="25"/>
    </row>
    <row r="27" spans="1:31" s="47" customFormat="1" ht="34.15" hidden="1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hidden="1" customHeight="1" x14ac:dyDescent="0.25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 x14ac:dyDescent="0.25">
      <c r="A29" s="114" t="s">
        <v>37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95" t="s">
        <v>7</v>
      </c>
      <c r="B31" s="100" t="s">
        <v>38</v>
      </c>
      <c r="C31" s="101"/>
      <c r="D31" s="101"/>
      <c r="E31" s="101"/>
      <c r="F31" s="102"/>
      <c r="G31" s="24"/>
      <c r="J31" s="106" t="s">
        <v>39</v>
      </c>
      <c r="K31" s="107"/>
      <c r="L31" s="100" t="s">
        <v>40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96"/>
      <c r="B32" s="103"/>
      <c r="C32" s="104"/>
      <c r="D32" s="104"/>
      <c r="E32" s="104"/>
      <c r="F32" s="105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97"/>
      <c r="B33" s="52" t="s">
        <v>41</v>
      </c>
      <c r="C33" s="33" t="s">
        <v>15</v>
      </c>
      <c r="D33" s="34" t="s">
        <v>42</v>
      </c>
      <c r="E33" s="35" t="s">
        <v>43</v>
      </c>
      <c r="F33" s="53" t="s">
        <v>44</v>
      </c>
      <c r="J33" s="110"/>
      <c r="K33" s="111"/>
      <c r="L33" s="52" t="s">
        <v>41</v>
      </c>
      <c r="M33" s="33" t="s">
        <v>15</v>
      </c>
      <c r="N33" s="34" t="s">
        <v>42</v>
      </c>
      <c r="O33" s="35" t="s">
        <v>43</v>
      </c>
      <c r="P33" s="53" t="s">
        <v>44</v>
      </c>
    </row>
    <row r="34" spans="1:33" s="24" customFormat="1" ht="30" customHeight="1" x14ac:dyDescent="0.25">
      <c r="A34" s="39" t="s">
        <v>22</v>
      </c>
      <c r="B34" s="9">
        <f t="shared" ref="B34:B45" si="33">B13+G13+L13+Q13+AA13+V13</f>
        <v>3</v>
      </c>
      <c r="C34" s="8">
        <f t="shared" ref="C34:C45" si="34">IF(B34,B34/$B$46,"")</f>
        <v>2.9702970297029702E-2</v>
      </c>
      <c r="D34" s="10">
        <f t="shared" ref="D34:D45" si="35">D13+I13+N13+S13+AC13+X13</f>
        <v>180574.18</v>
      </c>
      <c r="E34" s="11">
        <f t="shared" ref="E34:E45" si="36">E13+J13+O13+T13+AD13+Y13</f>
        <v>218494.76</v>
      </c>
      <c r="F34" s="21">
        <f t="shared" ref="F34:F42" si="37">IF(E34,E34/$E$46,"")</f>
        <v>0.41994518786242047</v>
      </c>
      <c r="J34" s="143" t="s">
        <v>8</v>
      </c>
      <c r="K34" s="144"/>
      <c r="L34" s="54">
        <f>B25</f>
        <v>1</v>
      </c>
      <c r="M34" s="8">
        <f t="shared" ref="M34:M39" si="38">IF(L34,L34/$L$40,"")</f>
        <v>9.9009900990099011E-3</v>
      </c>
      <c r="N34" s="55">
        <f>D25</f>
        <v>3749</v>
      </c>
      <c r="O34" s="55">
        <f>E25</f>
        <v>4536.29</v>
      </c>
      <c r="P34" s="56">
        <f t="shared" ref="P34:P39" si="39">IF(O34,O34/$O$40,"")</f>
        <v>8.7187132370973985E-3</v>
      </c>
    </row>
    <row r="35" spans="1:33" s="24" customFormat="1" ht="30" customHeight="1" x14ac:dyDescent="0.25">
      <c r="A35" s="41" t="s">
        <v>23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39" t="s">
        <v>9</v>
      </c>
      <c r="K35" s="140"/>
      <c r="L35" s="57">
        <f>G25</f>
        <v>46</v>
      </c>
      <c r="M35" s="8">
        <f t="shared" si="38"/>
        <v>0.45544554455445546</v>
      </c>
      <c r="N35" s="58">
        <f>I25</f>
        <v>93391.450000000012</v>
      </c>
      <c r="O35" s="58">
        <f>J25</f>
        <v>111415.87000000001</v>
      </c>
      <c r="P35" s="56">
        <f t="shared" si="39"/>
        <v>0.21414041443376039</v>
      </c>
    </row>
    <row r="36" spans="1:33" ht="30" customHeight="1" x14ac:dyDescent="0.25">
      <c r="A36" s="41" t="s">
        <v>24</v>
      </c>
      <c r="B36" s="12">
        <f t="shared" si="33"/>
        <v>6</v>
      </c>
      <c r="C36" s="8">
        <f t="shared" si="34"/>
        <v>5.9405940594059403E-2</v>
      </c>
      <c r="D36" s="13">
        <f t="shared" si="35"/>
        <v>69240.990000000005</v>
      </c>
      <c r="E36" s="14">
        <f t="shared" si="36"/>
        <v>83781.59</v>
      </c>
      <c r="F36" s="21">
        <f t="shared" si="37"/>
        <v>0.16102754844995956</v>
      </c>
      <c r="G36" s="24"/>
      <c r="J36" s="139" t="s">
        <v>10</v>
      </c>
      <c r="K36" s="140"/>
      <c r="L36" s="57">
        <f>L25</f>
        <v>54</v>
      </c>
      <c r="M36" s="8">
        <f t="shared" si="38"/>
        <v>0.53465346534653468</v>
      </c>
      <c r="N36" s="58">
        <f>N25</f>
        <v>334618.14</v>
      </c>
      <c r="O36" s="58">
        <f>O25</f>
        <v>404341.36</v>
      </c>
      <c r="P36" s="56">
        <f t="shared" si="39"/>
        <v>0.7771408723291422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25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139" t="s">
        <v>11</v>
      </c>
      <c r="K37" s="140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26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139" t="s">
        <v>12</v>
      </c>
      <c r="K38" s="140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27</v>
      </c>
      <c r="B39" s="15">
        <f t="shared" si="33"/>
        <v>1</v>
      </c>
      <c r="C39" s="8">
        <f t="shared" si="34"/>
        <v>9.9009900990099011E-3</v>
      </c>
      <c r="D39" s="13">
        <f t="shared" si="35"/>
        <v>4416</v>
      </c>
      <c r="E39" s="22">
        <f t="shared" si="36"/>
        <v>5343.36</v>
      </c>
      <c r="F39" s="21">
        <f t="shared" si="37"/>
        <v>1.0269895346765034E-2</v>
      </c>
      <c r="G39" s="24"/>
      <c r="J39" s="139" t="s">
        <v>13</v>
      </c>
      <c r="K39" s="140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33"/>
        <v>3</v>
      </c>
      <c r="C40" s="8">
        <f t="shared" si="34"/>
        <v>2.9702970297029702E-2</v>
      </c>
      <c r="D40" s="13">
        <f t="shared" si="35"/>
        <v>9314</v>
      </c>
      <c r="E40" s="14">
        <f t="shared" si="36"/>
        <v>11269.94</v>
      </c>
      <c r="F40" s="21">
        <f t="shared" si="37"/>
        <v>2.1660734886723175E-2</v>
      </c>
      <c r="G40" s="24"/>
      <c r="J40" s="141" t="s">
        <v>34</v>
      </c>
      <c r="K40" s="142"/>
      <c r="L40" s="79">
        <f>SUM(L34:L39)</f>
        <v>101</v>
      </c>
      <c r="M40" s="17">
        <f>SUM(M34:M39)</f>
        <v>1</v>
      </c>
      <c r="N40" s="80">
        <f>SUM(N34:N39)</f>
        <v>431758.59</v>
      </c>
      <c r="O40" s="81">
        <f>SUM(O34:O39)</f>
        <v>520293.52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33"/>
        <v>88</v>
      </c>
      <c r="C41" s="8">
        <f t="shared" si="34"/>
        <v>0.87128712871287128</v>
      </c>
      <c r="D41" s="13">
        <f t="shared" si="35"/>
        <v>168213.42</v>
      </c>
      <c r="E41" s="14">
        <f t="shared" si="36"/>
        <v>201403.87</v>
      </c>
      <c r="F41" s="21">
        <f t="shared" si="37"/>
        <v>0.38709663345413181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49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31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32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88" t="s">
        <v>33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34</v>
      </c>
      <c r="B46" s="16">
        <f>SUM(B34:B45)</f>
        <v>101</v>
      </c>
      <c r="C46" s="17">
        <f>SUM(C34:C45)</f>
        <v>1</v>
      </c>
      <c r="D46" s="18">
        <f>SUM(D34:D45)</f>
        <v>431758.58999999997</v>
      </c>
      <c r="E46" s="18">
        <f>SUM(E34:E45)</f>
        <v>520293.51999999996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 xr:uid="{00000000-0004-0000-01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AG108"/>
  <sheetViews>
    <sheetView showGridLines="0" showZeros="0" zoomScale="80" zoomScaleNormal="80" workbookViewId="0">
      <selection activeCell="A42" sqref="A42:XFD42"/>
    </sheetView>
  </sheetViews>
  <sheetFormatPr baseColWidth="10" defaultColWidth="9.140625" defaultRowHeight="15" x14ac:dyDescent="0.25"/>
  <cols>
    <col min="1" max="1" width="26.140625" style="26" customWidth="1"/>
    <col min="2" max="2" width="11.5703125" style="59" customWidth="1"/>
    <col min="3" max="3" width="10.710937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2" width="11.42578125" style="26" customWidth="1"/>
    <col min="13" max="13" width="10.7109375" style="26" customWidth="1"/>
    <col min="14" max="14" width="18.8554687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285156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65" customHeight="1" x14ac:dyDescent="0.25">
      <c r="B4" s="25"/>
      <c r="H4" s="25"/>
      <c r="N4" s="25"/>
    </row>
    <row r="5" spans="1:31" s="24" customFormat="1" ht="30.75" customHeight="1" x14ac:dyDescent="0.25">
      <c r="A5" s="27" t="s">
        <v>0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50</v>
      </c>
      <c r="B7" s="30" t="s">
        <v>51</v>
      </c>
      <c r="C7" s="31"/>
      <c r="D7" s="31"/>
      <c r="E7" s="31"/>
      <c r="F7" s="31"/>
      <c r="H7" s="69"/>
      <c r="I7" s="84" t="s">
        <v>3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4</v>
      </c>
      <c r="B8" s="87" t="str">
        <f>'CONTRACTACIO 1r TR 2024'!B8</f>
        <v>Informació i Comunicació de Barcelona SA (ICB)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899999999999999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">
      <c r="A11" s="112" t="s">
        <v>7</v>
      </c>
      <c r="B11" s="124" t="s">
        <v>8</v>
      </c>
      <c r="C11" s="125"/>
      <c r="D11" s="125"/>
      <c r="E11" s="125"/>
      <c r="F11" s="126"/>
      <c r="G11" s="127" t="s">
        <v>9</v>
      </c>
      <c r="H11" s="128"/>
      <c r="I11" s="128"/>
      <c r="J11" s="128"/>
      <c r="K11" s="129"/>
      <c r="L11" s="98" t="s">
        <v>10</v>
      </c>
      <c r="M11" s="99"/>
      <c r="N11" s="99"/>
      <c r="O11" s="99"/>
      <c r="P11" s="99"/>
      <c r="Q11" s="130" t="s">
        <v>11</v>
      </c>
      <c r="R11" s="131"/>
      <c r="S11" s="131"/>
      <c r="T11" s="131"/>
      <c r="U11" s="132"/>
      <c r="V11" s="136" t="s">
        <v>12</v>
      </c>
      <c r="W11" s="137"/>
      <c r="X11" s="137"/>
      <c r="Y11" s="137"/>
      <c r="Z11" s="138"/>
      <c r="AA11" s="133" t="s">
        <v>13</v>
      </c>
      <c r="AB11" s="134"/>
      <c r="AC11" s="134"/>
      <c r="AD11" s="134"/>
      <c r="AE11" s="135"/>
    </row>
    <row r="12" spans="1:31" ht="39" customHeight="1" thickBot="1" x14ac:dyDescent="0.3">
      <c r="A12" s="113"/>
      <c r="B12" s="32" t="s">
        <v>14</v>
      </c>
      <c r="C12" s="33" t="s">
        <v>15</v>
      </c>
      <c r="D12" s="34" t="s">
        <v>52</v>
      </c>
      <c r="E12" s="35" t="s">
        <v>17</v>
      </c>
      <c r="F12" s="36" t="s">
        <v>18</v>
      </c>
      <c r="G12" s="37" t="s">
        <v>14</v>
      </c>
      <c r="H12" s="33" t="s">
        <v>15</v>
      </c>
      <c r="I12" s="34" t="s">
        <v>16</v>
      </c>
      <c r="J12" s="35" t="s">
        <v>19</v>
      </c>
      <c r="K12" s="36" t="s">
        <v>18</v>
      </c>
      <c r="L12" s="37" t="s">
        <v>14</v>
      </c>
      <c r="M12" s="33" t="s">
        <v>15</v>
      </c>
      <c r="N12" s="34" t="s">
        <v>16</v>
      </c>
      <c r="O12" s="35" t="s">
        <v>20</v>
      </c>
      <c r="P12" s="36" t="s">
        <v>18</v>
      </c>
      <c r="Q12" s="37" t="s">
        <v>14</v>
      </c>
      <c r="R12" s="33" t="s">
        <v>15</v>
      </c>
      <c r="S12" s="34" t="s">
        <v>21</v>
      </c>
      <c r="T12" s="35" t="s">
        <v>19</v>
      </c>
      <c r="U12" s="38" t="s">
        <v>18</v>
      </c>
      <c r="V12" s="32" t="s">
        <v>14</v>
      </c>
      <c r="W12" s="33" t="s">
        <v>15</v>
      </c>
      <c r="X12" s="34" t="s">
        <v>21</v>
      </c>
      <c r="Y12" s="35" t="s">
        <v>19</v>
      </c>
      <c r="Z12" s="36" t="s">
        <v>18</v>
      </c>
      <c r="AA12" s="32" t="s">
        <v>14</v>
      </c>
      <c r="AB12" s="33" t="s">
        <v>15</v>
      </c>
      <c r="AC12" s="34" t="s">
        <v>21</v>
      </c>
      <c r="AD12" s="35" t="s">
        <v>19</v>
      </c>
      <c r="AE12" s="36" t="s">
        <v>18</v>
      </c>
    </row>
    <row r="13" spans="1:31" s="40" customFormat="1" ht="36" customHeight="1" x14ac:dyDescent="0.25">
      <c r="A13" s="39" t="s">
        <v>22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25">
      <c r="A14" s="41" t="s">
        <v>23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24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25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26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27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hidden="1" customHeight="1" x14ac:dyDescent="0.25">
      <c r="A21" s="44" t="s">
        <v>53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 x14ac:dyDescent="0.25">
      <c r="A22" s="76" t="s">
        <v>31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50000000000003" customHeight="1" x14ac:dyDescent="0.25">
      <c r="A23" s="88" t="s">
        <v>32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25">
      <c r="A24" s="90" t="s">
        <v>33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">
      <c r="A25" s="78" t="s">
        <v>34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25">
      <c r="B26" s="25"/>
      <c r="H26" s="25"/>
      <c r="N26" s="25"/>
    </row>
    <row r="27" spans="1:31" s="47" customFormat="1" ht="34.15" hidden="1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hidden="1" customHeight="1" x14ac:dyDescent="0.25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 x14ac:dyDescent="0.25">
      <c r="A29" s="114" t="s">
        <v>37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95" t="s">
        <v>7</v>
      </c>
      <c r="B31" s="100" t="s">
        <v>38</v>
      </c>
      <c r="C31" s="101"/>
      <c r="D31" s="101"/>
      <c r="E31" s="101"/>
      <c r="F31" s="102"/>
      <c r="G31" s="24"/>
      <c r="J31" s="106" t="s">
        <v>39</v>
      </c>
      <c r="K31" s="107"/>
      <c r="L31" s="100" t="s">
        <v>40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97"/>
      <c r="B33" s="52" t="s">
        <v>41</v>
      </c>
      <c r="C33" s="33" t="s">
        <v>15</v>
      </c>
      <c r="D33" s="34" t="s">
        <v>42</v>
      </c>
      <c r="E33" s="35" t="s">
        <v>43</v>
      </c>
      <c r="F33" s="53" t="s">
        <v>44</v>
      </c>
      <c r="J33" s="110"/>
      <c r="K33" s="111"/>
      <c r="L33" s="52" t="s">
        <v>41</v>
      </c>
      <c r="M33" s="33" t="s">
        <v>15</v>
      </c>
      <c r="N33" s="34" t="s">
        <v>42</v>
      </c>
      <c r="O33" s="35" t="s">
        <v>43</v>
      </c>
      <c r="P33" s="53" t="s">
        <v>44</v>
      </c>
    </row>
    <row r="34" spans="1:33" s="24" customFormat="1" ht="30" customHeight="1" x14ac:dyDescent="0.25">
      <c r="A34" s="39" t="s">
        <v>22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43" t="s">
        <v>8</v>
      </c>
      <c r="K34" s="144"/>
      <c r="L34" s="54">
        <f>B25</f>
        <v>0</v>
      </c>
      <c r="M34" s="8" t="str">
        <f>IF(L34,L34/$L$40,"")</f>
        <v/>
      </c>
      <c r="N34" s="55">
        <f>D25</f>
        <v>0</v>
      </c>
      <c r="O34" s="55">
        <f>E25</f>
        <v>0</v>
      </c>
      <c r="P34" s="56" t="str">
        <f>IF(O34,O34/$O$40,"")</f>
        <v/>
      </c>
    </row>
    <row r="35" spans="1:33" s="24" customFormat="1" ht="30" customHeight="1" x14ac:dyDescent="0.25">
      <c r="A35" s="41" t="s">
        <v>23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39" t="s">
        <v>9</v>
      </c>
      <c r="K35" s="140"/>
      <c r="L35" s="57">
        <f>G25</f>
        <v>0</v>
      </c>
      <c r="M35" s="8" t="str">
        <f>IF(L35,L35/$L$40,"")</f>
        <v/>
      </c>
      <c r="N35" s="58">
        <f>I25</f>
        <v>0</v>
      </c>
      <c r="O35" s="58">
        <f>J25</f>
        <v>0</v>
      </c>
      <c r="P35" s="56" t="str">
        <f>IF(O35,O35/$O$40,"")</f>
        <v/>
      </c>
    </row>
    <row r="36" spans="1:33" ht="30" customHeight="1" x14ac:dyDescent="0.25">
      <c r="A36" s="41" t="s">
        <v>24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4"/>
      <c r="J36" s="139" t="s">
        <v>10</v>
      </c>
      <c r="K36" s="140"/>
      <c r="L36" s="57">
        <f>L25</f>
        <v>0</v>
      </c>
      <c r="M36" s="8" t="str">
        <f>IF(L36,L36/$L$40,"")</f>
        <v/>
      </c>
      <c r="N36" s="58">
        <f>N25</f>
        <v>0</v>
      </c>
      <c r="O36" s="58">
        <f>O25</f>
        <v>0</v>
      </c>
      <c r="P36" s="56" t="str">
        <f>IF(O36,O36/$O$40,"")</f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25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139" t="s">
        <v>11</v>
      </c>
      <c r="K37" s="140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26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139" t="s">
        <v>12</v>
      </c>
      <c r="K38" s="140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27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139" t="s">
        <v>13</v>
      </c>
      <c r="K39" s="140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14">
        <f t="shared" si="26"/>
        <v>0</v>
      </c>
      <c r="F40" s="21" t="str">
        <f t="shared" si="27"/>
        <v/>
      </c>
      <c r="G40" s="24"/>
      <c r="J40" s="141" t="s">
        <v>34</v>
      </c>
      <c r="K40" s="142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49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31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32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90" t="s">
        <v>33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34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 xr:uid="{00000000-0004-0000-02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baseColWidth="10" defaultColWidth="9.140625" defaultRowHeight="15" x14ac:dyDescent="0.25"/>
  <cols>
    <col min="1" max="1" width="26.140625" style="26" customWidth="1"/>
    <col min="2" max="2" width="11.5703125" style="59" customWidth="1"/>
    <col min="3" max="3" width="10.710937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2" width="11.42578125" style="26" customWidth="1"/>
    <col min="13" max="13" width="10.7109375" style="26" customWidth="1"/>
    <col min="14" max="14" width="18.8554687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285156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65" customHeight="1" x14ac:dyDescent="0.25">
      <c r="B4" s="25"/>
      <c r="H4" s="25"/>
      <c r="N4" s="25"/>
    </row>
    <row r="5" spans="1:31" s="24" customFormat="1" ht="30.75" customHeight="1" x14ac:dyDescent="0.25">
      <c r="A5" s="27" t="s">
        <v>0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54</v>
      </c>
      <c r="B7" s="30" t="s">
        <v>55</v>
      </c>
      <c r="C7" s="31"/>
      <c r="D7" s="31"/>
      <c r="E7" s="31"/>
      <c r="F7" s="31"/>
      <c r="H7" s="69"/>
      <c r="I7" s="84" t="s">
        <v>3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4</v>
      </c>
      <c r="B8" s="87" t="str">
        <f>'CONTRACTACIO 1r TR 2024'!B8</f>
        <v>Informació i Comunicació de Barcelona SA (ICB)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">
      <c r="A11" s="112" t="s">
        <v>7</v>
      </c>
      <c r="B11" s="124" t="s">
        <v>8</v>
      </c>
      <c r="C11" s="125"/>
      <c r="D11" s="125"/>
      <c r="E11" s="125"/>
      <c r="F11" s="126"/>
      <c r="G11" s="127" t="s">
        <v>9</v>
      </c>
      <c r="H11" s="128"/>
      <c r="I11" s="128"/>
      <c r="J11" s="128"/>
      <c r="K11" s="129"/>
      <c r="L11" s="98" t="s">
        <v>10</v>
      </c>
      <c r="M11" s="99"/>
      <c r="N11" s="99"/>
      <c r="O11" s="99"/>
      <c r="P11" s="99"/>
      <c r="Q11" s="130" t="s">
        <v>11</v>
      </c>
      <c r="R11" s="131"/>
      <c r="S11" s="131"/>
      <c r="T11" s="131"/>
      <c r="U11" s="132"/>
      <c r="V11" s="136" t="s">
        <v>12</v>
      </c>
      <c r="W11" s="137"/>
      <c r="X11" s="137"/>
      <c r="Y11" s="137"/>
      <c r="Z11" s="138"/>
      <c r="AA11" s="133" t="s">
        <v>13</v>
      </c>
      <c r="AB11" s="134"/>
      <c r="AC11" s="134"/>
      <c r="AD11" s="134"/>
      <c r="AE11" s="135"/>
    </row>
    <row r="12" spans="1:31" ht="39" customHeight="1" thickBot="1" x14ac:dyDescent="0.3">
      <c r="A12" s="113"/>
      <c r="B12" s="32" t="s">
        <v>14</v>
      </c>
      <c r="C12" s="33" t="s">
        <v>15</v>
      </c>
      <c r="D12" s="34" t="s">
        <v>56</v>
      </c>
      <c r="E12" s="35" t="s">
        <v>17</v>
      </c>
      <c r="F12" s="36" t="s">
        <v>18</v>
      </c>
      <c r="G12" s="37" t="s">
        <v>14</v>
      </c>
      <c r="H12" s="33" t="s">
        <v>15</v>
      </c>
      <c r="I12" s="34" t="s">
        <v>16</v>
      </c>
      <c r="J12" s="35" t="s">
        <v>19</v>
      </c>
      <c r="K12" s="36" t="s">
        <v>18</v>
      </c>
      <c r="L12" s="37" t="s">
        <v>14</v>
      </c>
      <c r="M12" s="33" t="s">
        <v>15</v>
      </c>
      <c r="N12" s="34" t="s">
        <v>16</v>
      </c>
      <c r="O12" s="35" t="s">
        <v>20</v>
      </c>
      <c r="P12" s="36" t="s">
        <v>18</v>
      </c>
      <c r="Q12" s="37" t="s">
        <v>14</v>
      </c>
      <c r="R12" s="33" t="s">
        <v>15</v>
      </c>
      <c r="S12" s="34" t="s">
        <v>21</v>
      </c>
      <c r="T12" s="35" t="s">
        <v>19</v>
      </c>
      <c r="U12" s="38" t="s">
        <v>18</v>
      </c>
      <c r="V12" s="32" t="s">
        <v>14</v>
      </c>
      <c r="W12" s="33" t="s">
        <v>15</v>
      </c>
      <c r="X12" s="34" t="s">
        <v>21</v>
      </c>
      <c r="Y12" s="35" t="s">
        <v>19</v>
      </c>
      <c r="Z12" s="36" t="s">
        <v>18</v>
      </c>
      <c r="AA12" s="32" t="s">
        <v>14</v>
      </c>
      <c r="AB12" s="33" t="s">
        <v>15</v>
      </c>
      <c r="AC12" s="34" t="s">
        <v>21</v>
      </c>
      <c r="AD12" s="35" t="s">
        <v>19</v>
      </c>
      <c r="AE12" s="36" t="s">
        <v>18</v>
      </c>
    </row>
    <row r="13" spans="1:31" s="40" customFormat="1" ht="36" customHeight="1" x14ac:dyDescent="0.25">
      <c r="A13" s="39" t="s">
        <v>22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25">
      <c r="A14" s="41" t="s">
        <v>23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25">
      <c r="A15" s="41" t="s">
        <v>24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25">
      <c r="A16" s="41" t="s">
        <v>25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25">
      <c r="A17" s="41" t="s">
        <v>26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25">
      <c r="A18" s="72" t="s">
        <v>27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50000000000003" hidden="1" customHeight="1" x14ac:dyDescent="0.25">
      <c r="A21" s="44" t="s">
        <v>48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50000000000003" customHeight="1" x14ac:dyDescent="0.25">
      <c r="A22" s="76" t="s">
        <v>31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50000000000003" customHeight="1" x14ac:dyDescent="0.25">
      <c r="A23" s="88" t="s">
        <v>32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25">
      <c r="A24" s="90" t="s">
        <v>33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3">
      <c r="A25" s="78" t="s">
        <v>34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25">
      <c r="B26" s="25"/>
      <c r="H26" s="25"/>
      <c r="N26" s="25"/>
    </row>
    <row r="27" spans="1:31" s="47" customFormat="1" ht="34.15" hidden="1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hidden="1" customHeight="1" x14ac:dyDescent="0.25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 x14ac:dyDescent="0.25">
      <c r="A29" s="114" t="s">
        <v>37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95" t="s">
        <v>7</v>
      </c>
      <c r="B31" s="100" t="s">
        <v>38</v>
      </c>
      <c r="C31" s="101"/>
      <c r="D31" s="101"/>
      <c r="E31" s="101"/>
      <c r="F31" s="102"/>
      <c r="G31" s="24"/>
      <c r="J31" s="106" t="s">
        <v>39</v>
      </c>
      <c r="K31" s="107"/>
      <c r="L31" s="100" t="s">
        <v>40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97"/>
      <c r="B33" s="52" t="s">
        <v>41</v>
      </c>
      <c r="C33" s="33" t="s">
        <v>15</v>
      </c>
      <c r="D33" s="34" t="s">
        <v>42</v>
      </c>
      <c r="E33" s="35" t="s">
        <v>43</v>
      </c>
      <c r="F33" s="53" t="s">
        <v>44</v>
      </c>
      <c r="J33" s="110"/>
      <c r="K33" s="111"/>
      <c r="L33" s="52" t="s">
        <v>41</v>
      </c>
      <c r="M33" s="33" t="s">
        <v>15</v>
      </c>
      <c r="N33" s="34" t="s">
        <v>42</v>
      </c>
      <c r="O33" s="35" t="s">
        <v>43</v>
      </c>
      <c r="P33" s="53" t="s">
        <v>44</v>
      </c>
    </row>
    <row r="34" spans="1:33" s="24" customFormat="1" ht="30" customHeight="1" x14ac:dyDescent="0.25">
      <c r="A34" s="39" t="s">
        <v>22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43" t="s">
        <v>8</v>
      </c>
      <c r="K34" s="144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25">
      <c r="A35" s="41" t="s">
        <v>23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39" t="s">
        <v>9</v>
      </c>
      <c r="K35" s="140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25">
      <c r="A36" s="41" t="s">
        <v>24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139" t="s">
        <v>10</v>
      </c>
      <c r="K36" s="140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25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139" t="s">
        <v>11</v>
      </c>
      <c r="K37" s="140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26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139" t="s">
        <v>12</v>
      </c>
      <c r="K38" s="140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27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139" t="s">
        <v>13</v>
      </c>
      <c r="K39" s="140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141" t="s">
        <v>34</v>
      </c>
      <c r="K40" s="142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49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31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32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88" t="s">
        <v>33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34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baseColWidth="10" defaultColWidth="9.140625" defaultRowHeight="15" x14ac:dyDescent="0.25"/>
  <cols>
    <col min="1" max="1" width="30.42578125" style="26" customWidth="1"/>
    <col min="2" max="2" width="11.140625" style="59" customWidth="1"/>
    <col min="3" max="3" width="10.7109375" style="26" customWidth="1"/>
    <col min="4" max="4" width="19.140625" style="26" customWidth="1"/>
    <col min="5" max="5" width="19.710937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1" width="11.42578125" style="26" customWidth="1"/>
    <col min="12" max="12" width="11.7109375" style="26" customWidth="1"/>
    <col min="13" max="13" width="10.7109375" style="26" customWidth="1"/>
    <col min="14" max="14" width="20.14062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5.425781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x14ac:dyDescent="0.25">
      <c r="B4" s="25"/>
      <c r="H4" s="25"/>
      <c r="N4" s="25"/>
    </row>
    <row r="5" spans="1:31" s="24" customFormat="1" ht="30.75" customHeight="1" x14ac:dyDescent="0.25">
      <c r="A5" s="27" t="s">
        <v>57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58</v>
      </c>
      <c r="B7" s="30" t="s">
        <v>59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4</v>
      </c>
      <c r="B8" s="87" t="str">
        <f>'CONTRACTACIO 1r TR 2024'!B8</f>
        <v>Informació i Comunicació de Barcelona SA (ICB)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63" t="s">
        <v>6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5"/>
    </row>
    <row r="11" spans="1:31" ht="30" customHeight="1" thickBot="1" x14ac:dyDescent="0.3">
      <c r="A11" s="166" t="s">
        <v>7</v>
      </c>
      <c r="B11" s="124" t="s">
        <v>8</v>
      </c>
      <c r="C11" s="125"/>
      <c r="D11" s="125"/>
      <c r="E11" s="125"/>
      <c r="F11" s="126"/>
      <c r="G11" s="127" t="s">
        <v>9</v>
      </c>
      <c r="H11" s="128"/>
      <c r="I11" s="128"/>
      <c r="J11" s="128"/>
      <c r="K11" s="129"/>
      <c r="L11" s="98" t="s">
        <v>10</v>
      </c>
      <c r="M11" s="99"/>
      <c r="N11" s="99"/>
      <c r="O11" s="99"/>
      <c r="P11" s="99"/>
      <c r="Q11" s="130" t="s">
        <v>11</v>
      </c>
      <c r="R11" s="131"/>
      <c r="S11" s="131"/>
      <c r="T11" s="131"/>
      <c r="U11" s="132"/>
      <c r="V11" s="133" t="s">
        <v>13</v>
      </c>
      <c r="W11" s="134"/>
      <c r="X11" s="134"/>
      <c r="Y11" s="134"/>
      <c r="Z11" s="135"/>
      <c r="AA11" s="136" t="s">
        <v>12</v>
      </c>
      <c r="AB11" s="137"/>
      <c r="AC11" s="137"/>
      <c r="AD11" s="137"/>
      <c r="AE11" s="138"/>
    </row>
    <row r="12" spans="1:31" ht="39" customHeight="1" thickBot="1" x14ac:dyDescent="0.3">
      <c r="A12" s="167"/>
      <c r="B12" s="32" t="s">
        <v>14</v>
      </c>
      <c r="C12" s="33" t="s">
        <v>15</v>
      </c>
      <c r="D12" s="34" t="s">
        <v>60</v>
      </c>
      <c r="E12" s="35" t="s">
        <v>61</v>
      </c>
      <c r="F12" s="36" t="s">
        <v>18</v>
      </c>
      <c r="G12" s="37" t="s">
        <v>14</v>
      </c>
      <c r="H12" s="33" t="s">
        <v>15</v>
      </c>
      <c r="I12" s="34" t="s">
        <v>60</v>
      </c>
      <c r="J12" s="35" t="s">
        <v>61</v>
      </c>
      <c r="K12" s="36" t="s">
        <v>18</v>
      </c>
      <c r="L12" s="37" t="s">
        <v>14</v>
      </c>
      <c r="M12" s="33" t="s">
        <v>15</v>
      </c>
      <c r="N12" s="34" t="s">
        <v>60</v>
      </c>
      <c r="O12" s="35" t="s">
        <v>61</v>
      </c>
      <c r="P12" s="36" t="s">
        <v>18</v>
      </c>
      <c r="Q12" s="37" t="s">
        <v>14</v>
      </c>
      <c r="R12" s="33" t="s">
        <v>15</v>
      </c>
      <c r="S12" s="34" t="s">
        <v>60</v>
      </c>
      <c r="T12" s="35" t="s">
        <v>61</v>
      </c>
      <c r="U12" s="38" t="s">
        <v>18</v>
      </c>
      <c r="V12" s="32" t="s">
        <v>14</v>
      </c>
      <c r="W12" s="33" t="s">
        <v>15</v>
      </c>
      <c r="X12" s="34" t="s">
        <v>60</v>
      </c>
      <c r="Y12" s="35" t="s">
        <v>61</v>
      </c>
      <c r="Z12" s="36" t="s">
        <v>18</v>
      </c>
      <c r="AA12" s="32" t="s">
        <v>14</v>
      </c>
      <c r="AB12" s="33" t="s">
        <v>15</v>
      </c>
      <c r="AC12" s="34" t="s">
        <v>60</v>
      </c>
      <c r="AD12" s="35" t="s">
        <v>61</v>
      </c>
      <c r="AE12" s="36" t="s">
        <v>18</v>
      </c>
    </row>
    <row r="13" spans="1:31" s="40" customFormat="1" ht="36" customHeight="1" x14ac:dyDescent="0.25">
      <c r="A13" s="39" t="s">
        <v>22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2</v>
      </c>
      <c r="H13" s="20">
        <f t="shared" ref="H13:H24" si="2">IF(G13,G13/$G$25,"")</f>
        <v>2.5974025974025976E-2</v>
      </c>
      <c r="I13" s="10">
        <f>'CONTRACTACIO 1r TR 2024'!I13+'CONTRACTACIO 2n TR 2024'!I13+'CONTRACTACIO 3r TR 2024'!I13+'CONTRACTACIO 4t TR 2024'!I13</f>
        <v>85987.5</v>
      </c>
      <c r="J13" s="10">
        <f>'CONTRACTACIO 1r TR 2024'!J13+'CONTRACTACIO 2n TR 2024'!J13+'CONTRACTACIO 3r TR 2024'!J13+'CONTRACTACIO 4t TR 2024'!J13</f>
        <v>104044.88</v>
      </c>
      <c r="K13" s="21">
        <f t="shared" ref="K13:K24" si="3">IF(J13,J13/$J$25,"")</f>
        <v>0.22253028897487925</v>
      </c>
      <c r="L13" s="9">
        <f>'CONTRACTACIO 1r TR 2024'!L13+'CONTRACTACIO 2n TR 2024'!L13+'CONTRACTACIO 3r TR 2024'!L13+'CONTRACTACIO 4t TR 2024'!L13</f>
        <v>4</v>
      </c>
      <c r="M13" s="20">
        <f t="shared" ref="M13:M24" si="4">IF(L13,L13/$L$25,"")</f>
        <v>3.669724770642202E-2</v>
      </c>
      <c r="N13" s="10">
        <f>'CONTRACTACIO 1r TR 2024'!N13+'CONTRACTACIO 2n TR 2024'!N13+'CONTRACTACIO 3r TR 2024'!N13+'CONTRACTACIO 4t TR 2024'!N13</f>
        <v>350546</v>
      </c>
      <c r="O13" s="10">
        <f>'CONTRACTACIO 1r TR 2024'!O13+'CONTRACTACIO 2n TR 2024'!O13+'CONTRACTACIO 3r TR 2024'!O13+'CONTRACTACIO 4t TR 2024'!O13</f>
        <v>424160.65</v>
      </c>
      <c r="P13" s="21">
        <f t="shared" ref="P13:P24" si="5">IF(O13,O13/$O$25,"")</f>
        <v>0.53951390146712552</v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23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25">
      <c r="A15" s="41" t="s">
        <v>24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3</v>
      </c>
      <c r="H15" s="20">
        <f t="shared" si="2"/>
        <v>3.896103896103896E-2</v>
      </c>
      <c r="I15" s="13">
        <f>'CONTRACTACIO 1r TR 2024'!I15+'CONTRACTACIO 2n TR 2024'!I15+'CONTRACTACIO 3r TR 2024'!I15+'CONTRACTACIO 4t TR 2024'!I15</f>
        <v>4950.99</v>
      </c>
      <c r="J15" s="13">
        <f>'CONTRACTACIO 1r TR 2024'!J15+'CONTRACTACIO 2n TR 2024'!J15+'CONTRACTACIO 3r TR 2024'!J15+'CONTRACTACIO 4t TR 2024'!J15</f>
        <v>5990.69</v>
      </c>
      <c r="K15" s="21">
        <f t="shared" si="3"/>
        <v>1.2812835930599557E-2</v>
      </c>
      <c r="L15" s="9">
        <f>'CONTRACTACIO 1r TR 2024'!L15+'CONTRACTACIO 2n TR 2024'!L15+'CONTRACTACIO 3r TR 2024'!L15+'CONTRACTACIO 4t TR 2024'!L15</f>
        <v>4</v>
      </c>
      <c r="M15" s="20">
        <f t="shared" si="4"/>
        <v>3.669724770642202E-2</v>
      </c>
      <c r="N15" s="13">
        <f>'CONTRACTACIO 1r TR 2024'!N15+'CONTRACTACIO 2n TR 2024'!N15+'CONTRACTACIO 3r TR 2024'!N15+'CONTRACTACIO 4t TR 2024'!N15</f>
        <v>92170.27</v>
      </c>
      <c r="O15" s="13">
        <f>'CONTRACTACIO 1r TR 2024'!O15+'CONTRACTACIO 2n TR 2024'!O15+'CONTRACTACIO 3r TR 2024'!O15+'CONTRACTACIO 4t TR 2024'!O15</f>
        <v>111526.01999999999</v>
      </c>
      <c r="P15" s="21">
        <f t="shared" si="5"/>
        <v>0.14185624754512391</v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25">
      <c r="A16" s="41" t="s">
        <v>25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25">
      <c r="A17" s="41" t="s">
        <v>26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25">
      <c r="A18" s="42" t="s">
        <v>27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4</v>
      </c>
      <c r="H18" s="20">
        <f t="shared" si="2"/>
        <v>5.1948051948051951E-2</v>
      </c>
      <c r="I18" s="13">
        <f>'CONTRACTACIO 1r TR 2024'!I18+'CONTRACTACIO 2n TR 2024'!I18+'CONTRACTACIO 3r TR 2024'!I18+'CONTRACTACIO 4t TR 2024'!I18</f>
        <v>169997.45</v>
      </c>
      <c r="J18" s="13">
        <f>'CONTRACTACIO 1r TR 2024'!J18+'CONTRACTACIO 2n TR 2024'!J18+'CONTRACTACIO 3r TR 2024'!J18+'CONTRACTACIO 4t TR 2024'!J18</f>
        <v>205696.90999999997</v>
      </c>
      <c r="K18" s="21">
        <f t="shared" si="3"/>
        <v>0.43994277107667118</v>
      </c>
      <c r="L18" s="9">
        <f>'CONTRACTACIO 1r TR 2024'!L18+'CONTRACTACIO 2n TR 2024'!L18+'CONTRACTACIO 3r TR 2024'!L18+'CONTRACTACIO 4t TR 2024'!L18</f>
        <v>1</v>
      </c>
      <c r="M18" s="20">
        <f t="shared" si="4"/>
        <v>9.1743119266055051E-3</v>
      </c>
      <c r="N18" s="13">
        <f>'CONTRACTACIO 1r TR 2024'!N18+'CONTRACTACIO 2n TR 2024'!N18+'CONTRACTACIO 3r TR 2024'!N18+'CONTRACTACIO 4t TR 2024'!N18</f>
        <v>28900</v>
      </c>
      <c r="O18" s="13">
        <f>'CONTRACTACIO 1r TR 2024'!O18+'CONTRACTACIO 2n TR 2024'!O18+'CONTRACTACIO 3r TR 2024'!O18+'CONTRACTACIO 4t TR 2024'!O18</f>
        <v>34969</v>
      </c>
      <c r="P18" s="21">
        <f t="shared" si="5"/>
        <v>4.4479047314747167E-2</v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25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3</v>
      </c>
      <c r="H19" s="20">
        <f t="shared" si="2"/>
        <v>3.896103896103896E-2</v>
      </c>
      <c r="I19" s="13">
        <f>'CONTRACTACIO 1r TR 2024'!I19+'CONTRACTACIO 2n TR 2024'!I19+'CONTRACTACIO 3r TR 2024'!I19+'CONTRACTACIO 4t TR 2024'!I19</f>
        <v>12704.84</v>
      </c>
      <c r="J19" s="13">
        <f>'CONTRACTACIO 1r TR 2024'!J19+'CONTRACTACIO 2n TR 2024'!J19+'CONTRACTACIO 3r TR 2024'!J19+'CONTRACTACIO 4t TR 2024'!J19</f>
        <v>15372.86</v>
      </c>
      <c r="K19" s="21">
        <f t="shared" si="3"/>
        <v>3.2879339936480893E-2</v>
      </c>
      <c r="L19" s="9">
        <f>'CONTRACTACIO 1r TR 2024'!L19+'CONTRACTACIO 2n TR 2024'!L19+'CONTRACTACIO 3r TR 2024'!L19+'CONTRACTACIO 4t TR 2024'!L19</f>
        <v>1</v>
      </c>
      <c r="M19" s="20">
        <f t="shared" si="4"/>
        <v>9.1743119266055051E-3</v>
      </c>
      <c r="N19" s="13">
        <f>'CONTRACTACIO 1r TR 2024'!N19+'CONTRACTACIO 2n TR 2024'!N19+'CONTRACTACIO 3r TR 2024'!N19+'CONTRACTACIO 4t TR 2024'!N19</f>
        <v>8610</v>
      </c>
      <c r="O19" s="13">
        <f>'CONTRACTACIO 1r TR 2024'!O19+'CONTRACTACIO 2n TR 2024'!O19+'CONTRACTACIO 3r TR 2024'!O19+'CONTRACTACIO 4t TR 2024'!O19</f>
        <v>10418.1</v>
      </c>
      <c r="P19" s="21">
        <f t="shared" si="5"/>
        <v>1.3251370151556162E-2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25">
      <c r="A20" s="43" t="s">
        <v>29</v>
      </c>
      <c r="B20" s="9">
        <f>'CONTRACTACIO 1r TR 2024'!B20+'CONTRACTACIO 2n TR 2024'!B20+'CONTRACTACIO 3r TR 2024'!B20+'CONTRACTACIO 4t TR 2024'!B20</f>
        <v>2</v>
      </c>
      <c r="C20" s="20">
        <f t="shared" si="0"/>
        <v>1</v>
      </c>
      <c r="D20" s="13">
        <f>'CONTRACTACIO 1r TR 2024'!D20+'CONTRACTACIO 2n TR 2024'!D20+'CONTRACTACIO 3r TR 2024'!D20+'CONTRACTACIO 4t TR 2024'!D20</f>
        <v>22760</v>
      </c>
      <c r="E20" s="13">
        <f>'CONTRACTACIO 1r TR 2024'!E20+'CONTRACTACIO 2n TR 2024'!E20+'CONTRACTACIO 3r TR 2024'!E20+'CONTRACTACIO 4t TR 2024'!E20</f>
        <v>27539.600000000002</v>
      </c>
      <c r="F20" s="21">
        <f t="shared" si="1"/>
        <v>1</v>
      </c>
      <c r="G20" s="9">
        <f>'CONTRACTACIO 1r TR 2024'!G20+'CONTRACTACIO 2n TR 2024'!G20+'CONTRACTACIO 3r TR 2024'!G20+'CONTRACTACIO 4t TR 2024'!G20</f>
        <v>65</v>
      </c>
      <c r="H20" s="20">
        <f t="shared" si="2"/>
        <v>0.8441558441558441</v>
      </c>
      <c r="I20" s="13">
        <f>'CONTRACTACIO 1r TR 2024'!I20+'CONTRACTACIO 2n TR 2024'!I20+'CONTRACTACIO 3r TR 2024'!I20+'CONTRACTACIO 4t TR 2024'!I20</f>
        <v>114306.14000000001</v>
      </c>
      <c r="J20" s="13">
        <f>'CONTRACTACIO 1r TR 2024'!J20+'CONTRACTACIO 2n TR 2024'!J20+'CONTRACTACIO 3r TR 2024'!J20+'CONTRACTACIO 4t TR 2024'!J20</f>
        <v>136448.45000000001</v>
      </c>
      <c r="K20" s="21">
        <f t="shared" si="3"/>
        <v>0.29183476408136916</v>
      </c>
      <c r="L20" s="9">
        <f>'CONTRACTACIO 1r TR 2024'!L20+'CONTRACTACIO 2n TR 2024'!L20+'CONTRACTACIO 3r TR 2024'!L20+'CONTRACTACIO 4t TR 2024'!L20</f>
        <v>99</v>
      </c>
      <c r="M20" s="20">
        <f t="shared" si="4"/>
        <v>0.90825688073394495</v>
      </c>
      <c r="N20" s="13">
        <f>'CONTRACTACIO 1r TR 2024'!N20+'CONTRACTACIO 2n TR 2024'!N20+'CONTRACTACIO 3r TR 2024'!N20+'CONTRACTACIO 4t TR 2024'!N20</f>
        <v>170032.75</v>
      </c>
      <c r="O20" s="13">
        <f>'CONTRACTACIO 1r TR 2024'!O20+'CONTRACTACIO 2n TR 2024'!O20+'CONTRACTACIO 3r TR 2024'!O20+'CONTRACTACIO 4t TR 2024'!O20</f>
        <v>205116.63</v>
      </c>
      <c r="P20" s="21">
        <f t="shared" si="5"/>
        <v>0.26089943352144723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50000000000003" customHeight="1" x14ac:dyDescent="0.25">
      <c r="A21" s="44" t="s">
        <v>48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50000000000003" customHeight="1" x14ac:dyDescent="0.25">
      <c r="A22" s="86" t="s">
        <v>31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50000000000003" customHeight="1" x14ac:dyDescent="0.25">
      <c r="A23" s="88" t="s">
        <v>32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25">
      <c r="A24" s="90" t="s">
        <v>33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3">
      <c r="A25" s="78" t="s">
        <v>34</v>
      </c>
      <c r="B25" s="16">
        <f t="shared" ref="B25:AE25" si="12">SUM(B13:B24)</f>
        <v>2</v>
      </c>
      <c r="C25" s="17">
        <f t="shared" si="12"/>
        <v>1</v>
      </c>
      <c r="D25" s="18">
        <f t="shared" si="12"/>
        <v>22760</v>
      </c>
      <c r="E25" s="18">
        <f t="shared" si="12"/>
        <v>27539.600000000002</v>
      </c>
      <c r="F25" s="19">
        <f t="shared" si="12"/>
        <v>1</v>
      </c>
      <c r="G25" s="16">
        <f t="shared" si="12"/>
        <v>77</v>
      </c>
      <c r="H25" s="17">
        <f t="shared" si="12"/>
        <v>1</v>
      </c>
      <c r="I25" s="18">
        <f t="shared" si="12"/>
        <v>387946.92000000004</v>
      </c>
      <c r="J25" s="18">
        <f t="shared" si="12"/>
        <v>467553.79</v>
      </c>
      <c r="K25" s="19">
        <f t="shared" si="12"/>
        <v>1</v>
      </c>
      <c r="L25" s="16">
        <f t="shared" si="12"/>
        <v>109</v>
      </c>
      <c r="M25" s="17">
        <f t="shared" si="12"/>
        <v>1</v>
      </c>
      <c r="N25" s="18">
        <f t="shared" si="12"/>
        <v>650259.02</v>
      </c>
      <c r="O25" s="18">
        <f t="shared" si="12"/>
        <v>786190.4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15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customHeight="1" x14ac:dyDescent="0.25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 x14ac:dyDescent="0.25">
      <c r="A29" s="114" t="s">
        <v>37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25">
      <c r="A31" s="145" t="s">
        <v>7</v>
      </c>
      <c r="B31" s="148" t="s">
        <v>38</v>
      </c>
      <c r="C31" s="149"/>
      <c r="D31" s="149"/>
      <c r="E31" s="149"/>
      <c r="F31" s="150"/>
      <c r="G31" s="24"/>
      <c r="H31" s="47"/>
      <c r="I31" s="47"/>
      <c r="J31" s="154" t="s">
        <v>39</v>
      </c>
      <c r="K31" s="155"/>
      <c r="L31" s="148" t="s">
        <v>40</v>
      </c>
      <c r="M31" s="149"/>
      <c r="N31" s="149"/>
      <c r="O31" s="149"/>
      <c r="P31" s="150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">
      <c r="A32" s="146"/>
      <c r="B32" s="151"/>
      <c r="C32" s="152"/>
      <c r="D32" s="152"/>
      <c r="E32" s="152"/>
      <c r="F32" s="153"/>
      <c r="G32" s="24"/>
      <c r="J32" s="156"/>
      <c r="K32" s="157"/>
      <c r="L32" s="160"/>
      <c r="M32" s="161"/>
      <c r="N32" s="161"/>
      <c r="O32" s="161"/>
      <c r="P32" s="162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15" customHeight="1" thickBot="1" x14ac:dyDescent="0.3">
      <c r="A33" s="147"/>
      <c r="B33" s="52" t="s">
        <v>41</v>
      </c>
      <c r="C33" s="33" t="s">
        <v>15</v>
      </c>
      <c r="D33" s="34" t="s">
        <v>60</v>
      </c>
      <c r="E33" s="35" t="s">
        <v>61</v>
      </c>
      <c r="F33" s="53" t="s">
        <v>44</v>
      </c>
      <c r="G33" s="24"/>
      <c r="H33" s="24"/>
      <c r="I33" s="24"/>
      <c r="J33" s="158"/>
      <c r="K33" s="159"/>
      <c r="L33" s="52" t="s">
        <v>41</v>
      </c>
      <c r="M33" s="33" t="s">
        <v>15</v>
      </c>
      <c r="N33" s="34" t="s">
        <v>60</v>
      </c>
      <c r="O33" s="35" t="s">
        <v>61</v>
      </c>
      <c r="P33" s="53" t="s">
        <v>44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5" customHeight="1" x14ac:dyDescent="0.25">
      <c r="A34" s="39" t="s">
        <v>22</v>
      </c>
      <c r="B34" s="9">
        <f t="shared" ref="B34:B43" si="13">B13+G13+L13+Q13+V13+AA13</f>
        <v>6</v>
      </c>
      <c r="C34" s="8">
        <f t="shared" ref="C34:C40" si="14">IF(B34,B34/$B$46,"")</f>
        <v>3.1914893617021274E-2</v>
      </c>
      <c r="D34" s="10">
        <f t="shared" ref="D34:D43" si="15">D13+I13+N13+S13+X13+AC13</f>
        <v>436533.5</v>
      </c>
      <c r="E34" s="11">
        <f t="shared" ref="E34:E43" si="16">E13+J13+O13+T13+Y13+AD13</f>
        <v>528205.53</v>
      </c>
      <c r="F34" s="21">
        <f t="shared" ref="F34:F40" si="17">IF(E34,E34/$E$46,"")</f>
        <v>0.41224710257202274</v>
      </c>
      <c r="J34" s="143" t="s">
        <v>8</v>
      </c>
      <c r="K34" s="144"/>
      <c r="L34" s="54">
        <f>B25</f>
        <v>2</v>
      </c>
      <c r="M34" s="8">
        <f t="shared" ref="M34:M39" si="18">IF(L34,L34/$L$40,"")</f>
        <v>1.0638297872340425E-2</v>
      </c>
      <c r="N34" s="55">
        <f>D25</f>
        <v>22760</v>
      </c>
      <c r="O34" s="55">
        <f>E25</f>
        <v>27539.600000000002</v>
      </c>
      <c r="P34" s="56">
        <f t="shared" ref="P34:P39" si="19">IF(O34,O34/$O$40,"")</f>
        <v>2.1493755103231271E-2</v>
      </c>
    </row>
    <row r="35" spans="1:33" s="24" customFormat="1" ht="30" customHeight="1" x14ac:dyDescent="0.25">
      <c r="A35" s="41" t="s">
        <v>23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39" t="s">
        <v>9</v>
      </c>
      <c r="K35" s="140"/>
      <c r="L35" s="57">
        <f>G25</f>
        <v>77</v>
      </c>
      <c r="M35" s="8">
        <f t="shared" si="18"/>
        <v>0.40957446808510639</v>
      </c>
      <c r="N35" s="58">
        <f>I25</f>
        <v>387946.92000000004</v>
      </c>
      <c r="O35" s="58">
        <f>J25</f>
        <v>467553.79</v>
      </c>
      <c r="P35" s="56">
        <f t="shared" si="19"/>
        <v>0.36491040755303705</v>
      </c>
    </row>
    <row r="36" spans="1:33" s="24" customFormat="1" ht="30" customHeight="1" x14ac:dyDescent="0.25">
      <c r="A36" s="41" t="s">
        <v>24</v>
      </c>
      <c r="B36" s="12">
        <f t="shared" si="13"/>
        <v>7</v>
      </c>
      <c r="C36" s="8">
        <f t="shared" si="14"/>
        <v>3.7234042553191488E-2</v>
      </c>
      <c r="D36" s="13">
        <f t="shared" si="15"/>
        <v>97121.260000000009</v>
      </c>
      <c r="E36" s="14">
        <f t="shared" si="16"/>
        <v>117516.70999999999</v>
      </c>
      <c r="F36" s="21">
        <f t="shared" si="17"/>
        <v>9.171794017623526E-2</v>
      </c>
      <c r="J36" s="139" t="s">
        <v>10</v>
      </c>
      <c r="K36" s="140"/>
      <c r="L36" s="57">
        <f>L25</f>
        <v>109</v>
      </c>
      <c r="M36" s="8">
        <f t="shared" si="18"/>
        <v>0.57978723404255317</v>
      </c>
      <c r="N36" s="58">
        <f>N25</f>
        <v>650259.02</v>
      </c>
      <c r="O36" s="58">
        <f>O25</f>
        <v>786190.4</v>
      </c>
      <c r="P36" s="56">
        <f t="shared" si="19"/>
        <v>0.61359583734373169</v>
      </c>
    </row>
    <row r="37" spans="1:33" ht="30" customHeight="1" x14ac:dyDescent="0.25">
      <c r="A37" s="41" t="s">
        <v>25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139" t="s">
        <v>11</v>
      </c>
      <c r="K37" s="140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26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139" t="s">
        <v>12</v>
      </c>
      <c r="K38" s="140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27</v>
      </c>
      <c r="B39" s="15">
        <f t="shared" si="13"/>
        <v>5</v>
      </c>
      <c r="C39" s="8">
        <f t="shared" si="14"/>
        <v>2.6595744680851064E-2</v>
      </c>
      <c r="D39" s="13">
        <f t="shared" si="15"/>
        <v>198897.45</v>
      </c>
      <c r="E39" s="22">
        <f t="shared" si="16"/>
        <v>240665.90999999997</v>
      </c>
      <c r="F39" s="21">
        <f t="shared" si="17"/>
        <v>0.1878318541749443</v>
      </c>
      <c r="G39" s="24"/>
      <c r="H39" s="24"/>
      <c r="I39" s="24"/>
      <c r="J39" s="139" t="s">
        <v>13</v>
      </c>
      <c r="K39" s="140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13"/>
        <v>4</v>
      </c>
      <c r="C40" s="8">
        <f t="shared" si="14"/>
        <v>2.1276595744680851E-2</v>
      </c>
      <c r="D40" s="13">
        <f t="shared" si="15"/>
        <v>21314.84</v>
      </c>
      <c r="E40" s="14">
        <f t="shared" si="16"/>
        <v>25790.959999999999</v>
      </c>
      <c r="F40" s="21">
        <f t="shared" si="17"/>
        <v>2.0128998900391926E-2</v>
      </c>
      <c r="G40" s="24"/>
      <c r="H40" s="24"/>
      <c r="I40" s="24"/>
      <c r="J40" s="141" t="s">
        <v>34</v>
      </c>
      <c r="K40" s="142"/>
      <c r="L40" s="79">
        <f>SUM(L34:L39)</f>
        <v>188</v>
      </c>
      <c r="M40" s="17">
        <f>SUM(M34:M39)</f>
        <v>1</v>
      </c>
      <c r="N40" s="80">
        <f>SUM(N34:N39)</f>
        <v>1060965.94</v>
      </c>
      <c r="O40" s="81">
        <f>SUM(O34:O39)</f>
        <v>1281283.79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13"/>
        <v>166</v>
      </c>
      <c r="C41" s="8">
        <f>IF(B41,B41/$B$46,"")</f>
        <v>0.88297872340425532</v>
      </c>
      <c r="D41" s="13">
        <f t="shared" si="15"/>
        <v>307098.89</v>
      </c>
      <c r="E41" s="14">
        <f t="shared" si="16"/>
        <v>369104.68000000005</v>
      </c>
      <c r="F41" s="21">
        <f>IF(E41,E41/$E$46,"")</f>
        <v>0.28807410417640578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25">
      <c r="A42" s="44" t="s">
        <v>49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25">
      <c r="A43" s="76" t="s">
        <v>31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25">
      <c r="A44" s="88" t="s">
        <v>32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25">
      <c r="A45" s="88" t="s">
        <v>33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">
      <c r="A46" s="61" t="s">
        <v>34</v>
      </c>
      <c r="B46" s="16">
        <f>SUM(B34:B45)</f>
        <v>188</v>
      </c>
      <c r="C46" s="17">
        <f>SUM(C34:C45)</f>
        <v>1</v>
      </c>
      <c r="D46" s="18">
        <f>SUM(D34:D45)</f>
        <v>1060965.94</v>
      </c>
      <c r="E46" s="18">
        <f>SUM(E34:E45)</f>
        <v>1281283.79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25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1:21" s="24" customFormat="1" x14ac:dyDescent="0.25">
      <c r="B97" s="25"/>
      <c r="H97" s="25"/>
      <c r="N97" s="25"/>
    </row>
    <row r="98" spans="1:21" s="24" customFormat="1" x14ac:dyDescent="0.25">
      <c r="B98" s="25"/>
      <c r="H98" s="25"/>
      <c r="N98" s="25"/>
    </row>
    <row r="99" spans="1:21" s="24" customFormat="1" x14ac:dyDescent="0.25">
      <c r="B99" s="25"/>
      <c r="H99" s="25"/>
      <c r="N99" s="25"/>
    </row>
    <row r="100" spans="1:21" s="24" customFormat="1" x14ac:dyDescent="0.25">
      <c r="B100" s="25"/>
      <c r="H100" s="25"/>
      <c r="N100" s="25"/>
    </row>
    <row r="101" spans="1:21" s="24" customFormat="1" x14ac:dyDescent="0.25">
      <c r="B101" s="25"/>
      <c r="H101" s="25"/>
      <c r="N101" s="25"/>
    </row>
    <row r="102" spans="1:21" s="24" customFormat="1" x14ac:dyDescent="0.25">
      <c r="B102" s="25"/>
      <c r="H102" s="25"/>
      <c r="N102" s="25"/>
    </row>
    <row r="103" spans="1:21" s="24" customFormat="1" x14ac:dyDescent="0.25">
      <c r="B103" s="25"/>
      <c r="H103" s="25"/>
      <c r="N103" s="25"/>
    </row>
    <row r="104" spans="1:21" s="24" customFormat="1" x14ac:dyDescent="0.25">
      <c r="B104" s="25"/>
      <c r="H104" s="25"/>
      <c r="N104" s="25"/>
    </row>
    <row r="105" spans="1:21" s="24" customFormat="1" x14ac:dyDescent="0.25">
      <c r="B105" s="25"/>
      <c r="H105" s="25"/>
      <c r="N105" s="25"/>
    </row>
    <row r="106" spans="1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25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 xr:uid="{00000000-0004-0000-04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ANUAL'!Área_de_impresión</vt:lpstr>
      <vt:lpstr>'CONTRACTACIO 1r TR 2024'!Área_de_impresión</vt:lpstr>
      <vt:lpstr>'CONTRACTACIO 2n TR 2024'!Área_de_impresión</vt:lpstr>
      <vt:lpstr>'CONTRACTACIO 3r TR 2024'!Área_de_impresión</vt:lpstr>
      <vt:lpstr>'CONTRACTACIO 4t TR 2024'!Área_de_impresión</vt:lpstr>
    </vt:vector>
  </TitlesOfParts>
  <Manager/>
  <Company>IMI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Ajuntament de Barcelona</dc:creator>
  <cp:keywords/>
  <dc:description/>
  <cp:lastModifiedBy>Cristina Carballes</cp:lastModifiedBy>
  <cp:revision/>
  <dcterms:created xsi:type="dcterms:W3CDTF">2016-02-03T12:33:15Z</dcterms:created>
  <dcterms:modified xsi:type="dcterms:W3CDTF">2024-09-12T08:24:45Z</dcterms:modified>
  <cp:category/>
  <cp:contentStatus/>
</cp:coreProperties>
</file>