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r\AJUNTAMENT\AJB RFARRE\0-AGREGADES PUBLICACIONS\Agregades 2024\03.-AGREGADES 3 TRI\"/>
    </mc:Choice>
  </mc:AlternateContent>
  <bookViews>
    <workbookView xWindow="0" yWindow="0" windowWidth="28800" windowHeight="12330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 s="1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B23" i="7"/>
  <c r="B8" i="7"/>
  <c r="B8" i="6"/>
  <c r="B8" i="5"/>
  <c r="B8" i="4"/>
  <c r="AD22" i="7"/>
  <c r="AE22" i="7" s="1"/>
  <c r="AC22" i="7"/>
  <c r="AA22" i="7"/>
  <c r="AB22" i="7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 s="1"/>
  <c r="AE22" i="1"/>
  <c r="AB22" i="1"/>
  <c r="Z22" i="1"/>
  <c r="W22" i="1"/>
  <c r="U22" i="1"/>
  <c r="R22" i="1"/>
  <c r="P22" i="1"/>
  <c r="M22" i="1"/>
  <c r="C13" i="4"/>
  <c r="B25" i="1"/>
  <c r="L34" i="1" s="1"/>
  <c r="B16" i="7"/>
  <c r="C16" i="7" s="1"/>
  <c r="D16" i="7"/>
  <c r="J24" i="7"/>
  <c r="E24" i="7"/>
  <c r="O24" i="7"/>
  <c r="P24" i="7" s="1"/>
  <c r="T24" i="7"/>
  <c r="U24" i="7" s="1"/>
  <c r="Y24" i="7"/>
  <c r="Z24" i="7" s="1"/>
  <c r="AD24" i="7"/>
  <c r="AE24" i="7" s="1"/>
  <c r="E13" i="7"/>
  <c r="J13" i="7"/>
  <c r="E34" i="7" s="1"/>
  <c r="O13" i="7"/>
  <c r="T13" i="7"/>
  <c r="Y13" i="7"/>
  <c r="Z13" i="7" s="1"/>
  <c r="AD13" i="7"/>
  <c r="AE13" i="7" s="1"/>
  <c r="E20" i="7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 s="1"/>
  <c r="Y14" i="7"/>
  <c r="AD14" i="7"/>
  <c r="AE14" i="7" s="1"/>
  <c r="J15" i="7"/>
  <c r="O15" i="7"/>
  <c r="E15" i="7"/>
  <c r="T15" i="7"/>
  <c r="U15" i="7"/>
  <c r="Y15" i="7"/>
  <c r="Z15" i="7"/>
  <c r="AD15" i="7"/>
  <c r="AE15" i="7" s="1"/>
  <c r="J16" i="7"/>
  <c r="O16" i="7"/>
  <c r="E16" i="7"/>
  <c r="F16" i="7"/>
  <c r="T16" i="7"/>
  <c r="Y16" i="7"/>
  <c r="AD16" i="7"/>
  <c r="J17" i="7"/>
  <c r="K17" i="7" s="1"/>
  <c r="O17" i="7"/>
  <c r="E17" i="7"/>
  <c r="F17" i="7" s="1"/>
  <c r="T17" i="7"/>
  <c r="U17" i="7" s="1"/>
  <c r="Y17" i="7"/>
  <c r="Z17" i="7"/>
  <c r="AD17" i="7"/>
  <c r="J18" i="7"/>
  <c r="O18" i="7"/>
  <c r="AD18" i="7"/>
  <c r="E18" i="7"/>
  <c r="T18" i="7"/>
  <c r="U18" i="7" s="1"/>
  <c r="Y18" i="7"/>
  <c r="Z18" i="7"/>
  <c r="J19" i="7"/>
  <c r="O19" i="7"/>
  <c r="AD19" i="7"/>
  <c r="AE19" i="7" s="1"/>
  <c r="E19" i="7"/>
  <c r="F19" i="7" s="1"/>
  <c r="T19" i="7"/>
  <c r="U19" i="7" s="1"/>
  <c r="Y19" i="7"/>
  <c r="Z19" i="7" s="1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35" i="7" s="1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D39" i="7" s="1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 s="1"/>
  <c r="V24" i="7"/>
  <c r="W24" i="7" s="1"/>
  <c r="AA24" i="7"/>
  <c r="AB24" i="7" s="1"/>
  <c r="G16" i="7"/>
  <c r="L16" i="7"/>
  <c r="Q16" i="7"/>
  <c r="V16" i="7"/>
  <c r="W16" i="7" s="1"/>
  <c r="AA16" i="7"/>
  <c r="AB16" i="7" s="1"/>
  <c r="B13" i="7"/>
  <c r="G13" i="7"/>
  <c r="L13" i="7"/>
  <c r="Q13" i="7"/>
  <c r="V13" i="7"/>
  <c r="W13" i="7" s="1"/>
  <c r="AA13" i="7"/>
  <c r="AB13" i="7" s="1"/>
  <c r="B20" i="7"/>
  <c r="G20" i="7"/>
  <c r="L20" i="7"/>
  <c r="AA20" i="7"/>
  <c r="Q20" i="7"/>
  <c r="R20" i="7" s="1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14" i="7"/>
  <c r="Q14" i="7"/>
  <c r="R14" i="7" s="1"/>
  <c r="V14" i="7"/>
  <c r="W14" i="7" s="1"/>
  <c r="AA14" i="7"/>
  <c r="AB14" i="7" s="1"/>
  <c r="G15" i="7"/>
  <c r="L15" i="7"/>
  <c r="B15" i="7"/>
  <c r="Q15" i="7"/>
  <c r="R15" i="7" s="1"/>
  <c r="V15" i="7"/>
  <c r="W15" i="7" s="1"/>
  <c r="AA15" i="7"/>
  <c r="AB15" i="7" s="1"/>
  <c r="G17" i="7"/>
  <c r="H17" i="7" s="1"/>
  <c r="L17" i="7"/>
  <c r="M17" i="7" s="1"/>
  <c r="B17" i="7"/>
  <c r="C17" i="7"/>
  <c r="Q17" i="7"/>
  <c r="V17" i="7"/>
  <c r="W17" i="7" s="1"/>
  <c r="AA17" i="7"/>
  <c r="G18" i="7"/>
  <c r="L18" i="7"/>
  <c r="AA18" i="7"/>
  <c r="B18" i="7"/>
  <c r="Q18" i="7"/>
  <c r="R18" i="7" s="1"/>
  <c r="V18" i="7"/>
  <c r="W18" i="7" s="1"/>
  <c r="G19" i="7"/>
  <c r="L19" i="7"/>
  <c r="AA19" i="7"/>
  <c r="B19" i="7"/>
  <c r="C19" i="7" s="1"/>
  <c r="Q19" i="7"/>
  <c r="R19" i="7"/>
  <c r="V19" i="7"/>
  <c r="W19" i="7" s="1"/>
  <c r="J25" i="6"/>
  <c r="K20" i="6"/>
  <c r="E25" i="6"/>
  <c r="O25" i="6"/>
  <c r="O36" i="6" s="1"/>
  <c r="P36" i="6" s="1"/>
  <c r="Y25" i="6"/>
  <c r="O38" i="6" s="1"/>
  <c r="T25" i="6"/>
  <c r="O37" i="6" s="1"/>
  <c r="P37" i="6" s="1"/>
  <c r="AD25" i="6"/>
  <c r="O39" i="6" s="1"/>
  <c r="P39" i="6" s="1"/>
  <c r="I25" i="6"/>
  <c r="N35" i="6" s="1"/>
  <c r="D25" i="6"/>
  <c r="N34" i="6" s="1"/>
  <c r="N25" i="6"/>
  <c r="N36" i="6" s="1"/>
  <c r="X25" i="6"/>
  <c r="N38" i="6"/>
  <c r="S25" i="6"/>
  <c r="N37" i="6" s="1"/>
  <c r="AC25" i="6"/>
  <c r="N39" i="6" s="1"/>
  <c r="G25" i="6"/>
  <c r="H15" i="6"/>
  <c r="B25" i="6"/>
  <c r="L25" i="6"/>
  <c r="L36" i="6" s="1"/>
  <c r="M36" i="6" s="1"/>
  <c r="V25" i="6"/>
  <c r="L38" i="6" s="1"/>
  <c r="Q25" i="6"/>
  <c r="L37" i="6" s="1"/>
  <c r="M37" i="6" s="1"/>
  <c r="AA25" i="6"/>
  <c r="L39" i="6" s="1"/>
  <c r="M39" i="6" s="1"/>
  <c r="E45" i="6"/>
  <c r="F45" i="6" s="1"/>
  <c r="E34" i="6"/>
  <c r="E35" i="6"/>
  <c r="E36" i="6"/>
  <c r="E37" i="6"/>
  <c r="E38" i="6"/>
  <c r="F38" i="6" s="1"/>
  <c r="E39" i="6"/>
  <c r="E40" i="6"/>
  <c r="E46" i="6" s="1"/>
  <c r="E41" i="6"/>
  <c r="E42" i="6"/>
  <c r="D45" i="6"/>
  <c r="D34" i="6"/>
  <c r="D35" i="6"/>
  <c r="D36" i="6"/>
  <c r="D37" i="6"/>
  <c r="D38" i="6"/>
  <c r="D46" i="6" s="1"/>
  <c r="D39" i="6"/>
  <c r="D40" i="6"/>
  <c r="D41" i="6"/>
  <c r="D42" i="6"/>
  <c r="B45" i="6"/>
  <c r="B42" i="6"/>
  <c r="C42" i="6" s="1"/>
  <c r="B34" i="6"/>
  <c r="B35" i="6"/>
  <c r="B46" i="6" s="1"/>
  <c r="B36" i="6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 s="1"/>
  <c r="AA25" i="5"/>
  <c r="L39" i="5" s="1"/>
  <c r="M39" i="5" s="1"/>
  <c r="E25" i="5"/>
  <c r="O34" i="5" s="1"/>
  <c r="J25" i="5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/>
  <c r="X25" i="5"/>
  <c r="N38" i="5" s="1"/>
  <c r="B25" i="5"/>
  <c r="L34" i="5" s="1"/>
  <c r="G25" i="5"/>
  <c r="L35" i="5" s="1"/>
  <c r="L25" i="5"/>
  <c r="L36" i="5" s="1"/>
  <c r="Q25" i="5"/>
  <c r="L37" i="5"/>
  <c r="M37" i="5" s="1"/>
  <c r="V25" i="5"/>
  <c r="L38" i="5" s="1"/>
  <c r="M38" i="5" s="1"/>
  <c r="E34" i="5"/>
  <c r="E35" i="5"/>
  <c r="E36" i="5"/>
  <c r="E41" i="5"/>
  <c r="E42" i="5"/>
  <c r="E39" i="5"/>
  <c r="E40" i="5"/>
  <c r="E45" i="5"/>
  <c r="E37" i="5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M19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L37" i="4" s="1"/>
  <c r="M37" i="4" s="1"/>
  <c r="R13" i="4"/>
  <c r="R14" i="4"/>
  <c r="R15" i="4"/>
  <c r="R16" i="4"/>
  <c r="R17" i="4"/>
  <c r="R18" i="4"/>
  <c r="R19" i="4"/>
  <c r="R20" i="4"/>
  <c r="R21" i="4"/>
  <c r="R24" i="4"/>
  <c r="O25" i="4"/>
  <c r="P19" i="4" s="1"/>
  <c r="P17" i="4"/>
  <c r="P24" i="4"/>
  <c r="N25" i="4"/>
  <c r="N36" i="4" s="1"/>
  <c r="L25" i="4"/>
  <c r="L36" i="4" s="1"/>
  <c r="M15" i="4"/>
  <c r="M16" i="4"/>
  <c r="M17" i="4"/>
  <c r="M18" i="4"/>
  <c r="M21" i="4"/>
  <c r="M24" i="4"/>
  <c r="J25" i="4"/>
  <c r="K20" i="4" s="1"/>
  <c r="K17" i="4"/>
  <c r="I25" i="4"/>
  <c r="N35" i="4" s="1"/>
  <c r="G25" i="4"/>
  <c r="H19" i="4" s="1"/>
  <c r="H17" i="4"/>
  <c r="H21" i="4"/>
  <c r="E25" i="4"/>
  <c r="O34" i="4" s="1"/>
  <c r="P34" i="4" s="1"/>
  <c r="F18" i="4"/>
  <c r="F13" i="4"/>
  <c r="F16" i="4"/>
  <c r="F17" i="4"/>
  <c r="F19" i="4"/>
  <c r="F21" i="4"/>
  <c r="F24" i="4"/>
  <c r="D25" i="4"/>
  <c r="N34" i="4" s="1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O34" i="1" s="1"/>
  <c r="Y25" i="1"/>
  <c r="O38" i="1" s="1"/>
  <c r="P38" i="1" s="1"/>
  <c r="I25" i="1"/>
  <c r="N35" i="1" s="1"/>
  <c r="N25" i="1"/>
  <c r="N36" i="1" s="1"/>
  <c r="D25" i="1"/>
  <c r="N34" i="1"/>
  <c r="X25" i="1"/>
  <c r="N38" i="1"/>
  <c r="G25" i="1"/>
  <c r="H19" i="1" s="1"/>
  <c r="H22" i="1"/>
  <c r="L25" i="1"/>
  <c r="M18" i="1" s="1"/>
  <c r="V25" i="1"/>
  <c r="L38" i="1"/>
  <c r="M38" i="1" s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7" i="1"/>
  <c r="P14" i="1"/>
  <c r="M24" i="1"/>
  <c r="M21" i="1"/>
  <c r="M19" i="1"/>
  <c r="M17" i="1"/>
  <c r="M16" i="1"/>
  <c r="M15" i="1"/>
  <c r="M14" i="1"/>
  <c r="K24" i="1"/>
  <c r="K17" i="1"/>
  <c r="K16" i="1"/>
  <c r="K14" i="1"/>
  <c r="H21" i="1"/>
  <c r="H17" i="1"/>
  <c r="H15" i="1"/>
  <c r="C24" i="1"/>
  <c r="C21" i="1"/>
  <c r="C19" i="1"/>
  <c r="C18" i="1"/>
  <c r="C17" i="1"/>
  <c r="C16" i="1"/>
  <c r="C15" i="1"/>
  <c r="C14" i="1"/>
  <c r="E45" i="1"/>
  <c r="F45" i="1" s="1"/>
  <c r="E42" i="1"/>
  <c r="F42" i="1" s="1"/>
  <c r="E34" i="1"/>
  <c r="E41" i="1"/>
  <c r="E35" i="1"/>
  <c r="E36" i="1"/>
  <c r="E37" i="1"/>
  <c r="F37" i="1" s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C45" i="1" s="1"/>
  <c r="B42" i="1"/>
  <c r="C42" i="1" s="1"/>
  <c r="B34" i="1"/>
  <c r="B41" i="1"/>
  <c r="B35" i="1"/>
  <c r="B36" i="1"/>
  <c r="B37" i="1"/>
  <c r="C37" i="1" s="1"/>
  <c r="B38" i="1"/>
  <c r="C38" i="1" s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R25" i="1" s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F22" i="1"/>
  <c r="F23" i="1"/>
  <c r="F24" i="1"/>
  <c r="C22" i="1"/>
  <c r="C23" i="1"/>
  <c r="O34" i="6"/>
  <c r="F22" i="6"/>
  <c r="L34" i="6"/>
  <c r="C22" i="6"/>
  <c r="H20" i="6"/>
  <c r="H19" i="6"/>
  <c r="M18" i="6"/>
  <c r="M13" i="6"/>
  <c r="P19" i="6"/>
  <c r="P14" i="6"/>
  <c r="Z21" i="6"/>
  <c r="L35" i="6"/>
  <c r="M35" i="6" s="1"/>
  <c r="H22" i="6"/>
  <c r="O35" i="6"/>
  <c r="P35" i="6"/>
  <c r="K22" i="6"/>
  <c r="M13" i="5"/>
  <c r="H22" i="5"/>
  <c r="O38" i="5"/>
  <c r="P38" i="5" s="1"/>
  <c r="O35" i="5"/>
  <c r="K22" i="5"/>
  <c r="M14" i="4"/>
  <c r="P21" i="4"/>
  <c r="H22" i="4"/>
  <c r="K22" i="4"/>
  <c r="Z21" i="4"/>
  <c r="F20" i="1"/>
  <c r="F13" i="1"/>
  <c r="C13" i="1"/>
  <c r="K21" i="1"/>
  <c r="H16" i="1"/>
  <c r="H14" i="1"/>
  <c r="H24" i="1"/>
  <c r="Z18" i="6"/>
  <c r="C20" i="6"/>
  <c r="C13" i="6"/>
  <c r="F14" i="6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T25" i="7"/>
  <c r="O37" i="7" s="1"/>
  <c r="P37" i="7" s="1"/>
  <c r="F13" i="6"/>
  <c r="W19" i="6"/>
  <c r="W18" i="6"/>
  <c r="K24" i="6"/>
  <c r="F43" i="6"/>
  <c r="H14" i="5"/>
  <c r="H24" i="5"/>
  <c r="K15" i="5"/>
  <c r="K18" i="5"/>
  <c r="K14" i="5"/>
  <c r="K21" i="5"/>
  <c r="P15" i="5"/>
  <c r="P18" i="5"/>
  <c r="P13" i="5"/>
  <c r="P19" i="5"/>
  <c r="P14" i="5"/>
  <c r="H15" i="5"/>
  <c r="K13" i="5"/>
  <c r="W18" i="5"/>
  <c r="R16" i="5"/>
  <c r="K19" i="5"/>
  <c r="K20" i="5"/>
  <c r="C14" i="5"/>
  <c r="C13" i="5"/>
  <c r="F23" i="7"/>
  <c r="F43" i="5"/>
  <c r="AE21" i="5"/>
  <c r="AE20" i="5"/>
  <c r="C20" i="5"/>
  <c r="F21" i="5"/>
  <c r="F20" i="5"/>
  <c r="P21" i="5"/>
  <c r="C43" i="6"/>
  <c r="B36" i="7"/>
  <c r="S25" i="7"/>
  <c r="N37" i="7" s="1"/>
  <c r="Z20" i="7"/>
  <c r="B34" i="7"/>
  <c r="P15" i="4"/>
  <c r="H15" i="4"/>
  <c r="H14" i="4"/>
  <c r="K15" i="4"/>
  <c r="K14" i="4"/>
  <c r="C15" i="4"/>
  <c r="F15" i="4"/>
  <c r="P14" i="4"/>
  <c r="P13" i="4"/>
  <c r="P18" i="4"/>
  <c r="H24" i="4"/>
  <c r="K24" i="4"/>
  <c r="C14" i="4"/>
  <c r="F14" i="4"/>
  <c r="F20" i="4"/>
  <c r="K21" i="4"/>
  <c r="W17" i="4"/>
  <c r="O38" i="4"/>
  <c r="Z17" i="4"/>
  <c r="C18" i="4"/>
  <c r="C20" i="4"/>
  <c r="M13" i="4"/>
  <c r="W20" i="4"/>
  <c r="M20" i="4"/>
  <c r="P20" i="4"/>
  <c r="F43" i="4"/>
  <c r="K22" i="7"/>
  <c r="Z14" i="7"/>
  <c r="B40" i="7"/>
  <c r="Q25" i="7"/>
  <c r="C24" i="7"/>
  <c r="B35" i="7"/>
  <c r="B37" i="7"/>
  <c r="AC25" i="7"/>
  <c r="N38" i="7" s="1"/>
  <c r="B39" i="7"/>
  <c r="D38" i="7"/>
  <c r="E39" i="7"/>
  <c r="E35" i="7"/>
  <c r="D45" i="7"/>
  <c r="E45" i="7"/>
  <c r="F45" i="7" s="1"/>
  <c r="AA25" i="7"/>
  <c r="L38" i="7" s="1"/>
  <c r="M38" i="7" s="1"/>
  <c r="B38" i="7"/>
  <c r="C38" i="7" s="1"/>
  <c r="R17" i="7"/>
  <c r="D25" i="7"/>
  <c r="N34" i="7" s="1"/>
  <c r="H22" i="7"/>
  <c r="F38" i="1"/>
  <c r="P17" i="7"/>
  <c r="P16" i="7"/>
  <c r="Z16" i="7"/>
  <c r="M16" i="7"/>
  <c r="F43" i="1"/>
  <c r="F44" i="1"/>
  <c r="F24" i="7"/>
  <c r="C22" i="7"/>
  <c r="C23" i="7"/>
  <c r="C44" i="1"/>
  <c r="F15" i="7"/>
  <c r="F22" i="7"/>
  <c r="C36" i="6"/>
  <c r="C41" i="6"/>
  <c r="C43" i="5"/>
  <c r="C36" i="4"/>
  <c r="C43" i="4"/>
  <c r="C15" i="7"/>
  <c r="K24" i="7"/>
  <c r="F37" i="6"/>
  <c r="F41" i="6"/>
  <c r="C39" i="6"/>
  <c r="C37" i="6"/>
  <c r="F36" i="6"/>
  <c r="F35" i="6"/>
  <c r="F42" i="6"/>
  <c r="U13" i="7"/>
  <c r="U16" i="7"/>
  <c r="C34" i="6"/>
  <c r="M34" i="6"/>
  <c r="P34" i="6"/>
  <c r="F34" i="6"/>
  <c r="F39" i="6"/>
  <c r="AB18" i="7"/>
  <c r="AB19" i="7"/>
  <c r="C40" i="6"/>
  <c r="C45" i="6"/>
  <c r="C45" i="5"/>
  <c r="F45" i="5"/>
  <c r="AE20" i="7"/>
  <c r="L37" i="7"/>
  <c r="M37" i="7" s="1"/>
  <c r="R16" i="7"/>
  <c r="C36" i="5"/>
  <c r="C37" i="5"/>
  <c r="F36" i="5"/>
  <c r="F37" i="5"/>
  <c r="C35" i="5"/>
  <c r="F18" i="7"/>
  <c r="F35" i="5"/>
  <c r="F21" i="7"/>
  <c r="F13" i="7"/>
  <c r="F14" i="7"/>
  <c r="F42" i="5"/>
  <c r="W20" i="7"/>
  <c r="Z21" i="7"/>
  <c r="AE18" i="7"/>
  <c r="AE17" i="7"/>
  <c r="F35" i="4"/>
  <c r="F36" i="4"/>
  <c r="C38" i="4"/>
  <c r="C35" i="4"/>
  <c r="F38" i="4"/>
  <c r="F42" i="4"/>
  <c r="F45" i="4"/>
  <c r="C45" i="4"/>
  <c r="AB20" i="7"/>
  <c r="AB17" i="7"/>
  <c r="C18" i="7"/>
  <c r="C14" i="7"/>
  <c r="C13" i="7"/>
  <c r="R13" i="7"/>
  <c r="K21" i="7"/>
  <c r="M13" i="7"/>
  <c r="P13" i="7"/>
  <c r="P14" i="7"/>
  <c r="M14" i="7"/>
  <c r="H24" i="7"/>
  <c r="P37" i="4"/>
  <c r="P38" i="4"/>
  <c r="M20" i="5" l="1"/>
  <c r="M25" i="5" s="1"/>
  <c r="P20" i="5"/>
  <c r="P25" i="5" s="1"/>
  <c r="D41" i="7"/>
  <c r="E41" i="7"/>
  <c r="H20" i="5"/>
  <c r="H13" i="5"/>
  <c r="D46" i="5"/>
  <c r="H18" i="5"/>
  <c r="K18" i="4"/>
  <c r="O36" i="4"/>
  <c r="E46" i="4"/>
  <c r="F41" i="4" s="1"/>
  <c r="K16" i="4"/>
  <c r="H13" i="4"/>
  <c r="H18" i="4"/>
  <c r="H16" i="4"/>
  <c r="K19" i="4"/>
  <c r="K13" i="4"/>
  <c r="M19" i="4"/>
  <c r="M25" i="4" s="1"/>
  <c r="O35" i="4"/>
  <c r="H20" i="4"/>
  <c r="P25" i="4"/>
  <c r="D40" i="7"/>
  <c r="L35" i="4"/>
  <c r="L40" i="4" s="1"/>
  <c r="M36" i="4" s="1"/>
  <c r="K20" i="1"/>
  <c r="H18" i="1"/>
  <c r="H13" i="1"/>
  <c r="H20" i="1"/>
  <c r="K18" i="1"/>
  <c r="L35" i="1"/>
  <c r="U25" i="4"/>
  <c r="B46" i="4"/>
  <c r="C39" i="4" s="1"/>
  <c r="C25" i="5"/>
  <c r="K25" i="5"/>
  <c r="W25" i="5"/>
  <c r="D46" i="4"/>
  <c r="H25" i="6"/>
  <c r="D44" i="7"/>
  <c r="B25" i="7"/>
  <c r="L34" i="7" s="1"/>
  <c r="E36" i="7"/>
  <c r="AB25" i="1"/>
  <c r="C25" i="6"/>
  <c r="P25" i="6"/>
  <c r="D43" i="7"/>
  <c r="E46" i="5"/>
  <c r="F41" i="5" s="1"/>
  <c r="D36" i="7"/>
  <c r="E25" i="7"/>
  <c r="O34" i="7" s="1"/>
  <c r="B46" i="5"/>
  <c r="E37" i="7"/>
  <c r="L36" i="1"/>
  <c r="E38" i="7"/>
  <c r="F38" i="7" s="1"/>
  <c r="D37" i="7"/>
  <c r="O25" i="7"/>
  <c r="P15" i="1"/>
  <c r="P25" i="1" s="1"/>
  <c r="P18" i="1"/>
  <c r="P19" i="1"/>
  <c r="M20" i="1"/>
  <c r="M25" i="1" s="1"/>
  <c r="B45" i="7"/>
  <c r="C45" i="7" s="1"/>
  <c r="E46" i="1"/>
  <c r="F39" i="1" s="1"/>
  <c r="E40" i="7"/>
  <c r="K15" i="1"/>
  <c r="E44" i="7"/>
  <c r="F44" i="7" s="1"/>
  <c r="K15" i="7"/>
  <c r="J25" i="7"/>
  <c r="K16" i="7" s="1"/>
  <c r="K19" i="1"/>
  <c r="I25" i="7"/>
  <c r="N35" i="7" s="1"/>
  <c r="B43" i="7"/>
  <c r="C43" i="7" s="1"/>
  <c r="B41" i="7"/>
  <c r="D46" i="1"/>
  <c r="F20" i="7"/>
  <c r="F25" i="7" s="1"/>
  <c r="F25" i="1"/>
  <c r="C20" i="1"/>
  <c r="C25" i="1" s="1"/>
  <c r="C20" i="7"/>
  <c r="C25" i="7" s="1"/>
  <c r="N40" i="6"/>
  <c r="F25" i="6"/>
  <c r="N40" i="1"/>
  <c r="AB25" i="4"/>
  <c r="B44" i="7"/>
  <c r="C44" i="7" s="1"/>
  <c r="AE25" i="6"/>
  <c r="C35" i="6"/>
  <c r="C46" i="6" s="1"/>
  <c r="F25" i="5"/>
  <c r="R25" i="5"/>
  <c r="U25" i="5"/>
  <c r="Z25" i="5"/>
  <c r="AB25" i="5"/>
  <c r="AE25" i="5"/>
  <c r="X25" i="7"/>
  <c r="N39" i="7" s="1"/>
  <c r="Y25" i="7"/>
  <c r="O39" i="7" s="1"/>
  <c r="P39" i="7" s="1"/>
  <c r="F40" i="6"/>
  <c r="F46" i="6" s="1"/>
  <c r="K25" i="6"/>
  <c r="U25" i="1"/>
  <c r="W25" i="1"/>
  <c r="F25" i="4"/>
  <c r="H25" i="1"/>
  <c r="M25" i="6"/>
  <c r="R25" i="6"/>
  <c r="U25" i="6"/>
  <c r="W25" i="6"/>
  <c r="Z25" i="6"/>
  <c r="AB25" i="6"/>
  <c r="Z25" i="1"/>
  <c r="Z25" i="4"/>
  <c r="N40" i="5"/>
  <c r="C25" i="4"/>
  <c r="B46" i="1"/>
  <c r="C39" i="1" s="1"/>
  <c r="W25" i="4"/>
  <c r="AE25" i="4"/>
  <c r="E43" i="7"/>
  <c r="F43" i="7" s="1"/>
  <c r="AE25" i="1"/>
  <c r="R25" i="4"/>
  <c r="P38" i="6"/>
  <c r="P40" i="6" s="1"/>
  <c r="O40" i="6"/>
  <c r="L40" i="6"/>
  <c r="M38" i="6"/>
  <c r="M40" i="6" s="1"/>
  <c r="AB25" i="7"/>
  <c r="V25" i="7"/>
  <c r="L39" i="7" s="1"/>
  <c r="M39" i="7" s="1"/>
  <c r="W25" i="7"/>
  <c r="L40" i="5"/>
  <c r="M35" i="5" s="1"/>
  <c r="M34" i="5"/>
  <c r="O40" i="5"/>
  <c r="P35" i="5" s="1"/>
  <c r="R25" i="7"/>
  <c r="P34" i="5"/>
  <c r="L25" i="7"/>
  <c r="N40" i="4"/>
  <c r="M34" i="4"/>
  <c r="P21" i="7"/>
  <c r="U25" i="7"/>
  <c r="Z25" i="7"/>
  <c r="D42" i="7"/>
  <c r="E42" i="7"/>
  <c r="F42" i="7" s="1"/>
  <c r="O40" i="1"/>
  <c r="P34" i="1" s="1"/>
  <c r="AE21" i="7"/>
  <c r="AE25" i="7" s="1"/>
  <c r="G25" i="7"/>
  <c r="B42" i="7"/>
  <c r="AD25" i="7"/>
  <c r="O38" i="7" s="1"/>
  <c r="P38" i="7" s="1"/>
  <c r="N25" i="7"/>
  <c r="N36" i="7" s="1"/>
  <c r="M36" i="5" l="1"/>
  <c r="M40" i="5" s="1"/>
  <c r="P36" i="5"/>
  <c r="P40" i="5" s="1"/>
  <c r="H25" i="5"/>
  <c r="C40" i="5"/>
  <c r="C41" i="5"/>
  <c r="F40" i="5"/>
  <c r="C34" i="5"/>
  <c r="C39" i="5"/>
  <c r="F34" i="5"/>
  <c r="F39" i="5"/>
  <c r="K25" i="4"/>
  <c r="F39" i="4"/>
  <c r="F37" i="4"/>
  <c r="F34" i="4"/>
  <c r="F40" i="4"/>
  <c r="O40" i="4"/>
  <c r="H25" i="4"/>
  <c r="C40" i="4"/>
  <c r="C37" i="4"/>
  <c r="H18" i="7"/>
  <c r="H16" i="7"/>
  <c r="C34" i="4"/>
  <c r="C41" i="4"/>
  <c r="P35" i="4"/>
  <c r="P36" i="4"/>
  <c r="M35" i="4"/>
  <c r="M40" i="4" s="1"/>
  <c r="L40" i="1"/>
  <c r="M35" i="1" s="1"/>
  <c r="K19" i="7"/>
  <c r="K18" i="7"/>
  <c r="D46" i="7"/>
  <c r="F41" i="1"/>
  <c r="K25" i="1"/>
  <c r="P36" i="1"/>
  <c r="P35" i="1"/>
  <c r="O36" i="7"/>
  <c r="P19" i="7"/>
  <c r="P15" i="7"/>
  <c r="P18" i="7"/>
  <c r="P20" i="7"/>
  <c r="L36" i="7"/>
  <c r="M15" i="7"/>
  <c r="M19" i="7"/>
  <c r="M20" i="7"/>
  <c r="M18" i="7"/>
  <c r="M36" i="1"/>
  <c r="F40" i="1"/>
  <c r="F34" i="1"/>
  <c r="F35" i="1"/>
  <c r="F36" i="1"/>
  <c r="N40" i="7"/>
  <c r="K20" i="7"/>
  <c r="O35" i="7"/>
  <c r="K14" i="7"/>
  <c r="K13" i="7"/>
  <c r="M34" i="1"/>
  <c r="C41" i="1"/>
  <c r="C34" i="1"/>
  <c r="C35" i="1"/>
  <c r="C40" i="1"/>
  <c r="C36" i="1"/>
  <c r="L35" i="7"/>
  <c r="H13" i="7"/>
  <c r="H14" i="7"/>
  <c r="H15" i="7"/>
  <c r="H20" i="7"/>
  <c r="H19" i="7"/>
  <c r="E46" i="7"/>
  <c r="F39" i="7" s="1"/>
  <c r="B46" i="7"/>
  <c r="C42" i="7"/>
  <c r="F46" i="5" l="1"/>
  <c r="C46" i="5"/>
  <c r="F46" i="4"/>
  <c r="F37" i="7"/>
  <c r="C46" i="4"/>
  <c r="C39" i="7"/>
  <c r="C37" i="7"/>
  <c r="P40" i="4"/>
  <c r="P40" i="1"/>
  <c r="O40" i="7"/>
  <c r="P34" i="7" s="1"/>
  <c r="P25" i="7"/>
  <c r="M25" i="7"/>
  <c r="M40" i="1"/>
  <c r="K25" i="7"/>
  <c r="F41" i="7"/>
  <c r="F34" i="7"/>
  <c r="F35" i="7"/>
  <c r="F36" i="7"/>
  <c r="F40" i="7"/>
  <c r="F46" i="1"/>
  <c r="L40" i="7"/>
  <c r="M34" i="7" s="1"/>
  <c r="H25" i="7"/>
  <c r="C46" i="1"/>
  <c r="C41" i="7"/>
  <c r="C36" i="7"/>
  <c r="C40" i="7"/>
  <c r="C35" i="7"/>
  <c r="C34" i="7"/>
  <c r="P36" i="7" l="1"/>
  <c r="P35" i="7"/>
  <c r="C46" i="7"/>
  <c r="M36" i="7"/>
  <c r="F46" i="7"/>
  <c r="M35" i="7"/>
  <c r="P40" i="7" l="1"/>
  <c r="M40" i="7"/>
</calcChain>
</file>

<file path=xl/sharedStrings.xml><?xml version="1.0" encoding="utf-8"?>
<sst xmlns="http://schemas.openxmlformats.org/spreadsheetml/2006/main" count="458" uniqueCount="63">
  <si>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</si>
  <si>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</si>
  <si>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</si>
  <si>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</si>
  <si>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</si>
  <si>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</si>
  <si>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</si>
  <si>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</si>
  <si>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</si>
  <si>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</si>
  <si>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</si>
  <si>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</si>
  <si>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</si>
  <si>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</si>
  <si>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</si>
  <si>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</si>
  <si>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</si>
  <si>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</si>
  <si>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</si>
  <si>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</si>
  <si>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</si>
  <si>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</si>
  <si>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</si>
  <si>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</si>
  <si>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</si>
  <si>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</si>
  <si>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</si>
  <si>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</si>
  <si>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</si>
  <si>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</si>
  <si>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</si>
  <si>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</si>
  <si>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</si>
  <si>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</si>
  <si>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</si>
  <si>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</si>
  <si>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</si>
  <si>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</si>
  <si>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</si>
  <si>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</si>
  <si>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</si>
  <si>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</si>
  <si>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</si>
  <si>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</si>
  <si>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</si>
  <si>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</si>
  <si>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</si>
  <si>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</si>
  <si>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</si>
  <si>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</si>
  <si>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</si>
  <si>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</si>
  <si>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</si>
  <si>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</si>
  <si>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</si>
  <si>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</si>
  <si>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</si>
  <si>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</si>
  <si>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</si>
  <si>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</si>
  <si>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</si>
  <si>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BARCELONA CAPITAL NÀUTICA, AC 24 (FBCN AC 24)</t>
  </si>
  <si>
    <t>07/08/2024 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</si>
</sst>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9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8" fontId="0" fillId="0" borderId="1" xfId="0" applyNumberFormat="1" applyBorder="1" applyProtection="1"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 2" xfId="47"/>
    <cellStyle name="20% - Èmfasi2 2" xfId="49"/>
    <cellStyle name="20% - Èmfasi3 2" xfId="51"/>
    <cellStyle name="20% - Èmfasi4 2" xfId="53"/>
    <cellStyle name="20% - Èmfasi5 2" xfId="55"/>
    <cellStyle name="20% - Èmfasi6 2" xfId="57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/>
    <cellStyle name="40% - Èmfasi2 2" xfId="50"/>
    <cellStyle name="40% - Èmfasi3 2" xfId="52"/>
    <cellStyle name="40% - Èmfasi4 2" xfId="54"/>
    <cellStyle name="40% - Èmfasi5 2" xfId="56"/>
    <cellStyle name="40% - Èmfasi6 2" xfId="58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 2" xfId="46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B-4B18-9516-F193BD8582C4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B-4B18-9516-F193BD8582C4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B-4B18-9516-F193BD8582C4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B-4B18-9516-F193BD8582C4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EB-4B18-9516-F193BD8582C4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B-4B18-9516-F193BD8582C4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B-4B18-9516-F193BD8582C4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EB-4B18-9516-F193BD8582C4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EB-4B18-9516-F193BD8582C4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EB-4B18-9516-F193BD8582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17</c:v>
                </c:pt>
                <c:pt idx="7">
                  <c:v>275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EB-4B18-9516-F193BD858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51-4CCF-AA8D-FD4479AA4D3D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1-4CCF-AA8D-FD4479AA4D3D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51-4CCF-AA8D-FD4479AA4D3D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51-4CCF-AA8D-FD4479AA4D3D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51-4CCF-AA8D-FD4479AA4D3D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51-4CCF-AA8D-FD4479AA4D3D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51-4CCF-AA8D-FD4479AA4D3D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51-4CCF-AA8D-FD4479AA4D3D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51-4CCF-AA8D-FD4479AA4D3D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51-4CCF-AA8D-FD4479AA4D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694444.38</c:v>
                </c:pt>
                <c:pt idx="1">
                  <c:v>0</c:v>
                </c:pt>
                <c:pt idx="2">
                  <c:v>0</c:v>
                </c:pt>
                <c:pt idx="3">
                  <c:v>134310</c:v>
                </c:pt>
                <c:pt idx="4">
                  <c:v>0</c:v>
                </c:pt>
                <c:pt idx="5">
                  <c:v>484628.04000000004</c:v>
                </c:pt>
                <c:pt idx="6">
                  <c:v>311272.82</c:v>
                </c:pt>
                <c:pt idx="7">
                  <c:v>699608.63000000012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51-4CCF-AA8D-FD4479AA4D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5-473A-9535-C47106704FAD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5-473A-9535-C47106704FAD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A5-473A-9535-C47106704FAD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A5-473A-9535-C47106704FA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206</c:v>
                </c:pt>
                <c:pt idx="2">
                  <c:v>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5-473A-9535-C47106704F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40-4FDB-AA35-130B114869F9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0-4FDB-AA35-130B114869F9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0-4FDB-AA35-130B114869F9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0-4FDB-AA35-130B114869F9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0-4FDB-AA35-130B114869F9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0-4FDB-AA35-130B114869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2221439.7400000002</c:v>
                </c:pt>
                <c:pt idx="2">
                  <c:v>102824.13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40-4FDB-AA35-130B114869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25" zoomScale="70" zoomScaleNormal="70" workbookViewId="0">
      <selection activeCell="M5" sqref="M5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45411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">
      <c r="A12" s="114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1.5625E-2</v>
      </c>
      <c r="I18" s="65">
        <v>16125</v>
      </c>
      <c r="J18" s="66">
        <v>19511.25</v>
      </c>
      <c r="K18" s="63">
        <f t="shared" si="3"/>
        <v>7.1723165289358876E-2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4.6875E-2</v>
      </c>
      <c r="I19" s="6">
        <v>39584.69</v>
      </c>
      <c r="J19" s="7">
        <v>47897.47</v>
      </c>
      <c r="K19" s="21">
        <f t="shared" si="3"/>
        <v>0.17607063400613021</v>
      </c>
      <c r="L19" s="2">
        <v>3</v>
      </c>
      <c r="M19" s="20">
        <f t="shared" si="4"/>
        <v>9.6774193548387094E-2</v>
      </c>
      <c r="N19" s="6">
        <v>12329.79</v>
      </c>
      <c r="O19" s="7">
        <v>14919.05</v>
      </c>
      <c r="P19" s="21">
        <f t="shared" si="5"/>
        <v>0.43055526696126367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60</v>
      </c>
      <c r="H20" s="62">
        <f t="shared" si="2"/>
        <v>0.9375</v>
      </c>
      <c r="I20" s="65">
        <v>174706.38</v>
      </c>
      <c r="J20" s="66">
        <v>204626.82000000004</v>
      </c>
      <c r="K20" s="63">
        <f t="shared" si="3"/>
        <v>0.75220620070451094</v>
      </c>
      <c r="L20" s="64">
        <v>28</v>
      </c>
      <c r="M20" s="62">
        <f t="shared" si="4"/>
        <v>0.90322580645161288</v>
      </c>
      <c r="N20" s="65">
        <v>16793.7</v>
      </c>
      <c r="O20" s="66">
        <v>19731.670000000002</v>
      </c>
      <c r="P20" s="63">
        <f t="shared" si="5"/>
        <v>0.56944473303873633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64</v>
      </c>
      <c r="H25" s="17">
        <f t="shared" si="12"/>
        <v>1</v>
      </c>
      <c r="I25" s="18">
        <f t="shared" si="12"/>
        <v>230416.07</v>
      </c>
      <c r="J25" s="18">
        <f t="shared" si="12"/>
        <v>272035.54000000004</v>
      </c>
      <c r="K25" s="19">
        <f t="shared" si="12"/>
        <v>1</v>
      </c>
      <c r="L25" s="16">
        <f t="shared" si="12"/>
        <v>31</v>
      </c>
      <c r="M25" s="17">
        <f t="shared" si="12"/>
        <v>1</v>
      </c>
      <c r="N25" s="18">
        <f t="shared" si="12"/>
        <v>29123.49</v>
      </c>
      <c r="O25" s="18">
        <f t="shared" si="12"/>
        <v>34650.720000000001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15" hidden="1" customHeight="1" x14ac:dyDescent="0.25">
      <c r="A27" s="119" t="s">
        <v>55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0" t="s">
        <v>53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7"/>
      <c r="B32" s="116"/>
      <c r="C32" s="117"/>
      <c r="D32" s="117"/>
      <c r="E32" s="117"/>
      <c r="F32" s="118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4" t="s">
        <v>3</v>
      </c>
      <c r="K34" s="145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0" t="s">
        <v>1</v>
      </c>
      <c r="K35" s="141"/>
      <c r="L35" s="57">
        <f>G25</f>
        <v>64</v>
      </c>
      <c r="M35" s="8">
        <f t="shared" si="18"/>
        <v>0.67368421052631577</v>
      </c>
      <c r="N35" s="58">
        <f>I25</f>
        <v>230416.07</v>
      </c>
      <c r="O35" s="58">
        <f>J25</f>
        <v>272035.54000000004</v>
      </c>
      <c r="P35" s="56">
        <f t="shared" si="19"/>
        <v>0.88701574045084386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40" t="s">
        <v>2</v>
      </c>
      <c r="K36" s="141"/>
      <c r="L36" s="57">
        <f>L25</f>
        <v>31</v>
      </c>
      <c r="M36" s="8">
        <f t="shared" si="18"/>
        <v>0.32631578947368423</v>
      </c>
      <c r="N36" s="58">
        <f>N25</f>
        <v>29123.49</v>
      </c>
      <c r="O36" s="58">
        <f>O25</f>
        <v>34650.720000000001</v>
      </c>
      <c r="P36" s="56">
        <f t="shared" si="19"/>
        <v>0.1129842595491562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40" t="s">
        <v>34</v>
      </c>
      <c r="K37" s="141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40" t="s">
        <v>5</v>
      </c>
      <c r="K38" s="141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1.0526315789473684E-2</v>
      </c>
      <c r="D39" s="13">
        <f t="shared" si="15"/>
        <v>16125</v>
      </c>
      <c r="E39" s="22">
        <f t="shared" si="16"/>
        <v>19511.25</v>
      </c>
      <c r="F39" s="21">
        <f t="shared" si="17"/>
        <v>6.3619576566618916E-2</v>
      </c>
      <c r="G39" s="24"/>
      <c r="J39" s="140" t="s">
        <v>4</v>
      </c>
      <c r="K39" s="141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6</v>
      </c>
      <c r="C40" s="8">
        <f t="shared" si="14"/>
        <v>6.3157894736842107E-2</v>
      </c>
      <c r="D40" s="13">
        <f t="shared" si="15"/>
        <v>51914.48</v>
      </c>
      <c r="E40" s="14">
        <f t="shared" si="16"/>
        <v>62816.520000000004</v>
      </c>
      <c r="F40" s="21">
        <f t="shared" si="17"/>
        <v>0.20482339182720474</v>
      </c>
      <c r="G40" s="24"/>
      <c r="J40" s="142" t="s">
        <v>0</v>
      </c>
      <c r="K40" s="143"/>
      <c r="L40" s="79">
        <f>SUM(L34:L39)</f>
        <v>95</v>
      </c>
      <c r="M40" s="17">
        <f>SUM(M34:M39)</f>
        <v>1</v>
      </c>
      <c r="N40" s="80">
        <f>SUM(N34:N39)</f>
        <v>259539.56</v>
      </c>
      <c r="O40" s="81">
        <f>SUM(O34:O39)</f>
        <v>306686.26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88</v>
      </c>
      <c r="C41" s="8">
        <f t="shared" si="14"/>
        <v>0.9263157894736842</v>
      </c>
      <c r="D41" s="13">
        <f t="shared" si="15"/>
        <v>191500.08000000002</v>
      </c>
      <c r="E41" s="14">
        <f t="shared" si="16"/>
        <v>224358.49000000005</v>
      </c>
      <c r="F41" s="21">
        <f t="shared" si="17"/>
        <v>0.73155703160617624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95</v>
      </c>
      <c r="C46" s="17">
        <f>SUM(C34:C45)</f>
        <v>1</v>
      </c>
      <c r="D46" s="18">
        <f>SUM(D34:D45)</f>
        <v>259539.56000000003</v>
      </c>
      <c r="E46" s="18">
        <f>SUM(E34:E45)</f>
        <v>306686.26000000007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ht="14.45" x14ac:dyDescent="0.3">
      <c r="B49" s="25"/>
      <c r="H49" s="25"/>
      <c r="N49" s="25"/>
    </row>
    <row r="50" spans="2:14" s="24" customFormat="1" ht="14.45" x14ac:dyDescent="0.3">
      <c r="B50" s="25"/>
      <c r="H50" s="25"/>
      <c r="N50" s="25"/>
    </row>
    <row r="51" spans="2:14" s="24" customFormat="1" ht="14.45" x14ac:dyDescent="0.3">
      <c r="B51" s="25"/>
      <c r="H51" s="25"/>
      <c r="N51" s="25"/>
    </row>
    <row r="52" spans="2:14" s="24" customFormat="1" ht="14.45" x14ac:dyDescent="0.3">
      <c r="B52" s="25"/>
      <c r="H52" s="25"/>
      <c r="N52" s="25"/>
    </row>
    <row r="53" spans="2:14" s="24" customFormat="1" ht="14.45" x14ac:dyDescent="0.3">
      <c r="B53" s="25"/>
      <c r="H53" s="25"/>
      <c r="N53" s="25"/>
    </row>
    <row r="54" spans="2:14" s="24" customFormat="1" ht="14.45" x14ac:dyDescent="0.3">
      <c r="B54" s="25"/>
      <c r="H54" s="25"/>
      <c r="N54" s="25"/>
    </row>
    <row r="55" spans="2:14" s="24" customFormat="1" ht="14.45" x14ac:dyDescent="0.3">
      <c r="B55" s="25"/>
      <c r="H55" s="25"/>
      <c r="N55" s="25"/>
    </row>
    <row r="56" spans="2:14" s="24" customFormat="1" ht="14.45" x14ac:dyDescent="0.3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 t="s">
        <v>62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BARCELONA CAPITAL NÀUTICA, AC 24 (FBCN AC 24)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">
      <c r="A12" s="114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2.3809523809523808E-2</v>
      </c>
      <c r="I13" s="4">
        <v>329644.63</v>
      </c>
      <c r="J13" s="5">
        <v>398870</v>
      </c>
      <c r="K13" s="21">
        <f t="shared" ref="K13:K21" si="3">IF(J13,J13/$J$25,"")</f>
        <v>0.3236111391129135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>
        <v>1</v>
      </c>
      <c r="H16" s="20">
        <f t="shared" si="2"/>
        <v>1.1904761904761904E-2</v>
      </c>
      <c r="I16" s="6">
        <v>111000</v>
      </c>
      <c r="J16" s="7">
        <v>134310</v>
      </c>
      <c r="K16" s="21">
        <f t="shared" si="3"/>
        <v>0.10896836586921907</v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2</v>
      </c>
      <c r="H18" s="62">
        <f t="shared" si="2"/>
        <v>2.3809523809523808E-2</v>
      </c>
      <c r="I18" s="65">
        <v>259409.04</v>
      </c>
      <c r="J18" s="66">
        <v>313884.94</v>
      </c>
      <c r="K18" s="63">
        <f t="shared" si="3"/>
        <v>0.25466107499633589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5</v>
      </c>
      <c r="H19" s="20">
        <f t="shared" si="2"/>
        <v>5.9523809523809521E-2</v>
      </c>
      <c r="I19" s="6">
        <v>160300</v>
      </c>
      <c r="J19" s="7">
        <v>193207</v>
      </c>
      <c r="K19" s="21">
        <f t="shared" si="3"/>
        <v>0.15675266967831292</v>
      </c>
      <c r="L19" s="2">
        <v>3</v>
      </c>
      <c r="M19" s="20">
        <f t="shared" si="4"/>
        <v>0.11538461538461539</v>
      </c>
      <c r="N19" s="6">
        <v>7860.32</v>
      </c>
      <c r="O19" s="7">
        <v>9429.02</v>
      </c>
      <c r="P19" s="21">
        <f t="shared" si="5"/>
        <v>0.50653269463110862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74</v>
      </c>
      <c r="H20" s="62">
        <f t="shared" si="2"/>
        <v>0.88095238095238093</v>
      </c>
      <c r="I20" s="65">
        <v>167120.85999999999</v>
      </c>
      <c r="J20" s="66">
        <v>192287.61</v>
      </c>
      <c r="K20" s="21">
        <f t="shared" si="3"/>
        <v>0.15600675034321873</v>
      </c>
      <c r="L20" s="64">
        <v>23</v>
      </c>
      <c r="M20" s="62">
        <f t="shared" si="4"/>
        <v>0.88461538461538458</v>
      </c>
      <c r="N20" s="65">
        <v>7599.85</v>
      </c>
      <c r="O20" s="66">
        <v>9185.81</v>
      </c>
      <c r="P20" s="63">
        <f t="shared" si="5"/>
        <v>0.49346730536889127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84</v>
      </c>
      <c r="H25" s="17">
        <f t="shared" si="32"/>
        <v>1</v>
      </c>
      <c r="I25" s="18">
        <f t="shared" si="32"/>
        <v>1027474.53</v>
      </c>
      <c r="J25" s="18">
        <f t="shared" si="32"/>
        <v>1232559.5499999998</v>
      </c>
      <c r="K25" s="19">
        <f t="shared" si="32"/>
        <v>1</v>
      </c>
      <c r="L25" s="16">
        <f t="shared" si="32"/>
        <v>26</v>
      </c>
      <c r="M25" s="17">
        <f t="shared" si="32"/>
        <v>1</v>
      </c>
      <c r="N25" s="18">
        <f t="shared" si="32"/>
        <v>15460.17</v>
      </c>
      <c r="O25" s="18">
        <f t="shared" si="32"/>
        <v>18614.830000000002</v>
      </c>
      <c r="P25" s="19">
        <f t="shared" si="32"/>
        <v>0.99999999999999989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15" hidden="1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7"/>
      <c r="B32" s="104"/>
      <c r="C32" s="105"/>
      <c r="D32" s="105"/>
      <c r="E32" s="105"/>
      <c r="F32" s="106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2</v>
      </c>
      <c r="C34" s="8">
        <f t="shared" ref="C34:C45" si="34">IF(B34,B34/$B$46,"")</f>
        <v>1.8181818181818181E-2</v>
      </c>
      <c r="D34" s="10">
        <f t="shared" ref="D34:D45" si="35">D13+I13+N13+S13+AC13+X13</f>
        <v>329644.63</v>
      </c>
      <c r="E34" s="11">
        <f t="shared" ref="E34:E45" si="36">E13+J13+O13+T13+AD13+Y13</f>
        <v>398870</v>
      </c>
      <c r="F34" s="21">
        <f t="shared" ref="F34:F42" si="37">IF(E34,E34/$E$46,"")</f>
        <v>0.31879648942300115</v>
      </c>
      <c r="J34" s="144" t="s">
        <v>3</v>
      </c>
      <c r="K34" s="145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0" t="s">
        <v>1</v>
      </c>
      <c r="K35" s="141"/>
      <c r="L35" s="57">
        <f>G25</f>
        <v>84</v>
      </c>
      <c r="M35" s="8">
        <f t="shared" si="38"/>
        <v>0.76363636363636367</v>
      </c>
      <c r="N35" s="58">
        <f>I25</f>
        <v>1027474.53</v>
      </c>
      <c r="O35" s="58">
        <f>J25</f>
        <v>1232559.5499999998</v>
      </c>
      <c r="P35" s="56">
        <f t="shared" si="39"/>
        <v>0.98512211383356485</v>
      </c>
    </row>
    <row r="36" spans="1:33" ht="30" customHeight="1" x14ac:dyDescent="0.25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40" t="s">
        <v>2</v>
      </c>
      <c r="K36" s="141"/>
      <c r="L36" s="57">
        <f>L25</f>
        <v>26</v>
      </c>
      <c r="M36" s="8">
        <f t="shared" si="38"/>
        <v>0.23636363636363636</v>
      </c>
      <c r="N36" s="58">
        <f>N25</f>
        <v>15460.17</v>
      </c>
      <c r="O36" s="58">
        <f>O25</f>
        <v>18614.830000000002</v>
      </c>
      <c r="P36" s="56">
        <f t="shared" si="39"/>
        <v>1.4877886166435093E-2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3"/>
        <v>1</v>
      </c>
      <c r="C37" s="8">
        <f t="shared" si="34"/>
        <v>9.0909090909090905E-3</v>
      </c>
      <c r="D37" s="13">
        <f t="shared" si="35"/>
        <v>111000</v>
      </c>
      <c r="E37" s="14">
        <f t="shared" si="36"/>
        <v>134310</v>
      </c>
      <c r="F37" s="21">
        <f t="shared" si="37"/>
        <v>0.10734714692607437</v>
      </c>
      <c r="G37" s="24"/>
      <c r="J37" s="140" t="s">
        <v>34</v>
      </c>
      <c r="K37" s="141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40" t="s">
        <v>5</v>
      </c>
      <c r="K38" s="141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3"/>
        <v>2</v>
      </c>
      <c r="C39" s="8">
        <f t="shared" si="34"/>
        <v>1.8181818181818181E-2</v>
      </c>
      <c r="D39" s="13">
        <f t="shared" si="35"/>
        <v>259409.04</v>
      </c>
      <c r="E39" s="22">
        <f t="shared" si="36"/>
        <v>313884.94</v>
      </c>
      <c r="F39" s="21">
        <f t="shared" si="37"/>
        <v>0.25087225651151845</v>
      </c>
      <c r="G39" s="24"/>
      <c r="J39" s="140" t="s">
        <v>4</v>
      </c>
      <c r="K39" s="141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3"/>
        <v>8</v>
      </c>
      <c r="C40" s="8">
        <f t="shared" si="34"/>
        <v>7.2727272727272724E-2</v>
      </c>
      <c r="D40" s="13">
        <f t="shared" si="35"/>
        <v>168160.32</v>
      </c>
      <c r="E40" s="14">
        <f t="shared" si="36"/>
        <v>202636.02</v>
      </c>
      <c r="F40" s="21">
        <f t="shared" si="37"/>
        <v>0.16195665707285342</v>
      </c>
      <c r="G40" s="24"/>
      <c r="J40" s="142" t="s">
        <v>0</v>
      </c>
      <c r="K40" s="143"/>
      <c r="L40" s="79">
        <f>SUM(L34:L39)</f>
        <v>110</v>
      </c>
      <c r="M40" s="17">
        <f>SUM(M34:M39)</f>
        <v>1</v>
      </c>
      <c r="N40" s="80">
        <f>SUM(N34:N39)</f>
        <v>1042934.7000000001</v>
      </c>
      <c r="O40" s="81">
        <f>SUM(O34:O39)</f>
        <v>1251174.3799999999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3"/>
        <v>97</v>
      </c>
      <c r="C41" s="8">
        <f t="shared" si="34"/>
        <v>0.88181818181818183</v>
      </c>
      <c r="D41" s="13">
        <f t="shared" si="35"/>
        <v>174720.71</v>
      </c>
      <c r="E41" s="14">
        <f t="shared" si="36"/>
        <v>201473.41999999998</v>
      </c>
      <c r="F41" s="21">
        <f t="shared" si="37"/>
        <v>0.16102745006655267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110</v>
      </c>
      <c r="C46" s="17">
        <f>SUM(C34:C45)</f>
        <v>1</v>
      </c>
      <c r="D46" s="18">
        <f>SUM(D34:D45)</f>
        <v>1042934.7</v>
      </c>
      <c r="E46" s="18">
        <f>SUM(E34:E45)</f>
        <v>1251174.3799999999</v>
      </c>
      <c r="F46" s="19">
        <f>SUM(F34:F45)</f>
        <v>1.0000000000000002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R16" sqref="R16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45586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BARCELONA CAPITAL NÀUTICA, AC 24 (FBCN AC 24)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899999999999999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">
      <c r="A12" s="114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3" si="2">IF(G13,G13/$G$25,"")</f>
        <v>3.4482758620689655E-2</v>
      </c>
      <c r="I13" s="95">
        <v>254834.38</v>
      </c>
      <c r="J13" s="95">
        <v>295574.38</v>
      </c>
      <c r="K13" s="21">
        <f t="shared" ref="K13:K23" si="3">IF(J13,J13/$J$25,"")</f>
        <v>0.41232696651917539</v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1.7241379310344827E-2</v>
      </c>
      <c r="I18" s="95">
        <v>124985</v>
      </c>
      <c r="J18" s="95">
        <v>151231.85</v>
      </c>
      <c r="K18" s="63">
        <f t="shared" si="3"/>
        <v>0.21096879219228323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5.1724137931034482E-2</v>
      </c>
      <c r="I19" s="95">
        <v>37868</v>
      </c>
      <c r="J19" s="95">
        <v>45820.28</v>
      </c>
      <c r="K19" s="21">
        <f t="shared" si="3"/>
        <v>6.3919400109912233E-2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52</v>
      </c>
      <c r="H20" s="62">
        <f t="shared" si="2"/>
        <v>0.89655172413793105</v>
      </c>
      <c r="I20" s="95">
        <v>189141.89</v>
      </c>
      <c r="J20" s="95">
        <v>224218.14</v>
      </c>
      <c r="K20" s="63">
        <f t="shared" si="3"/>
        <v>0.31278484117862915</v>
      </c>
      <c r="L20" s="64">
        <v>38</v>
      </c>
      <c r="M20" s="62">
        <f t="shared" si="4"/>
        <v>1</v>
      </c>
      <c r="N20" s="95">
        <v>41288.26</v>
      </c>
      <c r="O20" s="95">
        <v>49558.58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58</v>
      </c>
      <c r="H25" s="17">
        <f t="shared" si="22"/>
        <v>1</v>
      </c>
      <c r="I25" s="18">
        <f t="shared" si="22"/>
        <v>606829.27</v>
      </c>
      <c r="J25" s="18">
        <f t="shared" si="22"/>
        <v>716844.65</v>
      </c>
      <c r="K25" s="19">
        <f t="shared" si="22"/>
        <v>1</v>
      </c>
      <c r="L25" s="16">
        <f t="shared" si="22"/>
        <v>38</v>
      </c>
      <c r="M25" s="17">
        <f t="shared" si="22"/>
        <v>1</v>
      </c>
      <c r="N25" s="18">
        <f t="shared" si="22"/>
        <v>41288.26</v>
      </c>
      <c r="O25" s="18">
        <f t="shared" si="22"/>
        <v>49558.58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15" hidden="1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7"/>
      <c r="B32" s="116"/>
      <c r="C32" s="117"/>
      <c r="D32" s="117"/>
      <c r="E32" s="117"/>
      <c r="F32" s="118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23">B13+G13+L13+Q13+AA13+V13</f>
        <v>2</v>
      </c>
      <c r="C34" s="8">
        <f t="shared" ref="C34:C42" si="24">IF(B34,B34/$B$46,"")</f>
        <v>2.0833333333333332E-2</v>
      </c>
      <c r="D34" s="10">
        <f t="shared" ref="D34:D45" si="25">D13+I13+N13+S13+AC13+X13</f>
        <v>254834.38</v>
      </c>
      <c r="E34" s="11">
        <f t="shared" ref="E34:E45" si="26">E13+J13+O13+T13+AD13+Y13</f>
        <v>295574.38</v>
      </c>
      <c r="F34" s="21">
        <f t="shared" ref="F34:F43" si="27">IF(E34,E34/$E$46,"")</f>
        <v>0.38566431929051243</v>
      </c>
      <c r="J34" s="144" t="s">
        <v>3</v>
      </c>
      <c r="K34" s="145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25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0" t="s">
        <v>1</v>
      </c>
      <c r="K35" s="141"/>
      <c r="L35" s="57">
        <f>G25</f>
        <v>58</v>
      </c>
      <c r="M35" s="8">
        <f>IF(L35,L35/$L$40,"")</f>
        <v>0.60416666666666663</v>
      </c>
      <c r="N35" s="58">
        <f>I25</f>
        <v>606829.27</v>
      </c>
      <c r="O35" s="58">
        <f>J25</f>
        <v>716844.65</v>
      </c>
      <c r="P35" s="56">
        <f>IF(O35,O35/$O$40,"")</f>
        <v>0.93533615457231312</v>
      </c>
    </row>
    <row r="36" spans="1:33" ht="30" customHeight="1" x14ac:dyDescent="0.25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40" t="s">
        <v>2</v>
      </c>
      <c r="K36" s="141"/>
      <c r="L36" s="57">
        <f>L25</f>
        <v>38</v>
      </c>
      <c r="M36" s="8">
        <f>IF(L36,L36/$L$40,"")</f>
        <v>0.39583333333333331</v>
      </c>
      <c r="N36" s="58">
        <f>N25</f>
        <v>41288.26</v>
      </c>
      <c r="O36" s="58">
        <f>O25</f>
        <v>49558.58</v>
      </c>
      <c r="P36" s="56">
        <f>IF(O36,O36/$O$40,"")</f>
        <v>6.4663845427686939E-2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40" t="s">
        <v>34</v>
      </c>
      <c r="K37" s="141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40" t="s">
        <v>5</v>
      </c>
      <c r="K38" s="141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23"/>
        <v>1</v>
      </c>
      <c r="C39" s="8">
        <f t="shared" si="24"/>
        <v>1.0416666666666666E-2</v>
      </c>
      <c r="D39" s="13">
        <f t="shared" si="25"/>
        <v>124985</v>
      </c>
      <c r="E39" s="22">
        <f t="shared" si="26"/>
        <v>151231.85</v>
      </c>
      <c r="F39" s="21">
        <f t="shared" si="27"/>
        <v>0.19732673882389562</v>
      </c>
      <c r="G39" s="24"/>
      <c r="J39" s="140" t="s">
        <v>4</v>
      </c>
      <c r="K39" s="141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23"/>
        <v>3</v>
      </c>
      <c r="C40" s="8">
        <f t="shared" si="24"/>
        <v>3.125E-2</v>
      </c>
      <c r="D40" s="13">
        <f t="shared" si="25"/>
        <v>37868</v>
      </c>
      <c r="E40" s="14">
        <f t="shared" si="26"/>
        <v>45820.28</v>
      </c>
      <c r="F40" s="21">
        <f t="shared" si="27"/>
        <v>5.9786125901374401E-2</v>
      </c>
      <c r="G40" s="24"/>
      <c r="J40" s="142" t="s">
        <v>0</v>
      </c>
      <c r="K40" s="143"/>
      <c r="L40" s="79">
        <f>SUM(L34:L39)</f>
        <v>96</v>
      </c>
      <c r="M40" s="17">
        <f>SUM(M34:M39)</f>
        <v>1</v>
      </c>
      <c r="N40" s="80">
        <f>SUM(N34:N39)</f>
        <v>648117.53</v>
      </c>
      <c r="O40" s="81">
        <f>SUM(O34:O39)</f>
        <v>766403.23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23"/>
        <v>90</v>
      </c>
      <c r="C41" s="8">
        <f t="shared" si="24"/>
        <v>0.9375</v>
      </c>
      <c r="D41" s="13">
        <f t="shared" si="25"/>
        <v>230430.15000000002</v>
      </c>
      <c r="E41" s="14">
        <f t="shared" si="26"/>
        <v>273776.72000000003</v>
      </c>
      <c r="F41" s="21">
        <f t="shared" si="27"/>
        <v>0.35722281598421768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96</v>
      </c>
      <c r="C46" s="17">
        <f>SUM(C34:C45)</f>
        <v>1</v>
      </c>
      <c r="D46" s="18">
        <f>SUM(D34:D45)</f>
        <v>648117.53</v>
      </c>
      <c r="E46" s="18">
        <f>SUM(E34:E45)</f>
        <v>766403.23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7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710937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2" width="11.42578125" style="26" customWidth="1"/>
    <col min="13" max="13" width="10.7109375" style="26" customWidth="1"/>
    <col min="14" max="14" width="18.8554687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285156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6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BARCELONA CAPITAL NÀUTICA, AC 24 (FBCN AC 24)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">
      <c r="A12" s="114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50000000000003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15" hidden="1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hidden="1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97"/>
      <c r="B32" s="116"/>
      <c r="C32" s="117"/>
      <c r="D32" s="117"/>
      <c r="E32" s="117"/>
      <c r="F32" s="118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4" t="s">
        <v>3</v>
      </c>
      <c r="K34" s="145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25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0" t="s">
        <v>1</v>
      </c>
      <c r="K35" s="141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25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40" t="s">
        <v>2</v>
      </c>
      <c r="K36" s="141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40" t="s">
        <v>34</v>
      </c>
      <c r="K37" s="141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40" t="s">
        <v>5</v>
      </c>
      <c r="K38" s="141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40" t="s">
        <v>4</v>
      </c>
      <c r="K39" s="141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2" t="s">
        <v>0</v>
      </c>
      <c r="K40" s="143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30.42578125" style="26" customWidth="1"/>
    <col min="2" max="2" width="11.140625" style="59" customWidth="1"/>
    <col min="3" max="3" width="10.7109375" style="26" customWidth="1"/>
    <col min="4" max="4" width="19.140625" style="26" customWidth="1"/>
    <col min="5" max="5" width="19.7109375" style="26" customWidth="1"/>
    <col min="6" max="6" width="11.42578125" style="26" customWidth="1"/>
    <col min="7" max="7" width="9.28515625" style="26" customWidth="1"/>
    <col min="8" max="8" width="10.85546875" style="59" customWidth="1"/>
    <col min="9" max="9" width="17.28515625" style="26" customWidth="1"/>
    <col min="10" max="10" width="20" style="26" customWidth="1"/>
    <col min="11" max="11" width="11.42578125" style="26" customWidth="1"/>
    <col min="12" max="12" width="11.7109375" style="26" customWidth="1"/>
    <col min="13" max="13" width="10.7109375" style="26" customWidth="1"/>
    <col min="14" max="14" width="20.140625" style="59" customWidth="1"/>
    <col min="15" max="15" width="19.710937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5.42578125" style="26" customWidth="1"/>
    <col min="26" max="26" width="9.710937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BARCELONA CAPITAL NÀUTICA, AC 24 (FBCN AC 24)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4" t="s">
        <v>6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6"/>
    </row>
    <row r="11" spans="1:31" ht="30" customHeight="1" thickBot="1" x14ac:dyDescent="0.3">
      <c r="A11" s="167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4" t="s">
        <v>4</v>
      </c>
      <c r="W11" s="135"/>
      <c r="X11" s="135"/>
      <c r="Y11" s="135"/>
      <c r="Z11" s="136"/>
      <c r="AA11" s="137" t="s">
        <v>5</v>
      </c>
      <c r="AB11" s="138"/>
      <c r="AC11" s="138"/>
      <c r="AD11" s="138"/>
      <c r="AE11" s="139"/>
    </row>
    <row r="12" spans="1:31" ht="39" customHeight="1" thickBot="1" x14ac:dyDescent="0.3">
      <c r="A12" s="168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4</v>
      </c>
      <c r="H13" s="20">
        <f t="shared" ref="H13:H24" si="2">IF(G13,G13/$G$25,"")</f>
        <v>1.9417475728155338E-2</v>
      </c>
      <c r="I13" s="10">
        <f>'CONTRACTACIO 1r TR 2024'!I13+'CONTRACTACIO 2n TR 2024'!I13+'CONTRACTACIO 3r TR 2024'!I13+'CONTRACTACIO 4t TR 2024'!I13</f>
        <v>584479.01</v>
      </c>
      <c r="J13" s="10">
        <f>'CONTRACTACIO 1r TR 2024'!J13+'CONTRACTACIO 2n TR 2024'!J13+'CONTRACTACIO 3r TR 2024'!J13+'CONTRACTACIO 4t TR 2024'!J13</f>
        <v>694444.38</v>
      </c>
      <c r="K13" s="21">
        <f t="shared" ref="K13:K24" si="3">IF(J13,J13/$J$25,"")</f>
        <v>0.3126100463116771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1</v>
      </c>
      <c r="H16" s="20">
        <f t="shared" si="2"/>
        <v>4.8543689320388345E-3</v>
      </c>
      <c r="I16" s="13">
        <f>'CONTRACTACIO 1r TR 2024'!I16+'CONTRACTACIO 2n TR 2024'!I16+'CONTRACTACIO 3r TR 2024'!I16+'CONTRACTACIO 4t TR 2024'!I16</f>
        <v>111000</v>
      </c>
      <c r="J16" s="13">
        <f>'CONTRACTACIO 1r TR 2024'!J16+'CONTRACTACIO 2n TR 2024'!J16+'CONTRACTACIO 3r TR 2024'!J16+'CONTRACTACIO 4t TR 2024'!J16</f>
        <v>134310</v>
      </c>
      <c r="K16" s="21">
        <f t="shared" si="3"/>
        <v>6.0460789271735989E-2</v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4</v>
      </c>
      <c r="H18" s="20">
        <f t="shared" si="2"/>
        <v>1.9417475728155338E-2</v>
      </c>
      <c r="I18" s="13">
        <f>'CONTRACTACIO 1r TR 2024'!I18+'CONTRACTACIO 2n TR 2024'!I18+'CONTRACTACIO 3r TR 2024'!I18+'CONTRACTACIO 4t TR 2024'!I18</f>
        <v>400519.04000000004</v>
      </c>
      <c r="J18" s="13">
        <f>'CONTRACTACIO 1r TR 2024'!J18+'CONTRACTACIO 2n TR 2024'!J18+'CONTRACTACIO 3r TR 2024'!J18+'CONTRACTACIO 4t TR 2024'!J18</f>
        <v>484628.04000000004</v>
      </c>
      <c r="K18" s="21">
        <f t="shared" si="3"/>
        <v>0.21815943564600135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11</v>
      </c>
      <c r="H19" s="20">
        <f t="shared" si="2"/>
        <v>5.3398058252427182E-2</v>
      </c>
      <c r="I19" s="13">
        <f>'CONTRACTACIO 1r TR 2024'!I19+'CONTRACTACIO 2n TR 2024'!I19+'CONTRACTACIO 3r TR 2024'!I19+'CONTRACTACIO 4t TR 2024'!I19</f>
        <v>237752.69</v>
      </c>
      <c r="J19" s="13">
        <f>'CONTRACTACIO 1r TR 2024'!J19+'CONTRACTACIO 2n TR 2024'!J19+'CONTRACTACIO 3r TR 2024'!J19+'CONTRACTACIO 4t TR 2024'!J19</f>
        <v>286924.75</v>
      </c>
      <c r="K19" s="21">
        <f t="shared" si="3"/>
        <v>0.12916161750126967</v>
      </c>
      <c r="L19" s="9">
        <f>'CONTRACTACIO 1r TR 2024'!L19+'CONTRACTACIO 2n TR 2024'!L19+'CONTRACTACIO 3r TR 2024'!L19+'CONTRACTACIO 4t TR 2024'!L19</f>
        <v>6</v>
      </c>
      <c r="M19" s="20">
        <f t="shared" si="4"/>
        <v>6.3157894736842107E-2</v>
      </c>
      <c r="N19" s="13">
        <f>'CONTRACTACIO 1r TR 2024'!N19+'CONTRACTACIO 2n TR 2024'!N19+'CONTRACTACIO 3r TR 2024'!N19+'CONTRACTACIO 4t TR 2024'!N19</f>
        <v>20190.11</v>
      </c>
      <c r="O19" s="13">
        <f>'CONTRACTACIO 1r TR 2024'!O19+'CONTRACTACIO 2n TR 2024'!O19+'CONTRACTACIO 3r TR 2024'!O19+'CONTRACTACIO 4t TR 2024'!O19</f>
        <v>24348.07</v>
      </c>
      <c r="P19" s="21">
        <f t="shared" si="5"/>
        <v>0.2367933480205473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186</v>
      </c>
      <c r="H20" s="20">
        <f t="shared" si="2"/>
        <v>0.90291262135922334</v>
      </c>
      <c r="I20" s="13">
        <f>'CONTRACTACIO 1r TR 2024'!I20+'CONTRACTACIO 2n TR 2024'!I20+'CONTRACTACIO 3r TR 2024'!I20+'CONTRACTACIO 4t TR 2024'!I20</f>
        <v>530969.13</v>
      </c>
      <c r="J20" s="13">
        <f>'CONTRACTACIO 1r TR 2024'!J20+'CONTRACTACIO 2n TR 2024'!J20+'CONTRACTACIO 3r TR 2024'!J20+'CONTRACTACIO 4t TR 2024'!J20</f>
        <v>621132.57000000007</v>
      </c>
      <c r="K20" s="21">
        <f t="shared" si="3"/>
        <v>0.27960811126931584</v>
      </c>
      <c r="L20" s="9">
        <f>'CONTRACTACIO 1r TR 2024'!L20+'CONTRACTACIO 2n TR 2024'!L20+'CONTRACTACIO 3r TR 2024'!L20+'CONTRACTACIO 4t TR 2024'!L20</f>
        <v>89</v>
      </c>
      <c r="M20" s="20">
        <f t="shared" si="4"/>
        <v>0.93684210526315792</v>
      </c>
      <c r="N20" s="13">
        <f>'CONTRACTACIO 1r TR 2024'!N20+'CONTRACTACIO 2n TR 2024'!N20+'CONTRACTACIO 3r TR 2024'!N20+'CONTRACTACIO 4t TR 2024'!N20</f>
        <v>65681.81</v>
      </c>
      <c r="O20" s="13">
        <f>'CONTRACTACIO 1r TR 2024'!O20+'CONTRACTACIO 2n TR 2024'!O20+'CONTRACTACIO 3r TR 2024'!O20+'CONTRACTACIO 4t TR 2024'!O20</f>
        <v>78476.06</v>
      </c>
      <c r="P20" s="21">
        <f t="shared" si="5"/>
        <v>0.76320665197945259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50000000000003" customHeight="1" x14ac:dyDescent="0.25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50000000000003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25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206</v>
      </c>
      <c r="H25" s="17">
        <f t="shared" si="12"/>
        <v>1</v>
      </c>
      <c r="I25" s="18">
        <f t="shared" si="12"/>
        <v>1864719.87</v>
      </c>
      <c r="J25" s="18">
        <f t="shared" si="12"/>
        <v>2221439.7400000002</v>
      </c>
      <c r="K25" s="19">
        <f t="shared" si="12"/>
        <v>0.99999999999999989</v>
      </c>
      <c r="L25" s="16">
        <f t="shared" si="12"/>
        <v>95</v>
      </c>
      <c r="M25" s="17">
        <f t="shared" si="12"/>
        <v>1</v>
      </c>
      <c r="N25" s="18">
        <f t="shared" si="12"/>
        <v>85871.92</v>
      </c>
      <c r="O25" s="18">
        <f t="shared" si="12"/>
        <v>102824.13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15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149999999999999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" customHeight="1" x14ac:dyDescent="0.25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25">
      <c r="A31" s="146" t="s">
        <v>10</v>
      </c>
      <c r="B31" s="149" t="s">
        <v>17</v>
      </c>
      <c r="C31" s="150"/>
      <c r="D31" s="150"/>
      <c r="E31" s="150"/>
      <c r="F31" s="151"/>
      <c r="G31" s="24"/>
      <c r="H31" s="47"/>
      <c r="I31" s="47"/>
      <c r="J31" s="155" t="s">
        <v>15</v>
      </c>
      <c r="K31" s="156"/>
      <c r="L31" s="149" t="s">
        <v>16</v>
      </c>
      <c r="M31" s="150"/>
      <c r="N31" s="150"/>
      <c r="O31" s="150"/>
      <c r="P31" s="151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">
      <c r="A32" s="147"/>
      <c r="B32" s="152"/>
      <c r="C32" s="153"/>
      <c r="D32" s="153"/>
      <c r="E32" s="153"/>
      <c r="F32" s="154"/>
      <c r="G32" s="24"/>
      <c r="J32" s="157"/>
      <c r="K32" s="158"/>
      <c r="L32" s="161"/>
      <c r="M32" s="162"/>
      <c r="N32" s="162"/>
      <c r="O32" s="162"/>
      <c r="P32" s="16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15" customHeight="1" thickBot="1" x14ac:dyDescent="0.3">
      <c r="A33" s="148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9"/>
      <c r="K33" s="160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5" customHeight="1" x14ac:dyDescent="0.25">
      <c r="A34" s="39" t="s">
        <v>25</v>
      </c>
      <c r="B34" s="9">
        <f t="shared" ref="B34:B43" si="13">B13+G13+L13+Q13+V13+AA13</f>
        <v>4</v>
      </c>
      <c r="C34" s="8">
        <f t="shared" ref="C34:C40" si="14">IF(B34,B34/$B$46,"")</f>
        <v>1.3289036544850499E-2</v>
      </c>
      <c r="D34" s="10">
        <f t="shared" ref="D34:D43" si="15">D13+I13+N13+S13+X13+AC13</f>
        <v>584479.01</v>
      </c>
      <c r="E34" s="11">
        <f t="shared" ref="E34:E43" si="16">E13+J13+O13+T13+Y13+AD13</f>
        <v>694444.38</v>
      </c>
      <c r="F34" s="21">
        <f t="shared" ref="F34:F40" si="17">IF(E34,E34/$E$46,"")</f>
        <v>0.29878035319630036</v>
      </c>
      <c r="J34" s="144" t="s">
        <v>3</v>
      </c>
      <c r="K34" s="145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0" t="s">
        <v>1</v>
      </c>
      <c r="K35" s="141"/>
      <c r="L35" s="57">
        <f>G25</f>
        <v>206</v>
      </c>
      <c r="M35" s="8">
        <f t="shared" si="18"/>
        <v>0.68438538205980071</v>
      </c>
      <c r="N35" s="58">
        <f>I25</f>
        <v>1864719.87</v>
      </c>
      <c r="O35" s="58">
        <f>J25</f>
        <v>2221439.7400000002</v>
      </c>
      <c r="P35" s="56">
        <f t="shared" si="19"/>
        <v>0.95576056086953676</v>
      </c>
    </row>
    <row r="36" spans="1:33" s="24" customFormat="1" ht="30" customHeight="1" x14ac:dyDescent="0.2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0" t="s">
        <v>2</v>
      </c>
      <c r="K36" s="141"/>
      <c r="L36" s="57">
        <f>L25</f>
        <v>95</v>
      </c>
      <c r="M36" s="8">
        <f t="shared" si="18"/>
        <v>0.31561461794019935</v>
      </c>
      <c r="N36" s="58">
        <f>N25</f>
        <v>85871.92</v>
      </c>
      <c r="O36" s="58">
        <f>O25</f>
        <v>102824.13</v>
      </c>
      <c r="P36" s="56">
        <f t="shared" si="19"/>
        <v>4.4239439130463271E-2</v>
      </c>
    </row>
    <row r="37" spans="1:33" ht="30" customHeight="1" x14ac:dyDescent="0.25">
      <c r="A37" s="41" t="s">
        <v>26</v>
      </c>
      <c r="B37" s="12">
        <f t="shared" si="13"/>
        <v>1</v>
      </c>
      <c r="C37" s="8">
        <f t="shared" si="14"/>
        <v>3.3222591362126247E-3</v>
      </c>
      <c r="D37" s="13">
        <f t="shared" si="15"/>
        <v>111000</v>
      </c>
      <c r="E37" s="14">
        <f t="shared" si="16"/>
        <v>134310</v>
      </c>
      <c r="F37" s="21">
        <f t="shared" si="17"/>
        <v>5.7786037864969261E-2</v>
      </c>
      <c r="G37" s="24"/>
      <c r="H37" s="24"/>
      <c r="I37" s="24"/>
      <c r="J37" s="140" t="s">
        <v>34</v>
      </c>
      <c r="K37" s="141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40" t="s">
        <v>5</v>
      </c>
      <c r="K38" s="141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4</v>
      </c>
      <c r="C39" s="8">
        <f t="shared" si="14"/>
        <v>1.3289036544850499E-2</v>
      </c>
      <c r="D39" s="13">
        <f t="shared" si="15"/>
        <v>400519.04000000004</v>
      </c>
      <c r="E39" s="22">
        <f t="shared" si="16"/>
        <v>484628.04000000004</v>
      </c>
      <c r="F39" s="21">
        <f t="shared" si="17"/>
        <v>0.20850818457200387</v>
      </c>
      <c r="G39" s="24"/>
      <c r="H39" s="24"/>
      <c r="I39" s="24"/>
      <c r="J39" s="140" t="s">
        <v>4</v>
      </c>
      <c r="K39" s="141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17</v>
      </c>
      <c r="C40" s="8">
        <f t="shared" si="14"/>
        <v>5.647840531561462E-2</v>
      </c>
      <c r="D40" s="13">
        <f t="shared" si="15"/>
        <v>257942.8</v>
      </c>
      <c r="E40" s="14">
        <f t="shared" si="16"/>
        <v>311272.82</v>
      </c>
      <c r="F40" s="21">
        <f t="shared" si="17"/>
        <v>0.13392318489208371</v>
      </c>
      <c r="G40" s="24"/>
      <c r="H40" s="24"/>
      <c r="I40" s="24"/>
      <c r="J40" s="142" t="s">
        <v>0</v>
      </c>
      <c r="K40" s="143"/>
      <c r="L40" s="79">
        <f>SUM(L34:L39)</f>
        <v>301</v>
      </c>
      <c r="M40" s="17">
        <f>SUM(M34:M39)</f>
        <v>1</v>
      </c>
      <c r="N40" s="80">
        <f>SUM(N34:N39)</f>
        <v>1950591.79</v>
      </c>
      <c r="O40" s="81">
        <f>SUM(O34:O39)</f>
        <v>2324263.87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275</v>
      </c>
      <c r="C41" s="8">
        <f>IF(B41,B41/$B$46,"")</f>
        <v>0.91362126245847175</v>
      </c>
      <c r="D41" s="13">
        <f t="shared" si="15"/>
        <v>596650.93999999994</v>
      </c>
      <c r="E41" s="14">
        <f t="shared" si="16"/>
        <v>699608.63000000012</v>
      </c>
      <c r="F41" s="21">
        <f>IF(E41,E41/$E$46,"")</f>
        <v>0.30100223947464283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25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25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25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">
      <c r="A46" s="61" t="s">
        <v>0</v>
      </c>
      <c r="B46" s="16">
        <f>SUM(B34:B45)</f>
        <v>301</v>
      </c>
      <c r="C46" s="17">
        <f>SUM(C34:C45)</f>
        <v>1</v>
      </c>
      <c r="D46" s="18">
        <f>SUM(D34:D45)</f>
        <v>1950591.79</v>
      </c>
      <c r="E46" s="18">
        <f>SUM(E34:E45)</f>
        <v>2324263.87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25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1:21" s="24" customFormat="1" x14ac:dyDescent="0.25">
      <c r="B97" s="25"/>
      <c r="H97" s="25"/>
      <c r="N97" s="25"/>
    </row>
    <row r="98" spans="1:21" s="24" customFormat="1" x14ac:dyDescent="0.25">
      <c r="B98" s="25"/>
      <c r="H98" s="25"/>
      <c r="N98" s="25"/>
    </row>
    <row r="99" spans="1:21" s="24" customFormat="1" x14ac:dyDescent="0.25">
      <c r="B99" s="25"/>
      <c r="H99" s="25"/>
      <c r="N99" s="25"/>
    </row>
    <row r="100" spans="1:21" s="24" customFormat="1" x14ac:dyDescent="0.25">
      <c r="B100" s="25"/>
      <c r="H100" s="25"/>
      <c r="N100" s="25"/>
    </row>
    <row r="101" spans="1:21" s="24" customFormat="1" x14ac:dyDescent="0.25">
      <c r="B101" s="25"/>
      <c r="H101" s="25"/>
      <c r="N101" s="25"/>
    </row>
    <row r="102" spans="1:21" s="24" customFormat="1" x14ac:dyDescent="0.25">
      <c r="B102" s="25"/>
      <c r="H102" s="25"/>
      <c r="N102" s="25"/>
    </row>
    <row r="103" spans="1:21" s="24" customFormat="1" x14ac:dyDescent="0.25">
      <c r="B103" s="25"/>
      <c r="H103" s="25"/>
      <c r="N103" s="25"/>
    </row>
    <row r="104" spans="1:21" s="24" customFormat="1" x14ac:dyDescent="0.25">
      <c r="B104" s="25"/>
      <c r="H104" s="25"/>
      <c r="N104" s="25"/>
    </row>
    <row r="105" spans="1:21" s="24" customFormat="1" x14ac:dyDescent="0.25">
      <c r="B105" s="25"/>
      <c r="H105" s="25"/>
      <c r="N105" s="25"/>
    </row>
    <row r="106" spans="1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25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Rosa Farré</cp:lastModifiedBy>
  <cp:lastPrinted>2020-02-14T09:12:43Z</cp:lastPrinted>
  <dcterms:created xsi:type="dcterms:W3CDTF">2016-02-03T12:33:15Z</dcterms:created>
  <dcterms:modified xsi:type="dcterms:W3CDTF">2024-10-21T08:22:45Z</dcterms:modified>
</cp:coreProperties>
</file>