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1520" windowHeight="9660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I23" i="7"/>
  <c r="D44" i="7" s="1"/>
  <c r="G23" i="7"/>
  <c r="H23" i="7" s="1"/>
  <c r="E23" i="7"/>
  <c r="D23" i="7"/>
  <c r="B23" i="7"/>
  <c r="B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E25" i="7" s="1"/>
  <c r="J20" i="7"/>
  <c r="O20" i="7"/>
  <c r="AD20" i="7"/>
  <c r="T20" i="7"/>
  <c r="U20" i="7" s="1"/>
  <c r="Y20" i="7"/>
  <c r="E21" i="7"/>
  <c r="J21" i="7"/>
  <c r="O21" i="7"/>
  <c r="AD21" i="7"/>
  <c r="T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O25" i="7" s="1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D39" i="7" s="1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V20" i="7"/>
  <c r="B21" i="7"/>
  <c r="C21" i="7"/>
  <c r="G21" i="7"/>
  <c r="L21" i="7"/>
  <c r="AA21" i="7"/>
  <c r="Q21" i="7"/>
  <c r="V21" i="7"/>
  <c r="W21" i="7"/>
  <c r="G14" i="7"/>
  <c r="L14" i="7"/>
  <c r="B14" i="7"/>
  <c r="B35" i="7" s="1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O36" i="5"/>
  <c r="T25" i="5"/>
  <c r="O37" i="5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O34" i="1" s="1"/>
  <c r="Y25" i="1"/>
  <c r="Z21" i="1" s="1"/>
  <c r="Z25" i="1" s="1"/>
  <c r="I25" i="1"/>
  <c r="N35" i="1" s="1"/>
  <c r="N25" i="1"/>
  <c r="N36" i="1" s="1"/>
  <c r="D25" i="1"/>
  <c r="N34" i="1" s="1"/>
  <c r="X25" i="1"/>
  <c r="N38" i="1" s="1"/>
  <c r="G25" i="1"/>
  <c r="H15" i="1" s="1"/>
  <c r="H22" i="1"/>
  <c r="L25" i="1"/>
  <c r="M18" i="1" s="1"/>
  <c r="V25" i="1"/>
  <c r="L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0" i="1"/>
  <c r="Z19" i="1"/>
  <c r="Z18" i="1"/>
  <c r="Z17" i="1"/>
  <c r="Z16" i="1"/>
  <c r="Z15" i="1"/>
  <c r="Z14" i="1"/>
  <c r="W24" i="1"/>
  <c r="W19" i="1"/>
  <c r="W18" i="1"/>
  <c r="W17" i="1"/>
  <c r="W16" i="1"/>
  <c r="W15" i="1"/>
  <c r="W14" i="1"/>
  <c r="U24" i="1"/>
  <c r="R24" i="1"/>
  <c r="R19" i="1"/>
  <c r="R18" i="1"/>
  <c r="R17" i="1"/>
  <c r="R16" i="1"/>
  <c r="R15" i="1"/>
  <c r="R14" i="1"/>
  <c r="P24" i="1"/>
  <c r="P18" i="1"/>
  <c r="P17" i="1"/>
  <c r="M24" i="1"/>
  <c r="M17" i="1"/>
  <c r="M16" i="1"/>
  <c r="K24" i="1"/>
  <c r="K20" i="1"/>
  <c r="K17" i="1"/>
  <c r="K16" i="1"/>
  <c r="H17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T25" i="1"/>
  <c r="U20" i="1" s="1"/>
  <c r="S25" i="1"/>
  <c r="N37" i="1" s="1"/>
  <c r="R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AB25" i="1"/>
  <c r="O34" i="6"/>
  <c r="F22" i="6"/>
  <c r="L34" i="6"/>
  <c r="C22" i="6"/>
  <c r="R25" i="4"/>
  <c r="F45" i="1"/>
  <c r="H20" i="6"/>
  <c r="H19" i="6"/>
  <c r="M18" i="6"/>
  <c r="M13" i="6"/>
  <c r="M25" i="6"/>
  <c r="P19" i="6"/>
  <c r="P14" i="6"/>
  <c r="Z21" i="6"/>
  <c r="L35" i="6"/>
  <c r="L40" i="6"/>
  <c r="M36" i="6"/>
  <c r="H22" i="6"/>
  <c r="O35" i="6"/>
  <c r="O40" i="6"/>
  <c r="P35" i="6"/>
  <c r="K22" i="6"/>
  <c r="AB25" i="6"/>
  <c r="AE25" i="6"/>
  <c r="M13" i="5"/>
  <c r="M25" i="5"/>
  <c r="AB25" i="5"/>
  <c r="L35" i="5"/>
  <c r="L40" i="5"/>
  <c r="M39" i="5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F13" i="1"/>
  <c r="C13" i="1"/>
  <c r="H16" i="1"/>
  <c r="H24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T25" i="7"/>
  <c r="U21" i="7" s="1"/>
  <c r="O37" i="7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F23" i="7"/>
  <c r="B46" i="5"/>
  <c r="D46" i="5"/>
  <c r="E46" i="5"/>
  <c r="F43" i="5"/>
  <c r="AE21" i="5"/>
  <c r="AE20" i="5"/>
  <c r="C20" i="5"/>
  <c r="F21" i="5"/>
  <c r="F20" i="5"/>
  <c r="P21" i="5"/>
  <c r="N40" i="5"/>
  <c r="N40" i="6"/>
  <c r="B46" i="6"/>
  <c r="C43" i="6"/>
  <c r="B36" i="7"/>
  <c r="S25" i="7"/>
  <c r="N37" i="7" s="1"/>
  <c r="V25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/>
  <c r="H20" i="4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L35" i="4"/>
  <c r="E46" i="4"/>
  <c r="F43" i="4"/>
  <c r="K22" i="7"/>
  <c r="Z14" i="7"/>
  <c r="B40" i="7"/>
  <c r="Q25" i="7"/>
  <c r="R20" i="7" s="1"/>
  <c r="C24" i="7"/>
  <c r="B37" i="7"/>
  <c r="AC25" i="7"/>
  <c r="N38" i="7" s="1"/>
  <c r="E37" i="7"/>
  <c r="E34" i="7"/>
  <c r="D40" i="7"/>
  <c r="D38" i="7"/>
  <c r="E35" i="7"/>
  <c r="E41" i="7"/>
  <c r="D41" i="7"/>
  <c r="D45" i="7"/>
  <c r="E40" i="7"/>
  <c r="E45" i="7"/>
  <c r="AA25" i="7"/>
  <c r="AB21" i="7" s="1"/>
  <c r="B45" i="7"/>
  <c r="D36" i="7"/>
  <c r="E36" i="7"/>
  <c r="D37" i="7"/>
  <c r="B38" i="7"/>
  <c r="R17" i="7"/>
  <c r="D25" i="7"/>
  <c r="N34" i="7" s="1"/>
  <c r="G25" i="7"/>
  <c r="H15" i="7" s="1"/>
  <c r="H22" i="7"/>
  <c r="F38" i="1"/>
  <c r="P17" i="7"/>
  <c r="P16" i="7"/>
  <c r="F37" i="4"/>
  <c r="Z16" i="7"/>
  <c r="P39" i="1"/>
  <c r="F37" i="1"/>
  <c r="M16" i="7"/>
  <c r="O40" i="5"/>
  <c r="P36" i="5"/>
  <c r="F43" i="1"/>
  <c r="F24" i="7"/>
  <c r="C22" i="7"/>
  <c r="C23" i="7"/>
  <c r="Z25" i="6"/>
  <c r="Z25" i="4"/>
  <c r="F25" i="6"/>
  <c r="F15" i="7"/>
  <c r="F22" i="7"/>
  <c r="P25" i="6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5" i="1"/>
  <c r="C37" i="1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25" i="5"/>
  <c r="C41" i="5"/>
  <c r="F42" i="5"/>
  <c r="F41" i="5"/>
  <c r="M36" i="5"/>
  <c r="M34" i="5"/>
  <c r="M35" i="5"/>
  <c r="L39" i="7"/>
  <c r="W20" i="7"/>
  <c r="W25" i="7"/>
  <c r="P34" i="5"/>
  <c r="P35" i="5"/>
  <c r="O39" i="7"/>
  <c r="Z21" i="7"/>
  <c r="Z25" i="7"/>
  <c r="AE18" i="7"/>
  <c r="AE21" i="7"/>
  <c r="AE17" i="7"/>
  <c r="AE25" i="7" s="1"/>
  <c r="F35" i="4"/>
  <c r="F36" i="4"/>
  <c r="F25" i="4"/>
  <c r="M25" i="4"/>
  <c r="H25" i="4"/>
  <c r="C38" i="4"/>
  <c r="C35" i="4"/>
  <c r="C25" i="4"/>
  <c r="F38" i="4"/>
  <c r="F42" i="4"/>
  <c r="F45" i="4"/>
  <c r="C45" i="4"/>
  <c r="K16" i="7"/>
  <c r="AB20" i="7"/>
  <c r="AB17" i="7"/>
  <c r="AB25" i="7" s="1"/>
  <c r="O40" i="4"/>
  <c r="P34" i="4"/>
  <c r="C18" i="7"/>
  <c r="C40" i="4"/>
  <c r="C39" i="4"/>
  <c r="C13" i="7"/>
  <c r="F34" i="4"/>
  <c r="F39" i="4"/>
  <c r="R13" i="7"/>
  <c r="C34" i="4"/>
  <c r="C41" i="4"/>
  <c r="F40" i="4"/>
  <c r="F41" i="4"/>
  <c r="L40" i="4"/>
  <c r="L38" i="7"/>
  <c r="H16" i="7"/>
  <c r="H20" i="7"/>
  <c r="H24" i="7"/>
  <c r="F43" i="7"/>
  <c r="C38" i="7"/>
  <c r="C43" i="7"/>
  <c r="F46" i="6"/>
  <c r="M40" i="6"/>
  <c r="P40" i="6"/>
  <c r="C46" i="6"/>
  <c r="C46" i="5"/>
  <c r="F46" i="5"/>
  <c r="M40" i="5"/>
  <c r="P40" i="5"/>
  <c r="P35" i="4"/>
  <c r="P37" i="4"/>
  <c r="P36" i="4"/>
  <c r="P38" i="4"/>
  <c r="F38" i="7"/>
  <c r="M35" i="4"/>
  <c r="M37" i="4"/>
  <c r="M36" i="4"/>
  <c r="C46" i="4"/>
  <c r="M38" i="4"/>
  <c r="M34" i="4"/>
  <c r="F46" i="4"/>
  <c r="F45" i="7"/>
  <c r="F37" i="7"/>
  <c r="C37" i="7"/>
  <c r="C45" i="7"/>
  <c r="M39" i="7"/>
  <c r="P39" i="7"/>
  <c r="P40" i="4"/>
  <c r="M40" i="4"/>
  <c r="W20" i="1" l="1"/>
  <c r="W25" i="1" s="1"/>
  <c r="W21" i="1"/>
  <c r="O38" i="1"/>
  <c r="U25" i="7"/>
  <c r="O37" i="1"/>
  <c r="D42" i="7"/>
  <c r="E42" i="7"/>
  <c r="U21" i="1"/>
  <c r="U25" i="1" s="1"/>
  <c r="R21" i="1"/>
  <c r="R20" i="1"/>
  <c r="R21" i="7"/>
  <c r="R25" i="7" s="1"/>
  <c r="L37" i="7"/>
  <c r="O36" i="7"/>
  <c r="P20" i="7"/>
  <c r="P19" i="7"/>
  <c r="P13" i="7"/>
  <c r="N25" i="7"/>
  <c r="N36" i="7" s="1"/>
  <c r="E39" i="7"/>
  <c r="P18" i="7"/>
  <c r="P14" i="1"/>
  <c r="P19" i="1"/>
  <c r="P15" i="1"/>
  <c r="P20" i="1"/>
  <c r="P21" i="7"/>
  <c r="P13" i="1"/>
  <c r="P21" i="1"/>
  <c r="M14" i="1"/>
  <c r="L36" i="1"/>
  <c r="M15" i="1"/>
  <c r="M19" i="1"/>
  <c r="L25" i="7"/>
  <c r="M18" i="7" s="1"/>
  <c r="M21" i="1"/>
  <c r="M20" i="1"/>
  <c r="M13" i="1"/>
  <c r="B39" i="7"/>
  <c r="B42" i="7"/>
  <c r="P14" i="7"/>
  <c r="P15" i="7"/>
  <c r="K21" i="1"/>
  <c r="K13" i="1"/>
  <c r="E44" i="7"/>
  <c r="K23" i="1"/>
  <c r="O35" i="1"/>
  <c r="K14" i="1"/>
  <c r="K18" i="1"/>
  <c r="K15" i="1"/>
  <c r="H23" i="1"/>
  <c r="I25" i="7"/>
  <c r="N35" i="7" s="1"/>
  <c r="K25" i="1"/>
  <c r="J25" i="7"/>
  <c r="K23" i="7" s="1"/>
  <c r="H21" i="1"/>
  <c r="H21" i="7"/>
  <c r="H20" i="1"/>
  <c r="H19" i="7"/>
  <c r="H18" i="7"/>
  <c r="H13" i="1"/>
  <c r="H19" i="1"/>
  <c r="L35" i="1"/>
  <c r="H14" i="7"/>
  <c r="H13" i="7"/>
  <c r="H18" i="1"/>
  <c r="L35" i="7"/>
  <c r="H14" i="1"/>
  <c r="N40" i="1"/>
  <c r="K14" i="7"/>
  <c r="D46" i="1"/>
  <c r="E46" i="1"/>
  <c r="F44" i="1" s="1"/>
  <c r="D34" i="7"/>
  <c r="E46" i="7"/>
  <c r="N40" i="7"/>
  <c r="F14" i="7"/>
  <c r="O34" i="7"/>
  <c r="O40" i="1"/>
  <c r="P36" i="1" s="1"/>
  <c r="F20" i="7"/>
  <c r="F25" i="7" s="1"/>
  <c r="F25" i="1"/>
  <c r="B41" i="7"/>
  <c r="B46" i="1"/>
  <c r="C25" i="1"/>
  <c r="B25" i="7"/>
  <c r="C20" i="7" s="1"/>
  <c r="P38" i="1" l="1"/>
  <c r="P37" i="1"/>
  <c r="D46" i="7"/>
  <c r="R25" i="1"/>
  <c r="P25" i="1"/>
  <c r="M20" i="7"/>
  <c r="M19" i="7"/>
  <c r="M21" i="7"/>
  <c r="M15" i="7"/>
  <c r="M25" i="7" s="1"/>
  <c r="M14" i="7"/>
  <c r="B46" i="7"/>
  <c r="C42" i="7" s="1"/>
  <c r="L36" i="7"/>
  <c r="M25" i="1"/>
  <c r="M13" i="7"/>
  <c r="L40" i="1"/>
  <c r="M38" i="1" s="1"/>
  <c r="P25" i="7"/>
  <c r="F44" i="7"/>
  <c r="C34" i="1"/>
  <c r="C44" i="1"/>
  <c r="K21" i="7"/>
  <c r="K19" i="7"/>
  <c r="K18" i="7"/>
  <c r="K13" i="7"/>
  <c r="F39" i="1"/>
  <c r="F42" i="1"/>
  <c r="F40" i="1"/>
  <c r="K15" i="7"/>
  <c r="F42" i="7"/>
  <c r="F40" i="7"/>
  <c r="O35" i="7"/>
  <c r="O40" i="7" s="1"/>
  <c r="K20" i="7"/>
  <c r="H25" i="1"/>
  <c r="C42" i="1"/>
  <c r="C40" i="1"/>
  <c r="C39" i="7"/>
  <c r="H25" i="7"/>
  <c r="C39" i="1"/>
  <c r="F35" i="7"/>
  <c r="F39" i="7"/>
  <c r="F41" i="1"/>
  <c r="P34" i="1"/>
  <c r="P35" i="1"/>
  <c r="F35" i="1"/>
  <c r="F34" i="1"/>
  <c r="F36" i="1"/>
  <c r="F34" i="7"/>
  <c r="F36" i="7"/>
  <c r="F41" i="7"/>
  <c r="C36" i="1"/>
  <c r="C41" i="1"/>
  <c r="C35" i="1"/>
  <c r="C14" i="7"/>
  <c r="L34" i="7"/>
  <c r="C15" i="7"/>
  <c r="C25" i="7" s="1"/>
  <c r="P37" i="7" l="1"/>
  <c r="P38" i="7"/>
  <c r="M36" i="1"/>
  <c r="M37" i="1"/>
  <c r="C41" i="7"/>
  <c r="C34" i="7"/>
  <c r="C40" i="7"/>
  <c r="M35" i="1"/>
  <c r="C36" i="7"/>
  <c r="C35" i="7"/>
  <c r="C44" i="7"/>
  <c r="M34" i="1"/>
  <c r="P34" i="7"/>
  <c r="P36" i="7"/>
  <c r="K25" i="7"/>
  <c r="F46" i="7"/>
  <c r="C46" i="1"/>
  <c r="F46" i="1"/>
  <c r="P35" i="7"/>
  <c r="P40" i="1"/>
  <c r="L40" i="7"/>
  <c r="M38" i="7" s="1"/>
  <c r="M40" i="1" l="1"/>
  <c r="M36" i="7"/>
  <c r="M37" i="7"/>
  <c r="C46" i="7"/>
  <c r="P40" i="7"/>
  <c r="M34" i="7"/>
  <c r="M35" i="7"/>
  <c r="M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<sst xmlns="http://schemas.openxmlformats.org/spreadsheetml/2006/main" count="457" uniqueCount="62">
  <si>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</si>
  <si>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</si>
  <si>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</si>
  <si>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</si>
  <si>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</si>
  <si>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</si>
  <si>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</si>
  <si>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</si>
  <si>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</si>
  <si>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</si>
  <si>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</si>
  <si>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</si>
  <si>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</si>
  <si>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</si>
  <si>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</si>
  <si>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</si>
  <si>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</si>
  <si>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</si>
  <si>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</si>
  <si>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</si>
  <si>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</si>
  <si>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</si>
  <si>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</si>
  <si>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</si>
  <si>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</si>
  <si>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</si>
  <si>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</si>
  <si>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</si>
  <si>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</si>
  <si>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</si>
  <si>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</si>
  <si>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</si>
  <si>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</si>
  <si>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</si>
  <si>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</si>
  <si>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</si>
  <si>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</si>
  <si>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</si>
  <si>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</si>
  <si>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</si>
  <si>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</si>
  <si>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</si>
  <si>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</si>
  <si>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</si>
  <si>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</si>
  <si>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</si>
  <si>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</si>
  <si>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</si>
  <si>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</si>
  <si>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</si>
  <si>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</si>
  <si>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</si>
  <si>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</si>
  <si>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2024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</si>
  <si>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</si>
  <si>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</si>
  <si>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</si>
  <si>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</si>
  <si>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</si>
  <si>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https://ajuntament.barcelona.cat/pressupostos2024/docs/2024/1.%20EXP.%202023-0024%20Pressupost%20General%202024_CEiH%2020.02.24.pdf#page=191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</si>
  <si>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t>
  </si>
  <si>
    <t>AJUNTAMENT DE BARCELONA (GERÈNCIES i DISTRICTES)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</si>
</sst>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40</c:v>
                </c:pt>
                <c:pt idx="1">
                  <c:v>10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120</c:v>
                </c:pt>
                <c:pt idx="7">
                  <c:v>372</c:v>
                </c:pt>
                <c:pt idx="8">
                  <c:v>464</c:v>
                </c:pt>
                <c:pt idx="9">
                  <c:v>0</c:v>
                </c:pt>
                <c:pt idx="10">
                  <c:v>62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28799749.579999998</c:v>
                </c:pt>
                <c:pt idx="1">
                  <c:v>1648165.3099999998</c:v>
                </c:pt>
                <c:pt idx="2">
                  <c:v>447502.14999999997</c:v>
                </c:pt>
                <c:pt idx="3">
                  <c:v>0</c:v>
                </c:pt>
                <c:pt idx="4">
                  <c:v>0</c:v>
                </c:pt>
                <c:pt idx="5">
                  <c:v>1153703.72</c:v>
                </c:pt>
                <c:pt idx="6">
                  <c:v>6195997.2999999998</c:v>
                </c:pt>
                <c:pt idx="7">
                  <c:v>3399372.5299999993</c:v>
                </c:pt>
                <c:pt idx="8">
                  <c:v>239139.72999999989</c:v>
                </c:pt>
                <c:pt idx="9">
                  <c:v>0</c:v>
                </c:pt>
                <c:pt idx="10">
                  <c:v>677971.25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35</c:v>
                </c:pt>
                <c:pt idx="1">
                  <c:v>696</c:v>
                </c:pt>
                <c:pt idx="2">
                  <c:v>332</c:v>
                </c:pt>
                <c:pt idx="3">
                  <c:v>0</c:v>
                </c:pt>
                <c:pt idx="4">
                  <c:v>27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1976551.07</c:v>
                </c:pt>
                <c:pt idx="1">
                  <c:v>36627584.630000003</c:v>
                </c:pt>
                <c:pt idx="2">
                  <c:v>3665077.0599999996</c:v>
                </c:pt>
                <c:pt idx="3">
                  <c:v>0</c:v>
                </c:pt>
                <c:pt idx="4">
                  <c:v>292388.81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juntament.barcelona.cat/pressupostos2024/docs/2024/1.%20EXP.%202023-0024%20Pressupost%20General%202024_CEiH%2020.02.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5" zoomScaleNormal="85" workbookViewId="0">
      <selection activeCell="S20" sqref="S20:T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45411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33</v>
      </c>
      <c r="H13" s="20">
        <f t="shared" ref="H13:H24" si="2">IF(G13,G13/$G$25,"")</f>
        <v>4.7413793103448273E-2</v>
      </c>
      <c r="I13" s="4">
        <v>22711679.079999998</v>
      </c>
      <c r="J13" s="5">
        <v>27306424.619999997</v>
      </c>
      <c r="K13" s="21">
        <f t="shared" ref="K13:K24" si="3">IF(J13,J13/$J$25,"")</f>
        <v>0.74551529662249516</v>
      </c>
      <c r="L13" s="1">
        <v>7</v>
      </c>
      <c r="M13" s="20">
        <f t="shared" ref="M13:M24" si="4">IF(L13,L13/$L$25,"")</f>
        <v>2.1084337349397589E-2</v>
      </c>
      <c r="N13" s="4">
        <v>1234152.8600000001</v>
      </c>
      <c r="O13" s="5">
        <v>1493324.96</v>
      </c>
      <c r="P13" s="21">
        <f t="shared" ref="P13:P24" si="5">IF(O13,O13/$O$25,"")</f>
        <v>0.40744708380019712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5</v>
      </c>
      <c r="C14" s="20">
        <f t="shared" si="0"/>
        <v>0.14285714285714285</v>
      </c>
      <c r="D14" s="6">
        <v>1086595.05</v>
      </c>
      <c r="E14" s="7">
        <v>1314780.01</v>
      </c>
      <c r="F14" s="21">
        <f t="shared" si="1"/>
        <v>0.6651889900320157</v>
      </c>
      <c r="G14" s="2">
        <v>4</v>
      </c>
      <c r="H14" s="20">
        <f t="shared" si="2"/>
        <v>5.7471264367816091E-3</v>
      </c>
      <c r="I14" s="6">
        <v>242505.03999999998</v>
      </c>
      <c r="J14" s="7">
        <v>293431.09999999998</v>
      </c>
      <c r="K14" s="21">
        <f t="shared" si="3"/>
        <v>8.0112052968861012E-3</v>
      </c>
      <c r="L14" s="2">
        <v>1</v>
      </c>
      <c r="M14" s="20">
        <f t="shared" si="4"/>
        <v>3.0120481927710845E-3</v>
      </c>
      <c r="N14" s="6">
        <v>33020</v>
      </c>
      <c r="O14" s="7">
        <v>39954.199999999997</v>
      </c>
      <c r="P14" s="21">
        <f t="shared" si="5"/>
        <v>1.0901326041968678E-2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9</v>
      </c>
      <c r="H15" s="20">
        <f t="shared" si="2"/>
        <v>1.2931034482758621E-2</v>
      </c>
      <c r="I15" s="6">
        <v>284213.14</v>
      </c>
      <c r="J15" s="7">
        <v>319584.83999999997</v>
      </c>
      <c r="K15" s="21">
        <f t="shared" si="3"/>
        <v>8.7252501967667959E-3</v>
      </c>
      <c r="L15" s="2">
        <v>8</v>
      </c>
      <c r="M15" s="20">
        <f t="shared" si="4"/>
        <v>2.4096385542168676E-2</v>
      </c>
      <c r="N15" s="6">
        <v>105716.78000000001</v>
      </c>
      <c r="O15" s="7">
        <v>127917.30999999998</v>
      </c>
      <c r="P15" s="21">
        <f t="shared" si="5"/>
        <v>3.4901669980166798E-2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4</v>
      </c>
      <c r="H18" s="66">
        <f t="shared" si="2"/>
        <v>5.7471264367816091E-3</v>
      </c>
      <c r="I18" s="69">
        <v>970897.04</v>
      </c>
      <c r="J18" s="70">
        <v>1061645.82</v>
      </c>
      <c r="K18" s="67">
        <f t="shared" si="3"/>
        <v>2.8984871121707924E-2</v>
      </c>
      <c r="L18" s="71">
        <v>1</v>
      </c>
      <c r="M18" s="66">
        <f t="shared" si="4"/>
        <v>3.0120481927710845E-3</v>
      </c>
      <c r="N18" s="69">
        <v>83689</v>
      </c>
      <c r="O18" s="70">
        <v>92057.9</v>
      </c>
      <c r="P18" s="67">
        <f t="shared" si="5"/>
        <v>2.5117589205614139E-2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81</v>
      </c>
      <c r="H19" s="20">
        <f t="shared" si="2"/>
        <v>0.11637931034482758</v>
      </c>
      <c r="I19" s="6">
        <v>3900922.0500000021</v>
      </c>
      <c r="J19" s="7">
        <v>4676755.9400000004</v>
      </c>
      <c r="K19" s="21">
        <f t="shared" si="3"/>
        <v>0.12768398427696159</v>
      </c>
      <c r="L19" s="2">
        <v>39</v>
      </c>
      <c r="M19" s="20">
        <f t="shared" si="4"/>
        <v>0.11746987951807229</v>
      </c>
      <c r="N19" s="6">
        <v>1255571.3400000005</v>
      </c>
      <c r="O19" s="7">
        <v>1519241.3599999994</v>
      </c>
      <c r="P19" s="21">
        <f t="shared" si="5"/>
        <v>0.41451825845102408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30</v>
      </c>
      <c r="C20" s="66">
        <f t="shared" si="0"/>
        <v>0.8571428571428571</v>
      </c>
      <c r="D20" s="69">
        <v>546918.25</v>
      </c>
      <c r="E20" s="70">
        <v>661771.06000000006</v>
      </c>
      <c r="F20" s="21">
        <f t="shared" si="1"/>
        <v>0.3348110099679843</v>
      </c>
      <c r="G20" s="68">
        <v>276</v>
      </c>
      <c r="H20" s="66">
        <f t="shared" si="2"/>
        <v>0.39655172413793105</v>
      </c>
      <c r="I20" s="69">
        <v>1800271.4500000004</v>
      </c>
      <c r="J20" s="70">
        <v>2142154.5999999992</v>
      </c>
      <c r="K20" s="67">
        <f t="shared" si="3"/>
        <v>5.8484735524860595E-2</v>
      </c>
      <c r="L20" s="68">
        <v>50</v>
      </c>
      <c r="M20" s="66">
        <f t="shared" si="4"/>
        <v>0.15060240963855423</v>
      </c>
      <c r="N20" s="69">
        <v>252731.04000000004</v>
      </c>
      <c r="O20" s="70">
        <v>305804.56</v>
      </c>
      <c r="P20" s="67">
        <f t="shared" si="5"/>
        <v>8.3437416183549509E-2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16</v>
      </c>
      <c r="W20" s="66">
        <f t="shared" si="8"/>
        <v>0.59259259259259256</v>
      </c>
      <c r="X20" s="69">
        <v>262389.76000000001</v>
      </c>
      <c r="Y20" s="70">
        <v>289642.31</v>
      </c>
      <c r="Z20" s="67">
        <f t="shared" si="9"/>
        <v>0.99060668566625376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227</v>
      </c>
      <c r="H21" s="20">
        <f t="shared" si="2"/>
        <v>0.3261494252873563</v>
      </c>
      <c r="I21" s="98">
        <v>128187.27</v>
      </c>
      <c r="J21" s="98">
        <v>149616.4599999999</v>
      </c>
      <c r="K21" s="21">
        <f t="shared" si="3"/>
        <v>4.0848027930691288E-3</v>
      </c>
      <c r="L21" s="2">
        <v>226</v>
      </c>
      <c r="M21" s="20">
        <f t="shared" si="4"/>
        <v>0.68072289156626509</v>
      </c>
      <c r="N21" s="6">
        <v>72415.010000000009</v>
      </c>
      <c r="O21" s="7">
        <v>86776.76999999999</v>
      </c>
      <c r="P21" s="21">
        <f t="shared" si="5"/>
        <v>2.3676656337479573E-2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11</v>
      </c>
      <c r="W21" s="20">
        <f t="shared" si="8"/>
        <v>0.40740740740740738</v>
      </c>
      <c r="X21" s="6">
        <v>2615.7799999999997</v>
      </c>
      <c r="Y21" s="7">
        <v>2746.5</v>
      </c>
      <c r="Z21" s="21">
        <f t="shared" si="9"/>
        <v>9.3933143337462197E-3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62</v>
      </c>
      <c r="H23" s="20">
        <f t="shared" si="2"/>
        <v>8.9080459770114945E-2</v>
      </c>
      <c r="I23" s="98">
        <v>677607.80999999994</v>
      </c>
      <c r="J23" s="98">
        <v>677971.25</v>
      </c>
      <c r="K23" s="21">
        <f t="shared" si="3"/>
        <v>1.8509854167252524E-2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35</v>
      </c>
      <c r="C25" s="17">
        <f t="shared" si="12"/>
        <v>1</v>
      </c>
      <c r="D25" s="18">
        <f t="shared" si="12"/>
        <v>1633513.3</v>
      </c>
      <c r="E25" s="18">
        <f t="shared" si="12"/>
        <v>1976551.07</v>
      </c>
      <c r="F25" s="19">
        <f t="shared" si="12"/>
        <v>1</v>
      </c>
      <c r="G25" s="16">
        <f t="shared" si="12"/>
        <v>696</v>
      </c>
      <c r="H25" s="17">
        <f t="shared" si="12"/>
        <v>1</v>
      </c>
      <c r="I25" s="18">
        <f t="shared" si="12"/>
        <v>30716282.879999995</v>
      </c>
      <c r="J25" s="18">
        <f t="shared" si="12"/>
        <v>36627584.630000003</v>
      </c>
      <c r="K25" s="19">
        <f t="shared" si="12"/>
        <v>0.99999999999999978</v>
      </c>
      <c r="L25" s="16">
        <f t="shared" si="12"/>
        <v>332</v>
      </c>
      <c r="M25" s="17">
        <f t="shared" si="12"/>
        <v>1</v>
      </c>
      <c r="N25" s="18">
        <f t="shared" si="12"/>
        <v>3037296.0300000003</v>
      </c>
      <c r="O25" s="18">
        <f t="shared" si="12"/>
        <v>3665077.0599999996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27</v>
      </c>
      <c r="W25" s="17">
        <f t="shared" si="12"/>
        <v>1</v>
      </c>
      <c r="X25" s="18">
        <f t="shared" si="12"/>
        <v>265005.54000000004</v>
      </c>
      <c r="Y25" s="18">
        <f t="shared" si="12"/>
        <v>292388.81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">
        <v>59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40</v>
      </c>
      <c r="C34" s="8">
        <f t="shared" ref="C34:C43" si="14">IF(B34,B34/$B$46,"")</f>
        <v>3.669724770642202E-2</v>
      </c>
      <c r="D34" s="10">
        <f t="shared" ref="D34:D45" si="15">D13+I13+N13+S13+AC13+X13</f>
        <v>23945831.939999998</v>
      </c>
      <c r="E34" s="11">
        <f t="shared" ref="E34:E45" si="16">E13+J13+O13+T13+AD13+Y13</f>
        <v>28799749.579999998</v>
      </c>
      <c r="F34" s="21">
        <f t="shared" ref="F34:F43" si="17">IF(E34,E34/$E$46,"")</f>
        <v>0.67666038207311763</v>
      </c>
      <c r="J34" s="150" t="s">
        <v>3</v>
      </c>
      <c r="K34" s="151"/>
      <c r="L34" s="57">
        <f>B25</f>
        <v>35</v>
      </c>
      <c r="M34" s="8">
        <f t="shared" ref="M34:M39" si="18">IF(L34,L34/$L$40,"")</f>
        <v>3.2110091743119268E-2</v>
      </c>
      <c r="N34" s="58">
        <f>D25</f>
        <v>1633513.3</v>
      </c>
      <c r="O34" s="58">
        <f>E25</f>
        <v>1976551.07</v>
      </c>
      <c r="P34" s="59">
        <f t="shared" ref="P34:P39" si="19">IF(O34,O34/$O$40,"")</f>
        <v>4.6439771932670709E-2</v>
      </c>
    </row>
    <row r="35" spans="1:33" s="25" customFormat="1" ht="30" customHeight="1" x14ac:dyDescent="0.3">
      <c r="A35" s="43" t="s">
        <v>18</v>
      </c>
      <c r="B35" s="12">
        <f t="shared" si="13"/>
        <v>10</v>
      </c>
      <c r="C35" s="8">
        <f t="shared" si="14"/>
        <v>9.1743119266055051E-3</v>
      </c>
      <c r="D35" s="13">
        <f t="shared" si="15"/>
        <v>1362120.09</v>
      </c>
      <c r="E35" s="14">
        <f t="shared" si="16"/>
        <v>1648165.3099999998</v>
      </c>
      <c r="F35" s="21">
        <f t="shared" si="17"/>
        <v>3.8724231448135332E-2</v>
      </c>
      <c r="J35" s="146" t="s">
        <v>1</v>
      </c>
      <c r="K35" s="147"/>
      <c r="L35" s="60">
        <f>G25</f>
        <v>696</v>
      </c>
      <c r="M35" s="8">
        <f t="shared" si="18"/>
        <v>0.63853211009174315</v>
      </c>
      <c r="N35" s="61">
        <f>I25</f>
        <v>30716282.879999995</v>
      </c>
      <c r="O35" s="61">
        <f>J25</f>
        <v>36627584.630000003</v>
      </c>
      <c r="P35" s="59">
        <f t="shared" si="19"/>
        <v>0.86057815681018313</v>
      </c>
    </row>
    <row r="36" spans="1:33" ht="30" customHeight="1" x14ac:dyDescent="0.3">
      <c r="A36" s="43" t="s">
        <v>19</v>
      </c>
      <c r="B36" s="12">
        <f t="shared" si="13"/>
        <v>17</v>
      </c>
      <c r="C36" s="8">
        <f t="shared" si="14"/>
        <v>1.5596330275229359E-2</v>
      </c>
      <c r="D36" s="13">
        <f t="shared" si="15"/>
        <v>389929.92000000004</v>
      </c>
      <c r="E36" s="14">
        <f t="shared" si="16"/>
        <v>447502.14999999997</v>
      </c>
      <c r="F36" s="21">
        <f t="shared" si="17"/>
        <v>1.0514222526706484E-2</v>
      </c>
      <c r="G36" s="25"/>
      <c r="J36" s="146" t="s">
        <v>2</v>
      </c>
      <c r="K36" s="147"/>
      <c r="L36" s="60">
        <f>L25</f>
        <v>332</v>
      </c>
      <c r="M36" s="8">
        <f t="shared" si="18"/>
        <v>0.30458715596330277</v>
      </c>
      <c r="N36" s="61">
        <f>N25</f>
        <v>3037296.0300000003</v>
      </c>
      <c r="O36" s="61">
        <f>O25</f>
        <v>3665077.0599999996</v>
      </c>
      <c r="P36" s="59">
        <f t="shared" si="19"/>
        <v>8.6112291943998831E-2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27</v>
      </c>
      <c r="M38" s="8">
        <f t="shared" si="18"/>
        <v>2.4770642201834864E-2</v>
      </c>
      <c r="N38" s="61">
        <f>X25</f>
        <v>265005.54000000004</v>
      </c>
      <c r="O38" s="61">
        <f>Y25</f>
        <v>292388.81</v>
      </c>
      <c r="P38" s="59">
        <f t="shared" si="19"/>
        <v>6.8697793131472134E-3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5</v>
      </c>
      <c r="C39" s="8">
        <f t="shared" si="14"/>
        <v>4.5871559633027525E-3</v>
      </c>
      <c r="D39" s="13">
        <f t="shared" si="15"/>
        <v>1054586.04</v>
      </c>
      <c r="E39" s="22">
        <f t="shared" si="16"/>
        <v>1153703.72</v>
      </c>
      <c r="F39" s="21">
        <f t="shared" si="17"/>
        <v>2.7106680139903395E-2</v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120</v>
      </c>
      <c r="C40" s="8">
        <f t="shared" si="14"/>
        <v>0.11009174311926606</v>
      </c>
      <c r="D40" s="13">
        <f t="shared" si="15"/>
        <v>5156493.3900000025</v>
      </c>
      <c r="E40" s="23">
        <f t="shared" si="16"/>
        <v>6195997.2999999998</v>
      </c>
      <c r="F40" s="21">
        <f t="shared" si="17"/>
        <v>0.14557716513110061</v>
      </c>
      <c r="G40" s="25"/>
      <c r="J40" s="148" t="s">
        <v>0</v>
      </c>
      <c r="K40" s="149"/>
      <c r="L40" s="83">
        <f>SUM(L34:L39)</f>
        <v>1090</v>
      </c>
      <c r="M40" s="17">
        <f>SUM(M34:M39)</f>
        <v>1</v>
      </c>
      <c r="N40" s="84">
        <f>SUM(N34:N39)</f>
        <v>35652097.749999993</v>
      </c>
      <c r="O40" s="85">
        <f>SUM(O34:O39)</f>
        <v>42561601.570000008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372</v>
      </c>
      <c r="C41" s="8">
        <f t="shared" si="14"/>
        <v>0.34128440366972479</v>
      </c>
      <c r="D41" s="13">
        <f t="shared" si="15"/>
        <v>2862310.5</v>
      </c>
      <c r="E41" s="23">
        <f t="shared" si="16"/>
        <v>3399372.5299999993</v>
      </c>
      <c r="F41" s="21">
        <f t="shared" si="17"/>
        <v>7.9869469301082033E-2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464</v>
      </c>
      <c r="C42" s="8">
        <f t="shared" si="14"/>
        <v>0.42568807339449544</v>
      </c>
      <c r="D42" s="13">
        <f t="shared" si="15"/>
        <v>203218.06000000003</v>
      </c>
      <c r="E42" s="14">
        <f t="shared" si="16"/>
        <v>239139.72999999989</v>
      </c>
      <c r="F42" s="21">
        <f t="shared" si="17"/>
        <v>5.6186731978751505E-3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62</v>
      </c>
      <c r="C44" s="8">
        <f t="shared" ref="C44" si="20">IF(B44,B44/$B$46,"")</f>
        <v>5.6880733944954132E-2</v>
      </c>
      <c r="D44" s="13">
        <f t="shared" si="15"/>
        <v>677607.80999999994</v>
      </c>
      <c r="E44" s="14">
        <f t="shared" si="16"/>
        <v>677971.25</v>
      </c>
      <c r="F44" s="21">
        <f t="shared" ref="F44" si="21">IF(E44,E44/$E$46,"")</f>
        <v>1.5929176182079469E-2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1090</v>
      </c>
      <c r="C46" s="17">
        <f>SUM(C34:C45)</f>
        <v>1</v>
      </c>
      <c r="D46" s="18">
        <f>SUM(D34:D45)</f>
        <v>35652097.750000007</v>
      </c>
      <c r="E46" s="18">
        <f>SUM(E34:E45)</f>
        <v>42561601.569999993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19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AJUNTAMENT DE BARCELONA (GERÈNCIES i DISTRICTES)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https://ajuntament.barcelona.cat/pressupostos2024/docs/2024/1.%20EXP.%202023-0024%20Pressupost%20General%202024_CEiH%2020.02.24.pdf#page=191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6" t="s">
        <v>1</v>
      </c>
      <c r="K35" s="147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6" t="s">
        <v>2</v>
      </c>
      <c r="K36" s="147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55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AJUNTAMENT DE BARCELONA (GERÈNCIES i DISTRICTES)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https://ajuntament.barcelona.cat/pressupostos2024/docs/2024/1.%20EXP.%202023-0024%20Pressupost%20General%202024_CEiH%2020.02.24.pdf#page=191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0" t="s">
        <v>3</v>
      </c>
      <c r="K34" s="151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6" t="s">
        <v>1</v>
      </c>
      <c r="K35" s="147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6" t="s">
        <v>2</v>
      </c>
      <c r="K36" s="147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6" t="s">
        <v>34</v>
      </c>
      <c r="K37" s="14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AJUNTAMENT DE BARCELONA (GERÈNCIES i DISTRICTES)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https://ajuntament.barcelona.cat/pressupostos2024/docs/2024/1.%20EXP.%202023-0024%20Pressupost%20General%202024_CEiH%2020.02.24.pdf#page=191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6" t="s">
        <v>1</v>
      </c>
      <c r="K35" s="147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6" t="s">
        <v>2</v>
      </c>
      <c r="K36" s="147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57</v>
      </c>
      <c r="B7" s="31" t="s">
        <v>58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AJUNTAMENT DE BARCELONA (GERÈNCIES i DISTRICTES)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5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5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33</v>
      </c>
      <c r="H13" s="20">
        <f t="shared" ref="H13:H24" si="2">IF(G13,G13/$G$25,"")</f>
        <v>4.7413793103448273E-2</v>
      </c>
      <c r="I13" s="10">
        <f>'CONTRACTACIO 1r TR 2024'!I13+'CONTRACTACIO 2n TR 2024'!I13+'CONTRACTACIO 3r TR 2024'!I13+'CONTRACTACIO 4t TR 2024'!I13</f>
        <v>22711679.079999998</v>
      </c>
      <c r="J13" s="10">
        <f>'CONTRACTACIO 1r TR 2024'!J13+'CONTRACTACIO 2n TR 2024'!J13+'CONTRACTACIO 3r TR 2024'!J13+'CONTRACTACIO 4t TR 2024'!J13</f>
        <v>27306424.619999997</v>
      </c>
      <c r="K13" s="21">
        <f t="shared" ref="K13:K24" si="3">IF(J13,J13/$J$25,"")</f>
        <v>0.74551529662249516</v>
      </c>
      <c r="L13" s="9">
        <f>'CONTRACTACIO 1r TR 2024'!L13+'CONTRACTACIO 2n TR 2024'!L13+'CONTRACTACIO 3r TR 2024'!L13+'CONTRACTACIO 4t TR 2024'!L13</f>
        <v>7</v>
      </c>
      <c r="M13" s="20">
        <f t="shared" ref="M13:M24" si="4">IF(L13,L13/$L$25,"")</f>
        <v>2.1084337349397589E-2</v>
      </c>
      <c r="N13" s="10">
        <f>'CONTRACTACIO 1r TR 2024'!N13+'CONTRACTACIO 2n TR 2024'!N13+'CONTRACTACIO 3r TR 2024'!N13+'CONTRACTACIO 4t TR 2024'!N13</f>
        <v>1234152.8600000001</v>
      </c>
      <c r="O13" s="10">
        <f>'CONTRACTACIO 1r TR 2024'!O13+'CONTRACTACIO 2n TR 2024'!O13+'CONTRACTACIO 3r TR 2024'!O13+'CONTRACTACIO 4t TR 2024'!O13</f>
        <v>1493324.96</v>
      </c>
      <c r="P13" s="21">
        <f t="shared" ref="P13:P24" si="5">IF(O13,O13/$O$25,"")</f>
        <v>0.40744708380019712</v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2024'!B14+'CONTRACTACIO 2n TR 2024'!B14+'CONTRACTACIO 3r TR 2024'!B14+'CONTRACTACIO 4t TR 2024'!B14</f>
        <v>5</v>
      </c>
      <c r="C14" s="20">
        <f t="shared" si="0"/>
        <v>0.14285714285714285</v>
      </c>
      <c r="D14" s="13">
        <f>'CONTRACTACIO 1r TR 2024'!D14+'CONTRACTACIO 2n TR 2024'!D14+'CONTRACTACIO 3r TR 2024'!D14+'CONTRACTACIO 4t TR 2024'!D14</f>
        <v>1086595.05</v>
      </c>
      <c r="E14" s="13">
        <f>'CONTRACTACIO 1r TR 2024'!E14+'CONTRACTACIO 2n TR 2024'!E14+'CONTRACTACIO 3r TR 2024'!E14+'CONTRACTACIO 4t TR 2024'!E14</f>
        <v>1314780.01</v>
      </c>
      <c r="F14" s="21">
        <f t="shared" si="1"/>
        <v>0.6651889900320157</v>
      </c>
      <c r="G14" s="9">
        <f>'CONTRACTACIO 1r TR 2024'!G14+'CONTRACTACIO 2n TR 2024'!G14+'CONTRACTACIO 3r TR 2024'!G14+'CONTRACTACIO 4t TR 2024'!G14</f>
        <v>4</v>
      </c>
      <c r="H14" s="20">
        <f t="shared" si="2"/>
        <v>5.7471264367816091E-3</v>
      </c>
      <c r="I14" s="13">
        <f>'CONTRACTACIO 1r TR 2024'!I14+'CONTRACTACIO 2n TR 2024'!I14+'CONTRACTACIO 3r TR 2024'!I14+'CONTRACTACIO 4t TR 2024'!I14</f>
        <v>242505.03999999998</v>
      </c>
      <c r="J14" s="13">
        <f>'CONTRACTACIO 1r TR 2024'!J14+'CONTRACTACIO 2n TR 2024'!J14+'CONTRACTACIO 3r TR 2024'!J14+'CONTRACTACIO 4t TR 2024'!J14</f>
        <v>293431.09999999998</v>
      </c>
      <c r="K14" s="21">
        <f t="shared" si="3"/>
        <v>8.0112052968861012E-3</v>
      </c>
      <c r="L14" s="9">
        <f>'CONTRACTACIO 1r TR 2024'!L14+'CONTRACTACIO 2n TR 2024'!L14+'CONTRACTACIO 3r TR 2024'!L14+'CONTRACTACIO 4t TR 2024'!L14</f>
        <v>1</v>
      </c>
      <c r="M14" s="20">
        <f t="shared" si="4"/>
        <v>3.0120481927710845E-3</v>
      </c>
      <c r="N14" s="13">
        <f>'CONTRACTACIO 1r TR 2024'!N14+'CONTRACTACIO 2n TR 2024'!N14+'CONTRACTACIO 3r TR 2024'!N14+'CONTRACTACIO 4t TR 2024'!N14</f>
        <v>33020</v>
      </c>
      <c r="O14" s="13">
        <f>'CONTRACTACIO 1r TR 2024'!O14+'CONTRACTACIO 2n TR 2024'!O14+'CONTRACTACIO 3r TR 2024'!O14+'CONTRACTACIO 4t TR 2024'!O14</f>
        <v>39954.199999999997</v>
      </c>
      <c r="P14" s="21">
        <f t="shared" si="5"/>
        <v>1.0901326041968678E-2</v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9</v>
      </c>
      <c r="H15" s="20">
        <f t="shared" si="2"/>
        <v>1.2931034482758621E-2</v>
      </c>
      <c r="I15" s="13">
        <f>'CONTRACTACIO 1r TR 2024'!I15+'CONTRACTACIO 2n TR 2024'!I15+'CONTRACTACIO 3r TR 2024'!I15+'CONTRACTACIO 4t TR 2024'!I15</f>
        <v>284213.14</v>
      </c>
      <c r="J15" s="13">
        <f>'CONTRACTACIO 1r TR 2024'!J15+'CONTRACTACIO 2n TR 2024'!J15+'CONTRACTACIO 3r TR 2024'!J15+'CONTRACTACIO 4t TR 2024'!J15</f>
        <v>319584.83999999997</v>
      </c>
      <c r="K15" s="21">
        <f t="shared" si="3"/>
        <v>8.7252501967667959E-3</v>
      </c>
      <c r="L15" s="9">
        <f>'CONTRACTACIO 1r TR 2024'!L15+'CONTRACTACIO 2n TR 2024'!L15+'CONTRACTACIO 3r TR 2024'!L15+'CONTRACTACIO 4t TR 2024'!L15</f>
        <v>8</v>
      </c>
      <c r="M15" s="20">
        <f t="shared" si="4"/>
        <v>2.4096385542168676E-2</v>
      </c>
      <c r="N15" s="13">
        <f>'CONTRACTACIO 1r TR 2024'!N15+'CONTRACTACIO 2n TR 2024'!N15+'CONTRACTACIO 3r TR 2024'!N15+'CONTRACTACIO 4t TR 2024'!N15</f>
        <v>105716.78000000001</v>
      </c>
      <c r="O15" s="13">
        <f>'CONTRACTACIO 1r TR 2024'!O15+'CONTRACTACIO 2n TR 2024'!O15+'CONTRACTACIO 3r TR 2024'!O15+'CONTRACTACIO 4t TR 2024'!O15</f>
        <v>127917.30999999998</v>
      </c>
      <c r="P15" s="21">
        <f t="shared" si="5"/>
        <v>3.4901669980166798E-2</v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4</v>
      </c>
      <c r="H18" s="20">
        <f t="shared" si="2"/>
        <v>5.7471264367816091E-3</v>
      </c>
      <c r="I18" s="13">
        <f>'CONTRACTACIO 1r TR 2024'!I18+'CONTRACTACIO 2n TR 2024'!I18+'CONTRACTACIO 3r TR 2024'!I18+'CONTRACTACIO 4t TR 2024'!I18</f>
        <v>970897.04</v>
      </c>
      <c r="J18" s="13">
        <f>'CONTRACTACIO 1r TR 2024'!J18+'CONTRACTACIO 2n TR 2024'!J18+'CONTRACTACIO 3r TR 2024'!J18+'CONTRACTACIO 4t TR 2024'!J18</f>
        <v>1061645.82</v>
      </c>
      <c r="K18" s="21">
        <f t="shared" si="3"/>
        <v>2.8984871121707924E-2</v>
      </c>
      <c r="L18" s="9">
        <f>'CONTRACTACIO 1r TR 2024'!L18+'CONTRACTACIO 2n TR 2024'!L18+'CONTRACTACIO 3r TR 2024'!L18+'CONTRACTACIO 4t TR 2024'!L18</f>
        <v>1</v>
      </c>
      <c r="M18" s="20">
        <f t="shared" si="4"/>
        <v>3.0120481927710845E-3</v>
      </c>
      <c r="N18" s="13">
        <f>'CONTRACTACIO 1r TR 2024'!N18+'CONTRACTACIO 2n TR 2024'!N18+'CONTRACTACIO 3r TR 2024'!N18+'CONTRACTACIO 4t TR 2024'!N18</f>
        <v>83689</v>
      </c>
      <c r="O18" s="13">
        <f>'CONTRACTACIO 1r TR 2024'!O18+'CONTRACTACIO 2n TR 2024'!O18+'CONTRACTACIO 3r TR 2024'!O18+'CONTRACTACIO 4t TR 2024'!O18</f>
        <v>92057.9</v>
      </c>
      <c r="P18" s="21">
        <f t="shared" si="5"/>
        <v>2.5117589205614139E-2</v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81</v>
      </c>
      <c r="H19" s="20">
        <f t="shared" si="2"/>
        <v>0.11637931034482758</v>
      </c>
      <c r="I19" s="13">
        <f>'CONTRACTACIO 1r TR 2024'!I19+'CONTRACTACIO 2n TR 2024'!I19+'CONTRACTACIO 3r TR 2024'!I19+'CONTRACTACIO 4t TR 2024'!I19</f>
        <v>3900922.0500000021</v>
      </c>
      <c r="J19" s="13">
        <f>'CONTRACTACIO 1r TR 2024'!J19+'CONTRACTACIO 2n TR 2024'!J19+'CONTRACTACIO 3r TR 2024'!J19+'CONTRACTACIO 4t TR 2024'!J19</f>
        <v>4676755.9400000004</v>
      </c>
      <c r="K19" s="21">
        <f t="shared" si="3"/>
        <v>0.12768398427696159</v>
      </c>
      <c r="L19" s="9">
        <f>'CONTRACTACIO 1r TR 2024'!L19+'CONTRACTACIO 2n TR 2024'!L19+'CONTRACTACIO 3r TR 2024'!L19+'CONTRACTACIO 4t TR 2024'!L19</f>
        <v>39</v>
      </c>
      <c r="M19" s="20">
        <f t="shared" si="4"/>
        <v>0.11746987951807229</v>
      </c>
      <c r="N19" s="13">
        <f>'CONTRACTACIO 1r TR 2024'!N19+'CONTRACTACIO 2n TR 2024'!N19+'CONTRACTACIO 3r TR 2024'!N19+'CONTRACTACIO 4t TR 2024'!N19</f>
        <v>1255571.3400000005</v>
      </c>
      <c r="O19" s="13">
        <f>'CONTRACTACIO 1r TR 2024'!O19+'CONTRACTACIO 2n TR 2024'!O19+'CONTRACTACIO 3r TR 2024'!O19+'CONTRACTACIO 4t TR 2024'!O19</f>
        <v>1519241.3599999994</v>
      </c>
      <c r="P19" s="21">
        <f t="shared" si="5"/>
        <v>0.41451825845102408</v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2024'!B20+'CONTRACTACIO 2n TR 2024'!B20+'CONTRACTACIO 3r TR 2024'!B20+'CONTRACTACIO 4t TR 2024'!B20</f>
        <v>30</v>
      </c>
      <c r="C20" s="20">
        <f t="shared" si="0"/>
        <v>0.8571428571428571</v>
      </c>
      <c r="D20" s="13">
        <f>'CONTRACTACIO 1r TR 2024'!D20+'CONTRACTACIO 2n TR 2024'!D20+'CONTRACTACIO 3r TR 2024'!D20+'CONTRACTACIO 4t TR 2024'!D20</f>
        <v>546918.25</v>
      </c>
      <c r="E20" s="13">
        <f>'CONTRACTACIO 1r TR 2024'!E20+'CONTRACTACIO 2n TR 2024'!E20+'CONTRACTACIO 3r TR 2024'!E20+'CONTRACTACIO 4t TR 2024'!E20</f>
        <v>661771.06000000006</v>
      </c>
      <c r="F20" s="21">
        <f t="shared" si="1"/>
        <v>0.3348110099679843</v>
      </c>
      <c r="G20" s="9">
        <f>'CONTRACTACIO 1r TR 2024'!G20+'CONTRACTACIO 2n TR 2024'!G20+'CONTRACTACIO 3r TR 2024'!G20+'CONTRACTACIO 4t TR 2024'!G20</f>
        <v>276</v>
      </c>
      <c r="H20" s="20">
        <f t="shared" si="2"/>
        <v>0.39655172413793105</v>
      </c>
      <c r="I20" s="13">
        <f>'CONTRACTACIO 1r TR 2024'!I20+'CONTRACTACIO 2n TR 2024'!I20+'CONTRACTACIO 3r TR 2024'!I20+'CONTRACTACIO 4t TR 2024'!I20</f>
        <v>1800271.4500000004</v>
      </c>
      <c r="J20" s="13">
        <f>'CONTRACTACIO 1r TR 2024'!J20+'CONTRACTACIO 2n TR 2024'!J20+'CONTRACTACIO 3r TR 2024'!J20+'CONTRACTACIO 4t TR 2024'!J20</f>
        <v>2142154.5999999992</v>
      </c>
      <c r="K20" s="21">
        <f t="shared" si="3"/>
        <v>5.8484735524860595E-2</v>
      </c>
      <c r="L20" s="9">
        <f>'CONTRACTACIO 1r TR 2024'!L20+'CONTRACTACIO 2n TR 2024'!L20+'CONTRACTACIO 3r TR 2024'!L20+'CONTRACTACIO 4t TR 2024'!L20</f>
        <v>50</v>
      </c>
      <c r="M20" s="20">
        <f t="shared" si="4"/>
        <v>0.15060240963855423</v>
      </c>
      <c r="N20" s="13">
        <f>'CONTRACTACIO 1r TR 2024'!N20+'CONTRACTACIO 2n TR 2024'!N20+'CONTRACTACIO 3r TR 2024'!N20+'CONTRACTACIO 4t TR 2024'!N20</f>
        <v>252731.04000000004</v>
      </c>
      <c r="O20" s="13">
        <f>'CONTRACTACIO 1r TR 2024'!O20+'CONTRACTACIO 2n TR 2024'!O20+'CONTRACTACIO 3r TR 2024'!O20+'CONTRACTACIO 4t TR 2024'!O20</f>
        <v>305804.56</v>
      </c>
      <c r="P20" s="21">
        <f t="shared" si="5"/>
        <v>8.3437416183549509E-2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16</v>
      </c>
      <c r="AB20" s="20">
        <f t="shared" si="10"/>
        <v>0.59259259259259256</v>
      </c>
      <c r="AC20" s="13">
        <f>'CONTRACTACIO 1r TR 2024'!X20+'CONTRACTACIO 2n TR 2024'!X20+'CONTRACTACIO 3r TR 2024'!X20+'CONTRACTACIO 4t TR 2024'!X20</f>
        <v>262389.76000000001</v>
      </c>
      <c r="AD20" s="13">
        <f>'CONTRACTACIO 1r TR 2024'!Y20+'CONTRACTACIO 2n TR 2024'!Y20+'CONTRACTACIO 3r TR 2024'!Y20+'CONTRACTACIO 4t TR 2024'!Y20</f>
        <v>289642.31</v>
      </c>
      <c r="AE20" s="21">
        <f t="shared" si="11"/>
        <v>0.99060668566625376</v>
      </c>
    </row>
    <row r="21" spans="1:31" s="42" customFormat="1" ht="39.9" customHeight="1" x14ac:dyDescent="0.3">
      <c r="A21" s="46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227</v>
      </c>
      <c r="H21" s="20">
        <f t="shared" si="2"/>
        <v>0.3261494252873563</v>
      </c>
      <c r="I21" s="13">
        <f>'CONTRACTACIO 1r TR 2024'!I21+'CONTRACTACIO 2n TR 2024'!I21+'CONTRACTACIO 3r TR 2024'!I21+'CONTRACTACIO 4t TR 2024'!I21</f>
        <v>128187.27</v>
      </c>
      <c r="J21" s="13">
        <f>'CONTRACTACIO 1r TR 2024'!J21+'CONTRACTACIO 2n TR 2024'!J21+'CONTRACTACIO 3r TR 2024'!J21+'CONTRACTACIO 4t TR 2024'!J21</f>
        <v>149616.4599999999</v>
      </c>
      <c r="K21" s="21">
        <f t="shared" si="3"/>
        <v>4.0848027930691288E-3</v>
      </c>
      <c r="L21" s="9">
        <f>'CONTRACTACIO 1r TR 2024'!L21+'CONTRACTACIO 2n TR 2024'!L21+'CONTRACTACIO 3r TR 2024'!L21+'CONTRACTACIO 4t TR 2024'!L21</f>
        <v>226</v>
      </c>
      <c r="M21" s="20">
        <f t="shared" si="4"/>
        <v>0.68072289156626509</v>
      </c>
      <c r="N21" s="13">
        <f>'CONTRACTACIO 1r TR 2024'!N21+'CONTRACTACIO 2n TR 2024'!N21+'CONTRACTACIO 3r TR 2024'!N21+'CONTRACTACIO 4t TR 2024'!N21</f>
        <v>72415.010000000009</v>
      </c>
      <c r="O21" s="13">
        <f>'CONTRACTACIO 1r TR 2024'!O21+'CONTRACTACIO 2n TR 2024'!O21+'CONTRACTACIO 3r TR 2024'!O21+'CONTRACTACIO 4t TR 2024'!O21</f>
        <v>86776.76999999999</v>
      </c>
      <c r="P21" s="21">
        <f t="shared" si="5"/>
        <v>2.3676656337479573E-2</v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11</v>
      </c>
      <c r="AB21" s="20">
        <f t="shared" si="10"/>
        <v>0.40740740740740738</v>
      </c>
      <c r="AC21" s="13">
        <f>'CONTRACTACIO 1r TR 2024'!X21+'CONTRACTACIO 2n TR 2024'!X21+'CONTRACTACIO 3r TR 2024'!X21+'CONTRACTACIO 4t TR 2024'!X21</f>
        <v>2615.7799999999997</v>
      </c>
      <c r="AD21" s="13">
        <f>'CONTRACTACIO 1r TR 2024'!Y21+'CONTRACTACIO 2n TR 2024'!Y21+'CONTRACTACIO 3r TR 2024'!Y21+'CONTRACTACIO 4t TR 2024'!Y21</f>
        <v>2746.5</v>
      </c>
      <c r="AE21" s="21">
        <f t="shared" si="11"/>
        <v>9.3933143337462197E-3</v>
      </c>
    </row>
    <row r="22" spans="1:31" s="42" customFormat="1" ht="39.9" customHeight="1" x14ac:dyDescent="0.3">
      <c r="A22" s="92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23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23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23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23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23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23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2024'!B23+'CONTRACTACIO 2n TR 2024'!B23+'CONTRACTACIO 3r TR 2024'!B23+'CONTRACTACIO 4t TR 2024'!B23</f>
        <v>0</v>
      </c>
      <c r="C23" s="66" t="str">
        <f t="shared" si="0"/>
        <v/>
      </c>
      <c r="D23" s="77">
        <f>'CONTRACTACIO 1r TR 2024'!D23+'CONTRACTACIO 2n TR 2024'!D23+'CONTRACTACIO 3r TR 2024'!D23+'CONTRACTACIO 4t TR 2024'!D23</f>
        <v>0</v>
      </c>
      <c r="E23" s="78">
        <f>'CONTRACTACIO 1r TR 2024'!E23+'CONTRACTACIO 2n TR 2024'!E23+'CONTRACTACIO 3r TR 2024'!E23+'CONTRACTACIO 4t TR 2024'!E23</f>
        <v>0</v>
      </c>
      <c r="F23" s="67" t="str">
        <f t="shared" si="1"/>
        <v/>
      </c>
      <c r="G23" s="81">
        <f>'CONTRACTACIO 1r TR 2024'!G23+'CONTRACTACIO 2n TR 2024'!G23+'CONTRACTACIO 3r TR 2024'!G23+'CONTRACTACIO 4t TR 2024'!G23</f>
        <v>62</v>
      </c>
      <c r="H23" s="66">
        <f t="shared" si="2"/>
        <v>8.9080459770114945E-2</v>
      </c>
      <c r="I23" s="77">
        <f>'CONTRACTACIO 1r TR 2024'!I23+'CONTRACTACIO 2n TR 2024'!I23+'CONTRACTACIO 3r TR 2024'!I23+'CONTRACTACIO 4t TR 2024'!I23</f>
        <v>677607.80999999994</v>
      </c>
      <c r="J23" s="78">
        <f>'CONTRACTACIO 1r TR 2024'!J23+'CONTRACTACIO 2n TR 2024'!J23+'CONTRACTACIO 3r TR 2024'!J23+'CONTRACTACIO 4t TR 2024'!J23</f>
        <v>677971.25</v>
      </c>
      <c r="K23" s="67">
        <f t="shared" si="3"/>
        <v>1.8509854167252524E-2</v>
      </c>
      <c r="L23" s="81">
        <f>'CONTRACTACIO 1r TR 2024'!L23+'CONTRACTACIO 2n TR 2024'!L23+'CONTRACTACIO 3r TR 2024'!L23+'CONTRACTACIO 4t TR 2024'!L23</f>
        <v>0</v>
      </c>
      <c r="M23" s="66" t="str">
        <f t="shared" si="4"/>
        <v/>
      </c>
      <c r="N23" s="77">
        <f>'CONTRACTACIO 1r TR 2024'!N23+'CONTRACTACIO 2n TR 2024'!N23+'CONTRACTACIO 3r TR 2024'!N23+'CONTRACTACIO 4t TR 2024'!N23</f>
        <v>0</v>
      </c>
      <c r="O23" s="78">
        <f>'CONTRACTACIO 1r TR 2024'!O23+'CONTRACTACIO 2n TR 2024'!O23+'CONTRACTACIO 3r TR 2024'!O23+'CONTRACTACIO 4t TR 2024'!O23</f>
        <v>0</v>
      </c>
      <c r="P23" s="67" t="str">
        <f t="shared" si="5"/>
        <v/>
      </c>
      <c r="Q23" s="81">
        <f>'CONTRACTACIO 1r TR 2024'!Q23+'CONTRACTACIO 2n TR 2024'!Q23+'CONTRACTACIO 3r TR 2024'!Q23+'CONTRACTACIO 4t TR 2024'!Q23</f>
        <v>0</v>
      </c>
      <c r="R23" s="66" t="str">
        <f t="shared" si="6"/>
        <v/>
      </c>
      <c r="S23" s="77">
        <f>'CONTRACTACIO 1r TR 2024'!S23+'CONTRACTACIO 2n TR 2024'!S23+'CONTRACTACIO 3r TR 2024'!S23+'CONTRACTACIO 4t TR 2024'!S23</f>
        <v>0</v>
      </c>
      <c r="T23" s="78">
        <f>'CONTRACTACIO 1r TR 2024'!T23+'CONTRACTACIO 2n TR 2024'!T23+'CONTRACTACIO 3r TR 2024'!T23+'CONTRACTACIO 4t TR 2024'!T23</f>
        <v>0</v>
      </c>
      <c r="U23" s="67" t="str">
        <f t="shared" si="7"/>
        <v/>
      </c>
      <c r="V23" s="81">
        <f>'CONTRACTACIO 1r TR 2024'!AA23+'CONTRACTACIO 2n TR 2024'!AA23+'CONTRACTACIO 3r TR 2024'!AA23+'CONTRACTACIO 4t TR 2024'!AA23</f>
        <v>0</v>
      </c>
      <c r="W23" s="66" t="str">
        <f t="shared" si="8"/>
        <v/>
      </c>
      <c r="X23" s="77">
        <f>'CONTRACTACIO 1r TR 2024'!AC23+'CONTRACTACIO 2n TR 2024'!AC23+'CONTRACTACIO 3r TR 2024'!AC23+'CONTRACTACIO 4t TR 2024'!AC23</f>
        <v>0</v>
      </c>
      <c r="Y23" s="78">
        <f>'CONTRACTACIO 1r TR 2024'!AD23+'CONTRACTACIO 2n TR 2024'!AD23+'CONTRACTACIO 3r TR 2024'!AD23+'CONTRACTACIO 4t TR 2024'!AD23</f>
        <v>0</v>
      </c>
      <c r="Z23" s="67" t="str">
        <f t="shared" si="9"/>
        <v/>
      </c>
      <c r="AA23" s="81">
        <f>'CONTRACTACIO 1r TR 2024'!V23+'CONTRACTACIO 2n TR 2024'!V23+'CONTRACTACIO 3r TR 2024'!V23+'CONTRACTACIO 4t TR 2024'!V23</f>
        <v>0</v>
      </c>
      <c r="AB23" s="20" t="str">
        <f t="shared" si="10"/>
        <v/>
      </c>
      <c r="AC23" s="77">
        <f>'CONTRACTACIO 1r TR 2024'!X23+'CONTRACTACIO 2n TR 2024'!X23+'CONTRACTACIO 3r TR 2024'!X23+'CONTRACTACIO 4t TR 2024'!X23</f>
        <v>0</v>
      </c>
      <c r="AD23" s="78">
        <f>'CONTRACTACIO 1r TR 2024'!Y23+'CONTRACTACIO 2n TR 2024'!Y23+'CONTRACTACIO 3r TR 2024'!Y23+'CONTRACTACIO 4t TR 2024'!Y23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2024'!B24+'CONTRACTACIO 2n TR 2024'!B24+'CONTRACTACIO 3r TR 2024'!B24+'CONTRACTACIO 4t TR 2024'!B24</f>
        <v>0</v>
      </c>
      <c r="C24" s="66" t="str">
        <f t="shared" si="0"/>
        <v/>
      </c>
      <c r="D24" s="77">
        <f>'CONTRACTACIO 1r TR 2024'!D24+'CONTRACTACIO 2n TR 2024'!D24+'CONTRACTACIO 3r TR 2024'!D24+'CONTRACTACIO 4t TR 2024'!D24</f>
        <v>0</v>
      </c>
      <c r="E24" s="78">
        <f>'CONTRACTACIO 1r TR 2024'!E24+'CONTRACTACIO 2n TR 2024'!E24+'CONTRACTACIO 3r TR 2024'!E24+'CONTRACTACIO 4t TR 2024'!E24</f>
        <v>0</v>
      </c>
      <c r="F24" s="67" t="str">
        <f t="shared" si="1"/>
        <v/>
      </c>
      <c r="G24" s="81">
        <f>'CONTRACTACIO 1r TR 2024'!G24+'CONTRACTACIO 2n TR 2024'!G24+'CONTRACTACIO 3r TR 2024'!G24+'CONTRACTACIO 4t TR 2024'!G24</f>
        <v>0</v>
      </c>
      <c r="H24" s="66" t="str">
        <f t="shared" si="2"/>
        <v/>
      </c>
      <c r="I24" s="77">
        <f>'CONTRACTACIO 1r TR 2024'!I24+'CONTRACTACIO 2n TR 2024'!I24+'CONTRACTACIO 3r TR 2024'!I24+'CONTRACTACIO 4t TR 2024'!I24</f>
        <v>0</v>
      </c>
      <c r="J24" s="78">
        <f>'CONTRACTACIO 1r TR 2024'!J24+'CONTRACTACIO 2n TR 2024'!J24+'CONTRACTACIO 3r TR 2024'!J24+'CONTRACTACIO 4t TR 2024'!J24</f>
        <v>0</v>
      </c>
      <c r="K24" s="67" t="str">
        <f t="shared" si="3"/>
        <v/>
      </c>
      <c r="L24" s="81">
        <f>'CONTRACTACIO 1r TR 2024'!L24+'CONTRACTACIO 2n TR 2024'!L24+'CONTRACTACIO 3r TR 2024'!L24+'CONTRACTACIO 4t TR 2024'!L24</f>
        <v>0</v>
      </c>
      <c r="M24" s="66" t="str">
        <f t="shared" si="4"/>
        <v/>
      </c>
      <c r="N24" s="77">
        <f>'CONTRACTACIO 1r TR 2024'!N24+'CONTRACTACIO 2n TR 2024'!N24+'CONTRACTACIO 3r TR 2024'!N24+'CONTRACTACIO 4t TR 2024'!N24</f>
        <v>0</v>
      </c>
      <c r="O24" s="78">
        <f>'CONTRACTACIO 1r TR 2024'!O24+'CONTRACTACIO 2n TR 2024'!O24+'CONTRACTACIO 3r TR 2024'!O24+'CONTRACTACIO 4t TR 2024'!O24</f>
        <v>0</v>
      </c>
      <c r="P24" s="67" t="str">
        <f t="shared" si="5"/>
        <v/>
      </c>
      <c r="Q24" s="81">
        <f>'CONTRACTACIO 1r TR 2024'!Q24+'CONTRACTACIO 2n TR 2024'!Q24+'CONTRACTACIO 3r TR 2024'!Q24+'CONTRACTACIO 4t TR 2024'!Q24</f>
        <v>0</v>
      </c>
      <c r="R24" s="66" t="str">
        <f t="shared" si="6"/>
        <v/>
      </c>
      <c r="S24" s="77">
        <f>'CONTRACTACIO 1r TR 2024'!S24+'CONTRACTACIO 2n TR 2024'!S24+'CONTRACTACIO 3r TR 2024'!S24+'CONTRACTACIO 4t TR 2024'!S24</f>
        <v>0</v>
      </c>
      <c r="T24" s="78">
        <f>'CONTRACTACIO 1r TR 2024'!T24+'CONTRACTACIO 2n TR 2024'!T24+'CONTRACTACIO 3r TR 2024'!T24+'CONTRACTACIO 4t TR 2024'!T24</f>
        <v>0</v>
      </c>
      <c r="U24" s="67" t="str">
        <f t="shared" si="7"/>
        <v/>
      </c>
      <c r="V24" s="81">
        <f>'CONTRACTACIO 1r TR 2024'!AA24+'CONTRACTACIO 2n TR 2024'!AA24+'CONTRACTACIO 3r TR 2024'!AA24+'CONTRACTACIO 4t TR 2024'!AA24</f>
        <v>0</v>
      </c>
      <c r="W24" s="66" t="str">
        <f t="shared" si="8"/>
        <v/>
      </c>
      <c r="X24" s="77">
        <f>'CONTRACTACIO 1r TR 2024'!AC24+'CONTRACTACIO 2n TR 2024'!AC24+'CONTRACTACIO 3r TR 2024'!AC24+'CONTRACTACIO 4t TR 2024'!AC24</f>
        <v>0</v>
      </c>
      <c r="Y24" s="78">
        <f>'CONTRACTACIO 1r TR 2024'!AD24+'CONTRACTACIO 2n TR 2024'!AD24+'CONTRACTACIO 3r TR 2024'!AD24+'CONTRACTACIO 4t TR 2024'!AD24</f>
        <v>0</v>
      </c>
      <c r="Z24" s="67" t="str">
        <f t="shared" si="9"/>
        <v/>
      </c>
      <c r="AA24" s="81">
        <f>'CONTRACTACIO 1r TR 2024'!V24+'CONTRACTACIO 2n TR 2024'!V24+'CONTRACTACIO 3r TR 2024'!V24+'CONTRACTACIO 4t TR 2024'!V24</f>
        <v>0</v>
      </c>
      <c r="AB24" s="20" t="str">
        <f t="shared" si="10"/>
        <v/>
      </c>
      <c r="AC24" s="77">
        <f>'CONTRACTACIO 1r TR 2024'!X24+'CONTRACTACIO 2n TR 2024'!X24+'CONTRACTACIO 3r TR 2024'!X24+'CONTRACTACIO 4t TR 2024'!X24</f>
        <v>0</v>
      </c>
      <c r="AD24" s="78">
        <f>'CONTRACTACIO 1r TR 2024'!Y24+'CONTRACTACIO 2n TR 2024'!Y24+'CONTRACTACIO 3r TR 2024'!Y24+'CONTRACTACIO 4t TR 2024'!Y24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35</v>
      </c>
      <c r="C25" s="17">
        <f t="shared" si="12"/>
        <v>1</v>
      </c>
      <c r="D25" s="18">
        <f t="shared" si="12"/>
        <v>1633513.3</v>
      </c>
      <c r="E25" s="18">
        <f t="shared" si="12"/>
        <v>1976551.07</v>
      </c>
      <c r="F25" s="19">
        <f t="shared" si="12"/>
        <v>1</v>
      </c>
      <c r="G25" s="16">
        <f t="shared" si="12"/>
        <v>696</v>
      </c>
      <c r="H25" s="17">
        <f t="shared" si="12"/>
        <v>1</v>
      </c>
      <c r="I25" s="18">
        <f t="shared" si="12"/>
        <v>30716282.879999995</v>
      </c>
      <c r="J25" s="18">
        <f t="shared" si="12"/>
        <v>36627584.630000003</v>
      </c>
      <c r="K25" s="19">
        <f t="shared" si="12"/>
        <v>0.99999999999999978</v>
      </c>
      <c r="L25" s="16">
        <f t="shared" si="12"/>
        <v>332</v>
      </c>
      <c r="M25" s="17">
        <f t="shared" si="12"/>
        <v>1</v>
      </c>
      <c r="N25" s="18">
        <f t="shared" si="12"/>
        <v>3037296.0300000003</v>
      </c>
      <c r="O25" s="18">
        <f t="shared" si="12"/>
        <v>3665077.0599999996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27</v>
      </c>
      <c r="AB25" s="17">
        <f t="shared" si="12"/>
        <v>1</v>
      </c>
      <c r="AC25" s="18">
        <f t="shared" si="12"/>
        <v>265005.54000000004</v>
      </c>
      <c r="AD25" s="18">
        <f t="shared" si="12"/>
        <v>292388.81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https://ajuntament.barcelona.cat/pressupostos2024/docs/2024/1.%20EXP.%202023-0024%20Pressupost%20General%202024_CEiH%2020.02.24.pdf#page=191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40</v>
      </c>
      <c r="C34" s="8">
        <f t="shared" ref="C34:C40" si="14">IF(B34,B34/$B$46,"")</f>
        <v>3.669724770642202E-2</v>
      </c>
      <c r="D34" s="10">
        <f t="shared" ref="D34:D43" si="15">D13+I13+N13+S13+X13+AC13</f>
        <v>23945831.939999998</v>
      </c>
      <c r="E34" s="11">
        <f t="shared" ref="E34:E43" si="16">E13+J13+O13+T13+Y13+AD13</f>
        <v>28799749.579999998</v>
      </c>
      <c r="F34" s="21">
        <f t="shared" ref="F34:F40" si="17">IF(E34,E34/$E$46,"")</f>
        <v>0.67666038207311763</v>
      </c>
      <c r="J34" s="150" t="s">
        <v>3</v>
      </c>
      <c r="K34" s="151"/>
      <c r="L34" s="57">
        <f>B25</f>
        <v>35</v>
      </c>
      <c r="M34" s="8">
        <f t="shared" ref="M34:M39" si="18">IF(L34,L34/$L$40,"")</f>
        <v>3.2110091743119268E-2</v>
      </c>
      <c r="N34" s="58">
        <f>D25</f>
        <v>1633513.3</v>
      </c>
      <c r="O34" s="58">
        <f>E25</f>
        <v>1976551.07</v>
      </c>
      <c r="P34" s="59">
        <f t="shared" ref="P34:P39" si="19">IF(O34,O34/$O$40,"")</f>
        <v>4.6439771932670709E-2</v>
      </c>
    </row>
    <row r="35" spans="1:33" s="25" customFormat="1" ht="30" customHeight="1" x14ac:dyDescent="0.3">
      <c r="A35" s="43" t="s">
        <v>18</v>
      </c>
      <c r="B35" s="12">
        <f t="shared" si="13"/>
        <v>10</v>
      </c>
      <c r="C35" s="8">
        <f t="shared" si="14"/>
        <v>9.1743119266055051E-3</v>
      </c>
      <c r="D35" s="13">
        <f t="shared" si="15"/>
        <v>1362120.09</v>
      </c>
      <c r="E35" s="14">
        <f t="shared" si="16"/>
        <v>1648165.3099999998</v>
      </c>
      <c r="F35" s="21">
        <f t="shared" si="17"/>
        <v>3.8724231448135332E-2</v>
      </c>
      <c r="J35" s="146" t="s">
        <v>1</v>
      </c>
      <c r="K35" s="147"/>
      <c r="L35" s="60">
        <f>G25</f>
        <v>696</v>
      </c>
      <c r="M35" s="8">
        <f t="shared" si="18"/>
        <v>0.63853211009174315</v>
      </c>
      <c r="N35" s="61">
        <f>I25</f>
        <v>30716282.879999995</v>
      </c>
      <c r="O35" s="61">
        <f>J25</f>
        <v>36627584.630000003</v>
      </c>
      <c r="P35" s="59">
        <f t="shared" si="19"/>
        <v>0.86057815681018313</v>
      </c>
    </row>
    <row r="36" spans="1:33" s="25" customFormat="1" ht="30" customHeight="1" x14ac:dyDescent="0.3">
      <c r="A36" s="43" t="s">
        <v>19</v>
      </c>
      <c r="B36" s="12">
        <f t="shared" si="13"/>
        <v>17</v>
      </c>
      <c r="C36" s="8">
        <f t="shared" si="14"/>
        <v>1.5596330275229359E-2</v>
      </c>
      <c r="D36" s="13">
        <f t="shared" si="15"/>
        <v>389929.92000000004</v>
      </c>
      <c r="E36" s="14">
        <f t="shared" si="16"/>
        <v>447502.14999999997</v>
      </c>
      <c r="F36" s="21">
        <f t="shared" si="17"/>
        <v>1.0514222526706484E-2</v>
      </c>
      <c r="J36" s="146" t="s">
        <v>2</v>
      </c>
      <c r="K36" s="147"/>
      <c r="L36" s="60">
        <f>L25</f>
        <v>332</v>
      </c>
      <c r="M36" s="8">
        <f t="shared" si="18"/>
        <v>0.30458715596330277</v>
      </c>
      <c r="N36" s="61">
        <f>N25</f>
        <v>3037296.0300000003</v>
      </c>
      <c r="O36" s="61">
        <f>O25</f>
        <v>3665077.0599999996</v>
      </c>
      <c r="P36" s="59">
        <f t="shared" si="19"/>
        <v>8.6112291943998831E-2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27</v>
      </c>
      <c r="M38" s="8">
        <f t="shared" si="18"/>
        <v>2.4770642201834864E-2</v>
      </c>
      <c r="N38" s="61">
        <f>AC25</f>
        <v>265005.54000000004</v>
      </c>
      <c r="O38" s="61">
        <f>AD25</f>
        <v>292388.81</v>
      </c>
      <c r="P38" s="59">
        <f t="shared" si="19"/>
        <v>6.8697793131472134E-3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5</v>
      </c>
      <c r="C39" s="8">
        <f t="shared" si="14"/>
        <v>4.5871559633027525E-3</v>
      </c>
      <c r="D39" s="13">
        <f t="shared" si="15"/>
        <v>1054586.04</v>
      </c>
      <c r="E39" s="22">
        <f t="shared" si="16"/>
        <v>1153703.72</v>
      </c>
      <c r="F39" s="21">
        <f t="shared" si="17"/>
        <v>2.7106680139903395E-2</v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120</v>
      </c>
      <c r="C40" s="8">
        <f t="shared" si="14"/>
        <v>0.11009174311926606</v>
      </c>
      <c r="D40" s="13">
        <f t="shared" si="15"/>
        <v>5156493.3900000025</v>
      </c>
      <c r="E40" s="23">
        <f t="shared" si="16"/>
        <v>6195997.2999999998</v>
      </c>
      <c r="F40" s="21">
        <f t="shared" si="17"/>
        <v>0.14557716513110061</v>
      </c>
      <c r="G40" s="25"/>
      <c r="H40" s="25"/>
      <c r="I40" s="25"/>
      <c r="J40" s="148" t="s">
        <v>0</v>
      </c>
      <c r="K40" s="149"/>
      <c r="L40" s="83">
        <f>SUM(L34:L39)</f>
        <v>1090</v>
      </c>
      <c r="M40" s="17">
        <f>SUM(M34:M39)</f>
        <v>1</v>
      </c>
      <c r="N40" s="84">
        <f>SUM(N34:N39)</f>
        <v>35652097.749999993</v>
      </c>
      <c r="O40" s="85">
        <f>SUM(O34:O39)</f>
        <v>42561601.570000008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372</v>
      </c>
      <c r="C41" s="8">
        <f>IF(B41,B41/$B$46,"")</f>
        <v>0.34128440366972479</v>
      </c>
      <c r="D41" s="13">
        <f t="shared" si="15"/>
        <v>2862310.5</v>
      </c>
      <c r="E41" s="23">
        <f t="shared" si="16"/>
        <v>3399372.5299999993</v>
      </c>
      <c r="F41" s="21">
        <f>IF(E41,E41/$E$46,"")</f>
        <v>7.9869469301082033E-2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464</v>
      </c>
      <c r="C42" s="8">
        <f>IF(B42,B42/$B$46,"")</f>
        <v>0.42568807339449544</v>
      </c>
      <c r="D42" s="13">
        <f t="shared" si="15"/>
        <v>203218.06000000003</v>
      </c>
      <c r="E42" s="14">
        <f t="shared" si="16"/>
        <v>239139.72999999989</v>
      </c>
      <c r="F42" s="21">
        <f>IF(E42,E42/$E$46,"")</f>
        <v>5.6186731978751505E-3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62</v>
      </c>
      <c r="C44" s="8">
        <f>IF(B44,B44/$B$46,"")</f>
        <v>5.6880733944954132E-2</v>
      </c>
      <c r="D44" s="13">
        <f t="shared" ref="D44" si="21">D23+I23+N23+S23+X23+AC23</f>
        <v>677607.80999999994</v>
      </c>
      <c r="E44" s="14">
        <f t="shared" ref="E44" si="22">E23+J23+O23+T23+Y23+AD23</f>
        <v>677971.25</v>
      </c>
      <c r="F44" s="21">
        <f>IF(E44,E44/$E$46,"")</f>
        <v>1.5929176182079469E-2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1090</v>
      </c>
      <c r="C46" s="17">
        <f>SUM(C34:C45)</f>
        <v>1</v>
      </c>
      <c r="D46" s="18">
        <f>SUM(D34:D45)</f>
        <v>35652097.750000007</v>
      </c>
      <c r="E46" s="18">
        <f>SUM(E34:E45)</f>
        <v>42561601.569999993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2024-05-06T10:59:28Z</cp:lastPrinted>
  <dcterms:created xsi:type="dcterms:W3CDTF">2016-02-03T12:33:15Z</dcterms:created>
  <dcterms:modified xsi:type="dcterms:W3CDTF">2024-05-06T12:28:03Z</dcterms:modified>
</cp:coreProperties>
</file>