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436" yWindow="-12" windowWidth="11484" windowHeight="9564" tabRatio="700" activeTab="1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ANUAL'!$A$1:$AE$51</definedName>
    <definedName name="_xlnm.Print_Area" localSheetId="0">'CONTRACTACIO 1r TR 2024'!$A$1:$AE$48</definedName>
    <definedName name="_xlnm.Print_Area" localSheetId="1">'CONTRACTACIO 2n TR 2024'!$A$1:$AE$48</definedName>
    <definedName name="_xlnm.Print_Area" localSheetId="2">'CONTRACTACIO 3r TR 2024'!$A$1:$AE$48</definedName>
    <definedName name="_xlnm.Print_Area" localSheetId="3">'CONTRACTACIO 4t TR 2024'!$A$1:$AE$48</definedName>
  </definedNames>
  <calcPr calcId="145621"/>
</workbook>
</file>

<file path=xl/calcChain.xml><?xml version="1.0" encoding="utf-8"?>
<calcChain xmlns="http://schemas.openxmlformats.org/spreadsheetml/2006/main">
  <c r="AE14" i="1" l="1"/>
  <c r="AE15" i="1"/>
  <c r="AE16" i="1"/>
  <c r="AE17" i="1"/>
  <c r="AE18" i="1"/>
  <c r="AE19" i="1"/>
  <c r="AE20" i="1"/>
  <c r="AE21" i="1"/>
  <c r="AE22" i="1"/>
  <c r="AE23" i="1"/>
  <c r="AE24" i="1"/>
  <c r="AE25" i="1"/>
  <c r="AE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13" i="1"/>
  <c r="Z14" i="1"/>
  <c r="Z15" i="1"/>
  <c r="Z16" i="1"/>
  <c r="Z17" i="1"/>
  <c r="Z18" i="1"/>
  <c r="Z19" i="1"/>
  <c r="Z20" i="1"/>
  <c r="Z21" i="1"/>
  <c r="Z22" i="1"/>
  <c r="Z23" i="1"/>
  <c r="Z24" i="1"/>
  <c r="Z25" i="1"/>
  <c r="Z13" i="1"/>
  <c r="W14" i="1"/>
  <c r="W15" i="1"/>
  <c r="W16" i="1"/>
  <c r="W17" i="1"/>
  <c r="W18" i="1"/>
  <c r="W19" i="1"/>
  <c r="W20" i="1"/>
  <c r="W21" i="1"/>
  <c r="W22" i="1"/>
  <c r="W23" i="1"/>
  <c r="W24" i="1"/>
  <c r="W25" i="1"/>
  <c r="W13" i="1"/>
  <c r="U14" i="1"/>
  <c r="U15" i="1"/>
  <c r="U16" i="1"/>
  <c r="U17" i="1"/>
  <c r="U18" i="1"/>
  <c r="U19" i="1"/>
  <c r="U20" i="1"/>
  <c r="U21" i="1"/>
  <c r="U22" i="1"/>
  <c r="U23" i="1"/>
  <c r="U24" i="1"/>
  <c r="U25" i="1"/>
  <c r="U13" i="1"/>
  <c r="R14" i="1"/>
  <c r="R15" i="1"/>
  <c r="R16" i="1"/>
  <c r="R17" i="1"/>
  <c r="R18" i="1"/>
  <c r="R19" i="1"/>
  <c r="R20" i="1"/>
  <c r="R21" i="1"/>
  <c r="R22" i="1"/>
  <c r="R23" i="1"/>
  <c r="R24" i="1"/>
  <c r="R25" i="1"/>
  <c r="R13" i="1"/>
  <c r="P14" i="1"/>
  <c r="P15" i="1"/>
  <c r="P16" i="1"/>
  <c r="P17" i="1"/>
  <c r="P18" i="1"/>
  <c r="P19" i="1"/>
  <c r="P20" i="1"/>
  <c r="P21" i="1"/>
  <c r="P22" i="1"/>
  <c r="P23" i="1"/>
  <c r="P24" i="1"/>
  <c r="P25" i="1"/>
  <c r="P13" i="1"/>
  <c r="M14" i="1"/>
  <c r="M15" i="1"/>
  <c r="M16" i="1"/>
  <c r="M17" i="1"/>
  <c r="M18" i="1"/>
  <c r="M19" i="1"/>
  <c r="M20" i="1"/>
  <c r="M21" i="1"/>
  <c r="M22" i="1"/>
  <c r="M23" i="1"/>
  <c r="M24" i="1"/>
  <c r="M25" i="1"/>
  <c r="M13" i="1"/>
  <c r="K16" i="1"/>
  <c r="K17" i="1"/>
  <c r="K22" i="1"/>
  <c r="K24" i="1"/>
  <c r="K25" i="1"/>
  <c r="H16" i="1"/>
  <c r="H17" i="1"/>
  <c r="H22" i="1"/>
  <c r="H24" i="1"/>
  <c r="H25" i="1"/>
  <c r="F15" i="1"/>
  <c r="F16" i="1"/>
  <c r="F17" i="1"/>
  <c r="F18" i="1"/>
  <c r="F19" i="1"/>
  <c r="F20" i="1"/>
  <c r="F21" i="1"/>
  <c r="F22" i="1"/>
  <c r="F23" i="1"/>
  <c r="F24" i="1"/>
  <c r="F25" i="1"/>
  <c r="F13" i="1"/>
  <c r="F14" i="1"/>
  <c r="C15" i="1"/>
  <c r="C16" i="1"/>
  <c r="C17" i="1"/>
  <c r="C18" i="1"/>
  <c r="C19" i="1"/>
  <c r="C20" i="1"/>
  <c r="C21" i="1"/>
  <c r="C22" i="1"/>
  <c r="C23" i="1"/>
  <c r="C24" i="1"/>
  <c r="C25" i="1"/>
  <c r="C13" i="1"/>
  <c r="C14" i="1"/>
  <c r="B24" i="7" l="1"/>
  <c r="C24" i="7"/>
  <c r="D24" i="7"/>
  <c r="E24" i="7"/>
  <c r="F24" i="7" s="1"/>
  <c r="G24" i="7"/>
  <c r="H24" i="7"/>
  <c r="I24" i="7"/>
  <c r="J24" i="7"/>
  <c r="K24" i="7"/>
  <c r="L24" i="7"/>
  <c r="M24" i="7" s="1"/>
  <c r="N24" i="7"/>
  <c r="O24" i="7"/>
  <c r="P24" i="7"/>
  <c r="Q24" i="7"/>
  <c r="R24" i="7" s="1"/>
  <c r="S24" i="7"/>
  <c r="T24" i="7"/>
  <c r="U24" i="7" s="1"/>
  <c r="V24" i="7"/>
  <c r="W24" i="7" s="1"/>
  <c r="X24" i="7"/>
  <c r="Y24" i="7"/>
  <c r="Z24" i="7"/>
  <c r="AA24" i="7"/>
  <c r="AC24" i="7"/>
  <c r="D46" i="7" s="1"/>
  <c r="AD24" i="7"/>
  <c r="E46" i="6"/>
  <c r="F46" i="6" s="1"/>
  <c r="D46" i="6"/>
  <c r="B46" i="6"/>
  <c r="C46" i="6" s="1"/>
  <c r="AE24" i="6"/>
  <c r="AB24" i="6"/>
  <c r="Z24" i="6"/>
  <c r="W24" i="6"/>
  <c r="U24" i="6"/>
  <c r="R24" i="6"/>
  <c r="P24" i="6"/>
  <c r="M24" i="6"/>
  <c r="K24" i="6"/>
  <c r="H24" i="6"/>
  <c r="F24" i="6"/>
  <c r="C24" i="6"/>
  <c r="E46" i="5"/>
  <c r="F46" i="5" s="1"/>
  <c r="D46" i="5"/>
  <c r="B46" i="5"/>
  <c r="C46" i="5" s="1"/>
  <c r="AE24" i="5"/>
  <c r="AB24" i="5"/>
  <c r="Z24" i="5"/>
  <c r="W24" i="5"/>
  <c r="U24" i="5"/>
  <c r="R24" i="5"/>
  <c r="P24" i="5"/>
  <c r="M24" i="5"/>
  <c r="K24" i="5"/>
  <c r="H24" i="5"/>
  <c r="F24" i="5"/>
  <c r="C24" i="5"/>
  <c r="E46" i="4"/>
  <c r="D46" i="4"/>
  <c r="B46" i="4"/>
  <c r="AE24" i="4"/>
  <c r="AB24" i="4"/>
  <c r="U24" i="4"/>
  <c r="R24" i="4"/>
  <c r="P24" i="4"/>
  <c r="M24" i="4"/>
  <c r="K24" i="4"/>
  <c r="H24" i="4"/>
  <c r="F24" i="4"/>
  <c r="C24" i="4"/>
  <c r="E46" i="1"/>
  <c r="F46" i="1" s="1"/>
  <c r="D46" i="1"/>
  <c r="B46" i="1"/>
  <c r="C46" i="1" s="1"/>
  <c r="B45" i="1"/>
  <c r="E45" i="1"/>
  <c r="D45" i="1"/>
  <c r="B46" i="7" l="1"/>
  <c r="E46" i="7"/>
  <c r="A29" i="7"/>
  <c r="A29" i="6"/>
  <c r="A29" i="5"/>
  <c r="A29" i="4"/>
  <c r="A28" i="7"/>
  <c r="A28" i="6"/>
  <c r="A28" i="5"/>
  <c r="A28" i="4"/>
  <c r="E45" i="6" l="1"/>
  <c r="F45" i="6"/>
  <c r="D45" i="6"/>
  <c r="B45" i="6"/>
  <c r="C45" i="6"/>
  <c r="E45" i="5"/>
  <c r="F45" i="5"/>
  <c r="D45" i="5"/>
  <c r="B45" i="5"/>
  <c r="C45" i="5" s="1"/>
  <c r="E45" i="4"/>
  <c r="D45" i="4"/>
  <c r="B45" i="4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F23" i="4"/>
  <c r="C23" i="4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 s="1"/>
  <c r="S23" i="7"/>
  <c r="Q23" i="7"/>
  <c r="R23" i="7" s="1"/>
  <c r="O23" i="7"/>
  <c r="P23" i="7" s="1"/>
  <c r="N23" i="7"/>
  <c r="L23" i="7"/>
  <c r="M23" i="7" s="1"/>
  <c r="J23" i="7"/>
  <c r="I23" i="7"/>
  <c r="G23" i="7"/>
  <c r="E23" i="7"/>
  <c r="F23" i="7" s="1"/>
  <c r="D23" i="7"/>
  <c r="B23" i="7"/>
  <c r="C23" i="7" s="1"/>
  <c r="B8" i="7"/>
  <c r="B8" i="6"/>
  <c r="B8" i="5"/>
  <c r="B8" i="4"/>
  <c r="AD22" i="7"/>
  <c r="AE22" i="7" s="1"/>
  <c r="AC22" i="7"/>
  <c r="AA22" i="7"/>
  <c r="AB22" i="7" s="1"/>
  <c r="Y22" i="7"/>
  <c r="Z22" i="7" s="1"/>
  <c r="X22" i="7"/>
  <c r="V22" i="7"/>
  <c r="W22" i="7" s="1"/>
  <c r="T22" i="7"/>
  <c r="U22" i="7" s="1"/>
  <c r="S22" i="7"/>
  <c r="Q22" i="7"/>
  <c r="R22" i="7" s="1"/>
  <c r="O22" i="7"/>
  <c r="P22" i="7" s="1"/>
  <c r="N22" i="7"/>
  <c r="L22" i="7"/>
  <c r="M22" i="7" s="1"/>
  <c r="J22" i="7"/>
  <c r="I22" i="7"/>
  <c r="G22" i="7"/>
  <c r="E22" i="7"/>
  <c r="F22" i="7" s="1"/>
  <c r="D22" i="7"/>
  <c r="B22" i="7"/>
  <c r="E44" i="6"/>
  <c r="D44" i="6"/>
  <c r="B44" i="6"/>
  <c r="AE22" i="6"/>
  <c r="AB22" i="6"/>
  <c r="Z22" i="6"/>
  <c r="W22" i="6"/>
  <c r="U22" i="6"/>
  <c r="R22" i="6"/>
  <c r="P22" i="6"/>
  <c r="M22" i="6"/>
  <c r="E44" i="5"/>
  <c r="D44" i="5"/>
  <c r="B44" i="5"/>
  <c r="AE22" i="5"/>
  <c r="AB22" i="5"/>
  <c r="Z22" i="5"/>
  <c r="W22" i="5"/>
  <c r="U22" i="5"/>
  <c r="R22" i="5"/>
  <c r="P22" i="5"/>
  <c r="M22" i="5"/>
  <c r="F22" i="5"/>
  <c r="C22" i="5"/>
  <c r="E44" i="4"/>
  <c r="D44" i="4"/>
  <c r="B44" i="4"/>
  <c r="AE22" i="4"/>
  <c r="AB22" i="4"/>
  <c r="Z22" i="4"/>
  <c r="W22" i="4"/>
  <c r="U22" i="4"/>
  <c r="R22" i="4"/>
  <c r="P22" i="4"/>
  <c r="M22" i="4"/>
  <c r="F22" i="4"/>
  <c r="C22" i="4"/>
  <c r="E44" i="1"/>
  <c r="D44" i="1"/>
  <c r="B44" i="1"/>
  <c r="C44" i="1"/>
  <c r="C13" i="4"/>
  <c r="B26" i="1"/>
  <c r="B16" i="7"/>
  <c r="C16" i="7" s="1"/>
  <c r="D16" i="7"/>
  <c r="J25" i="7"/>
  <c r="E25" i="7"/>
  <c r="O25" i="7"/>
  <c r="T25" i="7"/>
  <c r="U25" i="7" s="1"/>
  <c r="Y25" i="7"/>
  <c r="Z25" i="7" s="1"/>
  <c r="AD25" i="7"/>
  <c r="AE25" i="7" s="1"/>
  <c r="E13" i="7"/>
  <c r="F13" i="7" s="1"/>
  <c r="J13" i="7"/>
  <c r="O13" i="7"/>
  <c r="T13" i="7"/>
  <c r="Y13" i="7"/>
  <c r="Z13" i="7" s="1"/>
  <c r="AD13" i="7"/>
  <c r="AE13" i="7" s="1"/>
  <c r="E20" i="7"/>
  <c r="J20" i="7"/>
  <c r="O20" i="7"/>
  <c r="AD20" i="7"/>
  <c r="T20" i="7"/>
  <c r="U20" i="7" s="1"/>
  <c r="Y20" i="7"/>
  <c r="E21" i="7"/>
  <c r="F21" i="7" s="1"/>
  <c r="J21" i="7"/>
  <c r="O21" i="7"/>
  <c r="AD21" i="7"/>
  <c r="T21" i="7"/>
  <c r="U21" i="7" s="1"/>
  <c r="Y21" i="7"/>
  <c r="Z21" i="7" s="1"/>
  <c r="J14" i="7"/>
  <c r="O14" i="7"/>
  <c r="E14" i="7"/>
  <c r="T14" i="7"/>
  <c r="U14" i="7" s="1"/>
  <c r="Y14" i="7"/>
  <c r="Z14" i="7" s="1"/>
  <c r="AD14" i="7"/>
  <c r="AE14" i="7" s="1"/>
  <c r="J15" i="7"/>
  <c r="O15" i="7"/>
  <c r="E15" i="7"/>
  <c r="F15" i="7" s="1"/>
  <c r="T15" i="7"/>
  <c r="U15" i="7" s="1"/>
  <c r="Y15" i="7"/>
  <c r="Z15" i="7" s="1"/>
  <c r="AD15" i="7"/>
  <c r="AE15" i="7" s="1"/>
  <c r="J16" i="7"/>
  <c r="K16" i="7" s="1"/>
  <c r="O16" i="7"/>
  <c r="E16" i="7"/>
  <c r="F16" i="7" s="1"/>
  <c r="T16" i="7"/>
  <c r="Y16" i="7"/>
  <c r="Z16" i="7" s="1"/>
  <c r="AD16" i="7"/>
  <c r="J17" i="7"/>
  <c r="K17" i="7" s="1"/>
  <c r="O17" i="7"/>
  <c r="P17" i="7" s="1"/>
  <c r="E17" i="7"/>
  <c r="F17" i="7" s="1"/>
  <c r="T17" i="7"/>
  <c r="U17" i="7" s="1"/>
  <c r="Y17" i="7"/>
  <c r="Z17" i="7" s="1"/>
  <c r="AD17" i="7"/>
  <c r="AE17" i="7" s="1"/>
  <c r="J18" i="7"/>
  <c r="O18" i="7"/>
  <c r="AD18" i="7"/>
  <c r="E18" i="7"/>
  <c r="F18" i="7" s="1"/>
  <c r="T18" i="7"/>
  <c r="U18" i="7" s="1"/>
  <c r="Y18" i="7"/>
  <c r="Z18" i="7" s="1"/>
  <c r="J19" i="7"/>
  <c r="O19" i="7"/>
  <c r="AD19" i="7"/>
  <c r="AE19" i="7" s="1"/>
  <c r="E19" i="7"/>
  <c r="T19" i="7"/>
  <c r="U19" i="7" s="1"/>
  <c r="Y19" i="7"/>
  <c r="Z19" i="7" s="1"/>
  <c r="I25" i="7"/>
  <c r="D25" i="7"/>
  <c r="N25" i="7"/>
  <c r="S25" i="7"/>
  <c r="X25" i="7"/>
  <c r="AC25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5" i="7"/>
  <c r="B25" i="7"/>
  <c r="C25" i="7" s="1"/>
  <c r="L25" i="7"/>
  <c r="Q25" i="7"/>
  <c r="R25" i="7" s="1"/>
  <c r="V25" i="7"/>
  <c r="W25" i="7" s="1"/>
  <c r="AA25" i="7"/>
  <c r="AB25" i="7" s="1"/>
  <c r="G16" i="7"/>
  <c r="L16" i="7"/>
  <c r="Q16" i="7"/>
  <c r="V16" i="7"/>
  <c r="W16" i="7" s="1"/>
  <c r="AA16" i="7"/>
  <c r="AB16" i="7" s="1"/>
  <c r="B13" i="7"/>
  <c r="C13" i="7" s="1"/>
  <c r="G13" i="7"/>
  <c r="L13" i="7"/>
  <c r="Q13" i="7"/>
  <c r="V13" i="7"/>
  <c r="W13" i="7" s="1"/>
  <c r="AA13" i="7"/>
  <c r="AB13" i="7" s="1"/>
  <c r="B20" i="7"/>
  <c r="G20" i="7"/>
  <c r="L20" i="7"/>
  <c r="AA20" i="7"/>
  <c r="Q20" i="7"/>
  <c r="R20" i="7" s="1"/>
  <c r="V20" i="7"/>
  <c r="B21" i="7"/>
  <c r="C21" i="7" s="1"/>
  <c r="G21" i="7"/>
  <c r="L21" i="7"/>
  <c r="AA21" i="7"/>
  <c r="Q21" i="7"/>
  <c r="R21" i="7" s="1"/>
  <c r="V21" i="7"/>
  <c r="W21" i="7" s="1"/>
  <c r="G14" i="7"/>
  <c r="L14" i="7"/>
  <c r="B14" i="7"/>
  <c r="Q14" i="7"/>
  <c r="R14" i="7" s="1"/>
  <c r="V14" i="7"/>
  <c r="W14" i="7" s="1"/>
  <c r="AA14" i="7"/>
  <c r="AB14" i="7" s="1"/>
  <c r="G15" i="7"/>
  <c r="L15" i="7"/>
  <c r="B15" i="7"/>
  <c r="Q15" i="7"/>
  <c r="R15" i="7" s="1"/>
  <c r="V15" i="7"/>
  <c r="W15" i="7" s="1"/>
  <c r="AA15" i="7"/>
  <c r="AB15" i="7" s="1"/>
  <c r="G17" i="7"/>
  <c r="H17" i="7" s="1"/>
  <c r="L17" i="7"/>
  <c r="M17" i="7" s="1"/>
  <c r="B17" i="7"/>
  <c r="C17" i="7" s="1"/>
  <c r="Q17" i="7"/>
  <c r="R17" i="7" s="1"/>
  <c r="V17" i="7"/>
  <c r="W17" i="7" s="1"/>
  <c r="AA17" i="7"/>
  <c r="AB17" i="7" s="1"/>
  <c r="G18" i="7"/>
  <c r="L18" i="7"/>
  <c r="AA18" i="7"/>
  <c r="B18" i="7"/>
  <c r="C18" i="7" s="1"/>
  <c r="Q18" i="7"/>
  <c r="R18" i="7" s="1"/>
  <c r="V18" i="7"/>
  <c r="W18" i="7" s="1"/>
  <c r="G19" i="7"/>
  <c r="L19" i="7"/>
  <c r="AA19" i="7"/>
  <c r="AB19" i="7" s="1"/>
  <c r="B19" i="7"/>
  <c r="Q19" i="7"/>
  <c r="R19" i="7" s="1"/>
  <c r="V19" i="7"/>
  <c r="W19" i="7" s="1"/>
  <c r="J26" i="6"/>
  <c r="K20" i="6"/>
  <c r="E26" i="6"/>
  <c r="O26" i="6"/>
  <c r="O37" i="6" s="1"/>
  <c r="Y26" i="6"/>
  <c r="O39" i="6"/>
  <c r="T26" i="6"/>
  <c r="O38" i="6" s="1"/>
  <c r="P38" i="6" s="1"/>
  <c r="AD26" i="6"/>
  <c r="O40" i="6"/>
  <c r="P40" i="6"/>
  <c r="I26" i="6"/>
  <c r="N36" i="6" s="1"/>
  <c r="D26" i="6"/>
  <c r="N35" i="6"/>
  <c r="N26" i="6"/>
  <c r="N37" i="6" s="1"/>
  <c r="X26" i="6"/>
  <c r="N39" i="6"/>
  <c r="S26" i="6"/>
  <c r="N38" i="6" s="1"/>
  <c r="AC26" i="6"/>
  <c r="N40" i="6"/>
  <c r="G26" i="6"/>
  <c r="H15" i="6"/>
  <c r="B26" i="6"/>
  <c r="L26" i="6"/>
  <c r="L37" i="6" s="1"/>
  <c r="V26" i="6"/>
  <c r="L39" i="6"/>
  <c r="Q26" i="6"/>
  <c r="L38" i="6" s="1"/>
  <c r="M38" i="6" s="1"/>
  <c r="AA26" i="6"/>
  <c r="L40" i="6"/>
  <c r="M40" i="6"/>
  <c r="E47" i="6"/>
  <c r="E35" i="6"/>
  <c r="E36" i="6"/>
  <c r="E37" i="6"/>
  <c r="E38" i="6"/>
  <c r="E39" i="6"/>
  <c r="F39" i="6"/>
  <c r="E40" i="6"/>
  <c r="E41" i="6"/>
  <c r="E42" i="6"/>
  <c r="E43" i="6"/>
  <c r="D47" i="6"/>
  <c r="D35" i="6"/>
  <c r="D36" i="6"/>
  <c r="D37" i="6"/>
  <c r="D38" i="6"/>
  <c r="D39" i="6"/>
  <c r="D40" i="6"/>
  <c r="D41" i="6"/>
  <c r="D42" i="6"/>
  <c r="D43" i="6"/>
  <c r="B47" i="6"/>
  <c r="B43" i="6"/>
  <c r="C43" i="6" s="1"/>
  <c r="B35" i="6"/>
  <c r="B36" i="6"/>
  <c r="B37" i="6"/>
  <c r="B38" i="6"/>
  <c r="B39" i="6"/>
  <c r="C39" i="6" s="1"/>
  <c r="B40" i="6"/>
  <c r="B41" i="6"/>
  <c r="B42" i="6"/>
  <c r="AE13" i="6"/>
  <c r="AE14" i="6"/>
  <c r="AE15" i="6"/>
  <c r="AE16" i="6"/>
  <c r="AE17" i="6"/>
  <c r="AE18" i="6"/>
  <c r="AE19" i="6"/>
  <c r="AE20" i="6"/>
  <c r="AE21" i="6"/>
  <c r="AE25" i="6"/>
  <c r="AB13" i="6"/>
  <c r="AB14" i="6"/>
  <c r="AB15" i="6"/>
  <c r="AB16" i="6"/>
  <c r="AB17" i="6"/>
  <c r="AB18" i="6"/>
  <c r="AB19" i="6"/>
  <c r="AB20" i="6"/>
  <c r="AB21" i="6"/>
  <c r="AB25" i="6"/>
  <c r="Z13" i="6"/>
  <c r="Z14" i="6"/>
  <c r="Z15" i="6"/>
  <c r="Z16" i="6"/>
  <c r="Z17" i="6"/>
  <c r="Z19" i="6"/>
  <c r="Z20" i="6"/>
  <c r="Z25" i="6"/>
  <c r="W13" i="6"/>
  <c r="W14" i="6"/>
  <c r="W15" i="6"/>
  <c r="W16" i="6"/>
  <c r="W17" i="6"/>
  <c r="W20" i="6"/>
  <c r="W21" i="6"/>
  <c r="W25" i="6"/>
  <c r="U14" i="6"/>
  <c r="U15" i="6"/>
  <c r="U17" i="6"/>
  <c r="U18" i="6"/>
  <c r="U19" i="6"/>
  <c r="U20" i="6"/>
  <c r="U21" i="6"/>
  <c r="U25" i="6"/>
  <c r="R13" i="6"/>
  <c r="R14" i="6"/>
  <c r="R15" i="6"/>
  <c r="R17" i="6"/>
  <c r="R18" i="6"/>
  <c r="R19" i="6"/>
  <c r="R20" i="6"/>
  <c r="R21" i="6"/>
  <c r="R25" i="6"/>
  <c r="P13" i="6"/>
  <c r="P15" i="6"/>
  <c r="P16" i="6"/>
  <c r="P18" i="6"/>
  <c r="P20" i="6"/>
  <c r="P21" i="6"/>
  <c r="P25" i="6"/>
  <c r="M14" i="6"/>
  <c r="M15" i="6"/>
  <c r="M16" i="6"/>
  <c r="M19" i="6"/>
  <c r="M20" i="6"/>
  <c r="M21" i="6"/>
  <c r="M25" i="6"/>
  <c r="K16" i="6"/>
  <c r="K17" i="6"/>
  <c r="H16" i="6"/>
  <c r="H17" i="6"/>
  <c r="H21" i="6"/>
  <c r="F15" i="6"/>
  <c r="F16" i="6"/>
  <c r="F17" i="6"/>
  <c r="F18" i="6"/>
  <c r="F19" i="6"/>
  <c r="F20" i="6"/>
  <c r="F21" i="6"/>
  <c r="F25" i="6"/>
  <c r="C14" i="6"/>
  <c r="C15" i="6"/>
  <c r="C16" i="6"/>
  <c r="C17" i="6"/>
  <c r="C18" i="6"/>
  <c r="C19" i="6"/>
  <c r="C21" i="6"/>
  <c r="C25" i="6"/>
  <c r="AD26" i="5"/>
  <c r="O40" i="5" s="1"/>
  <c r="P40" i="5" s="1"/>
  <c r="AC26" i="5"/>
  <c r="N40" i="5" s="1"/>
  <c r="N41" i="5" s="1"/>
  <c r="AA26" i="5"/>
  <c r="L40" i="5" s="1"/>
  <c r="M40" i="5" s="1"/>
  <c r="E26" i="5"/>
  <c r="O35" i="5" s="1"/>
  <c r="J26" i="5"/>
  <c r="O26" i="5"/>
  <c r="O37" i="5"/>
  <c r="T26" i="5"/>
  <c r="O38" i="5"/>
  <c r="Y26" i="5"/>
  <c r="Z18" i="5"/>
  <c r="D26" i="5"/>
  <c r="N35" i="5"/>
  <c r="I26" i="5"/>
  <c r="N36" i="5"/>
  <c r="N26" i="5"/>
  <c r="N37" i="5"/>
  <c r="S26" i="5"/>
  <c r="N38" i="5"/>
  <c r="X26" i="5"/>
  <c r="N39" i="5"/>
  <c r="B26" i="5"/>
  <c r="L35" i="5"/>
  <c r="G26" i="5"/>
  <c r="L26" i="5"/>
  <c r="L37" i="5" s="1"/>
  <c r="M37" i="5" s="1"/>
  <c r="Q26" i="5"/>
  <c r="L38" i="5" s="1"/>
  <c r="M38" i="5" s="1"/>
  <c r="V26" i="5"/>
  <c r="L39" i="5" s="1"/>
  <c r="M39" i="5" s="1"/>
  <c r="E35" i="5"/>
  <c r="E36" i="5"/>
  <c r="E37" i="5"/>
  <c r="E42" i="5"/>
  <c r="E43" i="5"/>
  <c r="E40" i="5"/>
  <c r="E41" i="5"/>
  <c r="E47" i="5"/>
  <c r="E38" i="5"/>
  <c r="E39" i="5"/>
  <c r="F39" i="5"/>
  <c r="D35" i="5"/>
  <c r="D36" i="5"/>
  <c r="D37" i="5"/>
  <c r="D42" i="5"/>
  <c r="D43" i="5"/>
  <c r="D40" i="5"/>
  <c r="D41" i="5"/>
  <c r="D47" i="5"/>
  <c r="D38" i="5"/>
  <c r="D39" i="5"/>
  <c r="B35" i="5"/>
  <c r="B36" i="5"/>
  <c r="B37" i="5"/>
  <c r="B42" i="5"/>
  <c r="B43" i="5"/>
  <c r="C43" i="5"/>
  <c r="B47" i="5"/>
  <c r="B40" i="5"/>
  <c r="B41" i="5"/>
  <c r="B38" i="5"/>
  <c r="B39" i="5"/>
  <c r="C39" i="5" s="1"/>
  <c r="AE25" i="5"/>
  <c r="AB25" i="5"/>
  <c r="Z25" i="5"/>
  <c r="W25" i="5"/>
  <c r="U25" i="5"/>
  <c r="R25" i="5"/>
  <c r="P25" i="5"/>
  <c r="M25" i="5"/>
  <c r="K25" i="5"/>
  <c r="F25" i="5"/>
  <c r="C25" i="5"/>
  <c r="AE13" i="5"/>
  <c r="AE14" i="5"/>
  <c r="AE15" i="5"/>
  <c r="AE16" i="5"/>
  <c r="AE17" i="5"/>
  <c r="AE18" i="5"/>
  <c r="AE19" i="5"/>
  <c r="AB13" i="5"/>
  <c r="AB26" i="5" s="1"/>
  <c r="AB14" i="5"/>
  <c r="AB15" i="5"/>
  <c r="AB16" i="5"/>
  <c r="AB17" i="5"/>
  <c r="AB18" i="5"/>
  <c r="AB19" i="5"/>
  <c r="AB20" i="5"/>
  <c r="AB21" i="5"/>
  <c r="Z13" i="5"/>
  <c r="Z14" i="5"/>
  <c r="Z15" i="5"/>
  <c r="Z16" i="5"/>
  <c r="Z26" i="5" s="1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7" i="4"/>
  <c r="E35" i="4"/>
  <c r="E36" i="4"/>
  <c r="E37" i="4"/>
  <c r="E38" i="4"/>
  <c r="E39" i="4"/>
  <c r="F39" i="4" s="1"/>
  <c r="E40" i="4"/>
  <c r="E41" i="4"/>
  <c r="E42" i="4"/>
  <c r="E43" i="4"/>
  <c r="D47" i="4"/>
  <c r="B47" i="4"/>
  <c r="B43" i="4"/>
  <c r="B35" i="4"/>
  <c r="B36" i="4"/>
  <c r="B37" i="4"/>
  <c r="B38" i="4"/>
  <c r="B39" i="4"/>
  <c r="B40" i="4"/>
  <c r="B41" i="4"/>
  <c r="B42" i="4"/>
  <c r="AE13" i="4"/>
  <c r="AE14" i="4"/>
  <c r="AE15" i="4"/>
  <c r="AE16" i="4"/>
  <c r="AE17" i="4"/>
  <c r="AE18" i="4"/>
  <c r="AE19" i="4"/>
  <c r="AE20" i="4"/>
  <c r="AE21" i="4"/>
  <c r="AE25" i="4"/>
  <c r="AD26" i="4"/>
  <c r="O40" i="4" s="1"/>
  <c r="AC26" i="4"/>
  <c r="N40" i="4" s="1"/>
  <c r="AB13" i="4"/>
  <c r="AB14" i="4"/>
  <c r="AB15" i="4"/>
  <c r="AB16" i="4"/>
  <c r="AB17" i="4"/>
  <c r="AB18" i="4"/>
  <c r="AB19" i="4"/>
  <c r="AB20" i="4"/>
  <c r="AB21" i="4"/>
  <c r="AB25" i="4"/>
  <c r="AA26" i="4"/>
  <c r="Z13" i="4"/>
  <c r="Z14" i="4"/>
  <c r="Z15" i="4"/>
  <c r="Z16" i="4"/>
  <c r="Z18" i="4"/>
  <c r="Z19" i="4"/>
  <c r="Y26" i="4"/>
  <c r="Z25" i="4"/>
  <c r="X26" i="4"/>
  <c r="N39" i="4" s="1"/>
  <c r="W13" i="4"/>
  <c r="W14" i="4"/>
  <c r="W15" i="4"/>
  <c r="W16" i="4"/>
  <c r="W18" i="4"/>
  <c r="W19" i="4"/>
  <c r="V26" i="4"/>
  <c r="W21" i="4" s="1"/>
  <c r="W25" i="4"/>
  <c r="T26" i="4"/>
  <c r="U13" i="4"/>
  <c r="U14" i="4"/>
  <c r="U15" i="4"/>
  <c r="U16" i="4"/>
  <c r="U17" i="4"/>
  <c r="U18" i="4"/>
  <c r="U19" i="4"/>
  <c r="U20" i="4"/>
  <c r="U21" i="4"/>
  <c r="U25" i="4"/>
  <c r="S26" i="4"/>
  <c r="N38" i="4" s="1"/>
  <c r="Q26" i="4"/>
  <c r="R13" i="4"/>
  <c r="R14" i="4"/>
  <c r="R15" i="4"/>
  <c r="R16" i="4"/>
  <c r="R17" i="4"/>
  <c r="R18" i="4"/>
  <c r="R19" i="4"/>
  <c r="R20" i="4"/>
  <c r="R21" i="4"/>
  <c r="R25" i="4"/>
  <c r="O26" i="4"/>
  <c r="P15" i="4" s="1"/>
  <c r="P17" i="4"/>
  <c r="N26" i="4"/>
  <c r="N37" i="4" s="1"/>
  <c r="L26" i="4"/>
  <c r="M19" i="4" s="1"/>
  <c r="M16" i="4"/>
  <c r="M17" i="4"/>
  <c r="M18" i="4"/>
  <c r="M25" i="4"/>
  <c r="J26" i="4"/>
  <c r="K13" i="4" s="1"/>
  <c r="K16" i="4"/>
  <c r="K17" i="4"/>
  <c r="I26" i="4"/>
  <c r="N36" i="4" s="1"/>
  <c r="G26" i="4"/>
  <c r="H15" i="4" s="1"/>
  <c r="H16" i="4"/>
  <c r="H17" i="4"/>
  <c r="E26" i="4"/>
  <c r="F14" i="4" s="1"/>
  <c r="F18" i="4"/>
  <c r="F13" i="4"/>
  <c r="F16" i="4"/>
  <c r="F17" i="4"/>
  <c r="F21" i="4"/>
  <c r="F25" i="4"/>
  <c r="D26" i="4"/>
  <c r="N35" i="4" s="1"/>
  <c r="B26" i="4"/>
  <c r="L35" i="4" s="1"/>
  <c r="C16" i="4"/>
  <c r="C17" i="4"/>
  <c r="C19" i="4"/>
  <c r="C21" i="4"/>
  <c r="C25" i="4"/>
  <c r="O38" i="4"/>
  <c r="L40" i="4"/>
  <c r="M40" i="4" s="1"/>
  <c r="D35" i="4"/>
  <c r="D36" i="4"/>
  <c r="D37" i="4"/>
  <c r="D38" i="4"/>
  <c r="D39" i="4"/>
  <c r="D40" i="4"/>
  <c r="D41" i="4"/>
  <c r="D42" i="4"/>
  <c r="D43" i="4"/>
  <c r="J26" i="1"/>
  <c r="O26" i="1"/>
  <c r="O37" i="1" s="1"/>
  <c r="E26" i="1"/>
  <c r="Y26" i="1"/>
  <c r="O39" i="1" s="1"/>
  <c r="I26" i="1"/>
  <c r="N36" i="1" s="1"/>
  <c r="N26" i="1"/>
  <c r="N37" i="1" s="1"/>
  <c r="D26" i="1"/>
  <c r="N35" i="1" s="1"/>
  <c r="X26" i="1"/>
  <c r="N39" i="1"/>
  <c r="G26" i="1"/>
  <c r="L26" i="1"/>
  <c r="L37" i="1" s="1"/>
  <c r="V26" i="1"/>
  <c r="L39" i="1" s="1"/>
  <c r="Q26" i="1"/>
  <c r="L38" i="1"/>
  <c r="M38" i="1"/>
  <c r="AB26" i="1"/>
  <c r="C26" i="1"/>
  <c r="E47" i="1"/>
  <c r="E43" i="1"/>
  <c r="E35" i="1"/>
  <c r="E42" i="1"/>
  <c r="E36" i="1"/>
  <c r="E37" i="1"/>
  <c r="E38" i="1"/>
  <c r="E39" i="1"/>
  <c r="F39" i="1" s="1"/>
  <c r="E40" i="1"/>
  <c r="E41" i="1"/>
  <c r="D47" i="1"/>
  <c r="D43" i="1"/>
  <c r="D35" i="1"/>
  <c r="D42" i="1"/>
  <c r="D36" i="1"/>
  <c r="D37" i="1"/>
  <c r="D38" i="1"/>
  <c r="D39" i="1"/>
  <c r="D40" i="1"/>
  <c r="D41" i="1"/>
  <c r="B47" i="1"/>
  <c r="B43" i="1"/>
  <c r="B35" i="1"/>
  <c r="B42" i="1"/>
  <c r="B36" i="1"/>
  <c r="B37" i="1"/>
  <c r="B38" i="1"/>
  <c r="B39" i="1"/>
  <c r="C39" i="1" s="1"/>
  <c r="B40" i="1"/>
  <c r="B41" i="1"/>
  <c r="AD26" i="1"/>
  <c r="AC26" i="1"/>
  <c r="N40" i="1" s="1"/>
  <c r="AA26" i="1"/>
  <c r="L40" i="1" s="1"/>
  <c r="M40" i="1" s="1"/>
  <c r="U26" i="1"/>
  <c r="T26" i="1"/>
  <c r="O38" i="1" s="1"/>
  <c r="P38" i="1" s="1"/>
  <c r="S26" i="1"/>
  <c r="N38" i="1" s="1"/>
  <c r="R26" i="1"/>
  <c r="P26" i="1"/>
  <c r="P16" i="5"/>
  <c r="P16" i="4"/>
  <c r="O40" i="1"/>
  <c r="AE16" i="7"/>
  <c r="L38" i="4"/>
  <c r="AE26" i="1"/>
  <c r="O35" i="6"/>
  <c r="F22" i="6"/>
  <c r="L35" i="6"/>
  <c r="C22" i="6"/>
  <c r="W26" i="1"/>
  <c r="E48" i="1"/>
  <c r="F47" i="1"/>
  <c r="H20" i="6"/>
  <c r="H19" i="6"/>
  <c r="M18" i="6"/>
  <c r="M13" i="6"/>
  <c r="M26" i="6" s="1"/>
  <c r="P19" i="6"/>
  <c r="P14" i="6"/>
  <c r="P26" i="6" s="1"/>
  <c r="Z21" i="6"/>
  <c r="L36" i="6"/>
  <c r="H22" i="6"/>
  <c r="O36" i="6"/>
  <c r="P36" i="6"/>
  <c r="K22" i="6"/>
  <c r="AB26" i="6"/>
  <c r="AE26" i="6"/>
  <c r="M13" i="5"/>
  <c r="M26" i="5"/>
  <c r="L36" i="5"/>
  <c r="H22" i="5"/>
  <c r="O39" i="5"/>
  <c r="O36" i="5"/>
  <c r="K22" i="5"/>
  <c r="H22" i="4"/>
  <c r="K22" i="4"/>
  <c r="U26" i="4"/>
  <c r="L35" i="1"/>
  <c r="O35" i="1"/>
  <c r="F26" i="1"/>
  <c r="L36" i="1"/>
  <c r="Z26" i="1"/>
  <c r="Z18" i="6"/>
  <c r="C20" i="6"/>
  <c r="C13" i="6"/>
  <c r="C26" i="6" s="1"/>
  <c r="F14" i="6"/>
  <c r="K15" i="6"/>
  <c r="R16" i="6"/>
  <c r="R26" i="6" s="1"/>
  <c r="U16" i="6"/>
  <c r="U13" i="6"/>
  <c r="H18" i="6"/>
  <c r="H13" i="6"/>
  <c r="H26" i="6" s="1"/>
  <c r="H25" i="6"/>
  <c r="H14" i="6"/>
  <c r="K19" i="6"/>
  <c r="K14" i="6"/>
  <c r="K26" i="6" s="1"/>
  <c r="K18" i="6"/>
  <c r="K21" i="6"/>
  <c r="K13" i="6"/>
  <c r="F13" i="6"/>
  <c r="W19" i="6"/>
  <c r="W18" i="6"/>
  <c r="K25" i="6"/>
  <c r="E48" i="6"/>
  <c r="F44" i="6"/>
  <c r="D48" i="6"/>
  <c r="H14" i="5"/>
  <c r="H25" i="5"/>
  <c r="H18" i="5"/>
  <c r="H26" i="5" s="1"/>
  <c r="K15" i="5"/>
  <c r="K18" i="5"/>
  <c r="K14" i="5"/>
  <c r="K21" i="5"/>
  <c r="P15" i="5"/>
  <c r="P18" i="5"/>
  <c r="P13" i="5"/>
  <c r="P19" i="5"/>
  <c r="P26" i="5" s="1"/>
  <c r="P14" i="5"/>
  <c r="H15" i="5"/>
  <c r="K13" i="5"/>
  <c r="W18" i="5"/>
  <c r="W26" i="5" s="1"/>
  <c r="R16" i="5"/>
  <c r="H13" i="5"/>
  <c r="H20" i="5"/>
  <c r="K19" i="5"/>
  <c r="K20" i="5"/>
  <c r="C14" i="5"/>
  <c r="C13" i="5"/>
  <c r="C26" i="5" s="1"/>
  <c r="B48" i="5"/>
  <c r="D48" i="5"/>
  <c r="E48" i="5"/>
  <c r="F44" i="5"/>
  <c r="AE21" i="5"/>
  <c r="AE20" i="5"/>
  <c r="C20" i="5"/>
  <c r="F21" i="5"/>
  <c r="F20" i="5"/>
  <c r="P21" i="5"/>
  <c r="B48" i="6"/>
  <c r="C44" i="6"/>
  <c r="Z20" i="7"/>
  <c r="K15" i="4"/>
  <c r="C15" i="4"/>
  <c r="F15" i="4"/>
  <c r="P18" i="4"/>
  <c r="H25" i="4"/>
  <c r="K19" i="4"/>
  <c r="K25" i="4"/>
  <c r="C14" i="4"/>
  <c r="F20" i="4"/>
  <c r="W17" i="4"/>
  <c r="Z17" i="4"/>
  <c r="C18" i="4"/>
  <c r="C20" i="4"/>
  <c r="M13" i="4"/>
  <c r="W20" i="4"/>
  <c r="L36" i="4"/>
  <c r="F44" i="4"/>
  <c r="K22" i="7"/>
  <c r="P16" i="7"/>
  <c r="P40" i="1"/>
  <c r="F38" i="1"/>
  <c r="M16" i="7"/>
  <c r="P37" i="5"/>
  <c r="F44" i="1"/>
  <c r="F25" i="7"/>
  <c r="C22" i="7"/>
  <c r="Z26" i="6"/>
  <c r="F26" i="6"/>
  <c r="F37" i="1"/>
  <c r="C37" i="6"/>
  <c r="C42" i="6"/>
  <c r="C40" i="5"/>
  <c r="C44" i="5"/>
  <c r="P38" i="5"/>
  <c r="C44" i="4"/>
  <c r="C47" i="1"/>
  <c r="C38" i="1"/>
  <c r="C15" i="7"/>
  <c r="W26" i="6"/>
  <c r="F38" i="6"/>
  <c r="F42" i="6"/>
  <c r="C40" i="6"/>
  <c r="C38" i="6"/>
  <c r="F41" i="6"/>
  <c r="F37" i="6"/>
  <c r="C36" i="6"/>
  <c r="F36" i="6"/>
  <c r="F43" i="6"/>
  <c r="U13" i="7"/>
  <c r="F47" i="6"/>
  <c r="C35" i="6"/>
  <c r="M35" i="6"/>
  <c r="M39" i="6"/>
  <c r="P35" i="6"/>
  <c r="F35" i="6"/>
  <c r="P39" i="6"/>
  <c r="F40" i="6"/>
  <c r="AB18" i="7"/>
  <c r="C41" i="6"/>
  <c r="C47" i="6"/>
  <c r="M36" i="6"/>
  <c r="C47" i="5"/>
  <c r="F40" i="5"/>
  <c r="F47" i="5"/>
  <c r="P39" i="5"/>
  <c r="C37" i="5"/>
  <c r="C38" i="5"/>
  <c r="F37" i="5"/>
  <c r="F38" i="5"/>
  <c r="F35" i="5"/>
  <c r="F48" i="5" s="1"/>
  <c r="C41" i="5"/>
  <c r="C36" i="5"/>
  <c r="F41" i="5"/>
  <c r="F36" i="5"/>
  <c r="C35" i="5"/>
  <c r="C42" i="5"/>
  <c r="F43" i="5"/>
  <c r="F42" i="5"/>
  <c r="M35" i="5"/>
  <c r="M41" i="5" s="1"/>
  <c r="M36" i="5"/>
  <c r="W20" i="7"/>
  <c r="P36" i="5"/>
  <c r="C39" i="4"/>
  <c r="R13" i="7"/>
  <c r="H16" i="7"/>
  <c r="L39" i="4" l="1"/>
  <c r="W24" i="4"/>
  <c r="W26" i="4" s="1"/>
  <c r="Z20" i="4"/>
  <c r="Z26" i="4" s="1"/>
  <c r="Z24" i="4"/>
  <c r="Z21" i="4"/>
  <c r="O39" i="4"/>
  <c r="R16" i="7"/>
  <c r="R26" i="7" s="1"/>
  <c r="P25" i="4"/>
  <c r="L37" i="4"/>
  <c r="L41" i="4" s="1"/>
  <c r="M38" i="4" s="1"/>
  <c r="M20" i="4"/>
  <c r="M21" i="4"/>
  <c r="M15" i="4"/>
  <c r="M14" i="4"/>
  <c r="P21" i="4"/>
  <c r="P20" i="4"/>
  <c r="P19" i="4"/>
  <c r="P13" i="4"/>
  <c r="O37" i="4"/>
  <c r="P14" i="4"/>
  <c r="H20" i="4"/>
  <c r="H18" i="4"/>
  <c r="H13" i="4"/>
  <c r="H19" i="4"/>
  <c r="H14" i="4"/>
  <c r="H23" i="4"/>
  <c r="K23" i="4"/>
  <c r="O36" i="4"/>
  <c r="K21" i="4"/>
  <c r="K20" i="4"/>
  <c r="K18" i="4"/>
  <c r="K14" i="4"/>
  <c r="H21" i="4"/>
  <c r="C26" i="4"/>
  <c r="E48" i="4"/>
  <c r="F19" i="4"/>
  <c r="O35" i="4"/>
  <c r="D48" i="4"/>
  <c r="H21" i="1"/>
  <c r="H14" i="1"/>
  <c r="H26" i="1" s="1"/>
  <c r="H18" i="1"/>
  <c r="H13" i="1"/>
  <c r="H15" i="1"/>
  <c r="H19" i="1"/>
  <c r="H23" i="1"/>
  <c r="H20" i="1"/>
  <c r="O36" i="1"/>
  <c r="K21" i="1"/>
  <c r="K14" i="1"/>
  <c r="K18" i="1"/>
  <c r="K13" i="1"/>
  <c r="K15" i="1"/>
  <c r="K19" i="1"/>
  <c r="K23" i="1"/>
  <c r="K20" i="1"/>
  <c r="F36" i="1"/>
  <c r="F45" i="1"/>
  <c r="F41" i="1"/>
  <c r="F43" i="1"/>
  <c r="F40" i="1"/>
  <c r="F35" i="1"/>
  <c r="F48" i="1" s="1"/>
  <c r="C14" i="7"/>
  <c r="D48" i="1"/>
  <c r="F42" i="1"/>
  <c r="F48" i="6"/>
  <c r="P37" i="6"/>
  <c r="O41" i="6"/>
  <c r="L41" i="6"/>
  <c r="M37" i="6"/>
  <c r="M41" i="6" s="1"/>
  <c r="N41" i="6"/>
  <c r="P41" i="6"/>
  <c r="U26" i="6"/>
  <c r="C48" i="6"/>
  <c r="E40" i="7"/>
  <c r="E37" i="7"/>
  <c r="AE18" i="7"/>
  <c r="C48" i="5"/>
  <c r="O41" i="5"/>
  <c r="P35" i="5"/>
  <c r="P41" i="5" s="1"/>
  <c r="L41" i="5"/>
  <c r="F26" i="5"/>
  <c r="AE26" i="5"/>
  <c r="K26" i="5"/>
  <c r="U26" i="5"/>
  <c r="R26" i="5"/>
  <c r="B26" i="7"/>
  <c r="L35" i="7" s="1"/>
  <c r="E47" i="7"/>
  <c r="G26" i="7"/>
  <c r="AC26" i="7"/>
  <c r="N39" i="7" s="1"/>
  <c r="D42" i="7"/>
  <c r="D35" i="7"/>
  <c r="N41" i="4"/>
  <c r="L41" i="1"/>
  <c r="M39" i="1" s="1"/>
  <c r="M37" i="1"/>
  <c r="M26" i="1"/>
  <c r="N41" i="1"/>
  <c r="O41" i="1"/>
  <c r="P35" i="1" s="1"/>
  <c r="K26" i="1"/>
  <c r="P40" i="4"/>
  <c r="F26" i="4"/>
  <c r="R26" i="4"/>
  <c r="AB26" i="4"/>
  <c r="AE26" i="4"/>
  <c r="B39" i="7"/>
  <c r="C39" i="7" s="1"/>
  <c r="AA26" i="7"/>
  <c r="L26" i="7"/>
  <c r="M18" i="7" s="1"/>
  <c r="B48" i="4"/>
  <c r="D41" i="7"/>
  <c r="X26" i="7"/>
  <c r="N40" i="7" s="1"/>
  <c r="O26" i="7"/>
  <c r="P15" i="7" s="1"/>
  <c r="D44" i="7"/>
  <c r="E45" i="7"/>
  <c r="B42" i="7"/>
  <c r="D40" i="7"/>
  <c r="D39" i="7"/>
  <c r="N26" i="7"/>
  <c r="N37" i="7" s="1"/>
  <c r="D36" i="7"/>
  <c r="D43" i="7"/>
  <c r="I26" i="7"/>
  <c r="N36" i="7" s="1"/>
  <c r="D47" i="7"/>
  <c r="D45" i="7"/>
  <c r="B40" i="7"/>
  <c r="B35" i="7"/>
  <c r="E42" i="7"/>
  <c r="E35" i="7"/>
  <c r="D38" i="7"/>
  <c r="B44" i="7"/>
  <c r="C44" i="7" s="1"/>
  <c r="W26" i="7"/>
  <c r="Z26" i="7"/>
  <c r="B45" i="7"/>
  <c r="D37" i="7"/>
  <c r="B43" i="7"/>
  <c r="B38" i="7"/>
  <c r="Q26" i="7"/>
  <c r="L38" i="7" s="1"/>
  <c r="J26" i="7"/>
  <c r="K19" i="7" s="1"/>
  <c r="AD26" i="7"/>
  <c r="AE24" i="7" s="1"/>
  <c r="Y26" i="7"/>
  <c r="O40" i="7" s="1"/>
  <c r="P40" i="7" s="1"/>
  <c r="S26" i="7"/>
  <c r="N38" i="7" s="1"/>
  <c r="T26" i="7"/>
  <c r="O38" i="7" s="1"/>
  <c r="B48" i="1"/>
  <c r="C45" i="1" s="1"/>
  <c r="E44" i="7"/>
  <c r="F44" i="7" s="1"/>
  <c r="D26" i="7"/>
  <c r="N35" i="7" s="1"/>
  <c r="B47" i="7"/>
  <c r="E41" i="7"/>
  <c r="B36" i="7"/>
  <c r="B41" i="7"/>
  <c r="E39" i="7"/>
  <c r="F39" i="7" s="1"/>
  <c r="B37" i="7"/>
  <c r="E43" i="7"/>
  <c r="H22" i="7"/>
  <c r="E36" i="7"/>
  <c r="E38" i="7"/>
  <c r="V26" i="7"/>
  <c r="L40" i="7" s="1"/>
  <c r="M40" i="7" s="1"/>
  <c r="E26" i="7"/>
  <c r="F19" i="7" s="1"/>
  <c r="C38" i="4" l="1"/>
  <c r="C46" i="4"/>
  <c r="L39" i="7"/>
  <c r="AB24" i="7"/>
  <c r="F38" i="4"/>
  <c r="F46" i="4"/>
  <c r="M39" i="4"/>
  <c r="C38" i="7"/>
  <c r="F37" i="4"/>
  <c r="U16" i="7"/>
  <c r="U26" i="7" s="1"/>
  <c r="M26" i="4"/>
  <c r="M25" i="7"/>
  <c r="P26" i="4"/>
  <c r="P25" i="7"/>
  <c r="O41" i="4"/>
  <c r="P39" i="4" s="1"/>
  <c r="P19" i="7"/>
  <c r="P21" i="7"/>
  <c r="M20" i="7"/>
  <c r="M35" i="4"/>
  <c r="M37" i="4"/>
  <c r="M15" i="7"/>
  <c r="M19" i="7"/>
  <c r="K25" i="7"/>
  <c r="H21" i="7"/>
  <c r="H25" i="7"/>
  <c r="C40" i="4"/>
  <c r="C47" i="4"/>
  <c r="H26" i="4"/>
  <c r="F43" i="4"/>
  <c r="F47" i="4"/>
  <c r="C45" i="4"/>
  <c r="K26" i="4"/>
  <c r="F45" i="4"/>
  <c r="F35" i="4"/>
  <c r="C43" i="4"/>
  <c r="F36" i="4"/>
  <c r="F40" i="4"/>
  <c r="C37" i="4"/>
  <c r="C35" i="4"/>
  <c r="C41" i="4"/>
  <c r="M36" i="4"/>
  <c r="C36" i="4"/>
  <c r="C42" i="4"/>
  <c r="C19" i="7"/>
  <c r="C20" i="7"/>
  <c r="F42" i="4"/>
  <c r="F41" i="4"/>
  <c r="H23" i="7"/>
  <c r="K13" i="7"/>
  <c r="K23" i="7"/>
  <c r="C37" i="1"/>
  <c r="C43" i="1"/>
  <c r="C36" i="1"/>
  <c r="C40" i="1"/>
  <c r="C35" i="1"/>
  <c r="C41" i="1"/>
  <c r="C42" i="1"/>
  <c r="O39" i="7"/>
  <c r="AE21" i="7"/>
  <c r="O37" i="7"/>
  <c r="P13" i="7"/>
  <c r="P14" i="7"/>
  <c r="P36" i="1"/>
  <c r="K14" i="7"/>
  <c r="P20" i="7"/>
  <c r="AE20" i="7"/>
  <c r="AB20" i="7"/>
  <c r="P37" i="1"/>
  <c r="O35" i="7"/>
  <c r="F20" i="7"/>
  <c r="P18" i="7"/>
  <c r="L37" i="7"/>
  <c r="M13" i="7"/>
  <c r="M14" i="7"/>
  <c r="M35" i="1"/>
  <c r="M36" i="1"/>
  <c r="M21" i="7"/>
  <c r="K20" i="7"/>
  <c r="F14" i="7"/>
  <c r="H18" i="7"/>
  <c r="K21" i="7"/>
  <c r="L36" i="7"/>
  <c r="H15" i="7"/>
  <c r="H14" i="7"/>
  <c r="H20" i="7"/>
  <c r="H19" i="7"/>
  <c r="AB21" i="7"/>
  <c r="P39" i="1"/>
  <c r="O36" i="7"/>
  <c r="K15" i="7"/>
  <c r="K18" i="7"/>
  <c r="H13" i="7"/>
  <c r="D48" i="7"/>
  <c r="E48" i="7"/>
  <c r="B48" i="7"/>
  <c r="N41" i="7"/>
  <c r="C45" i="7" l="1"/>
  <c r="C46" i="7"/>
  <c r="M41" i="4"/>
  <c r="F35" i="7"/>
  <c r="F46" i="7"/>
  <c r="AB26" i="7"/>
  <c r="AE26" i="7"/>
  <c r="P36" i="4"/>
  <c r="P38" i="4"/>
  <c r="F38" i="7"/>
  <c r="P37" i="4"/>
  <c r="P35" i="4"/>
  <c r="L41" i="7"/>
  <c r="C47" i="7"/>
  <c r="F47" i="7"/>
  <c r="F48" i="4"/>
  <c r="K26" i="7"/>
  <c r="H26" i="7"/>
  <c r="C26" i="7"/>
  <c r="C48" i="4"/>
  <c r="C35" i="7"/>
  <c r="C36" i="7"/>
  <c r="M41" i="1"/>
  <c r="C42" i="7"/>
  <c r="C41" i="7"/>
  <c r="C40" i="7"/>
  <c r="C43" i="7"/>
  <c r="C37" i="7"/>
  <c r="P41" i="1"/>
  <c r="F45" i="7"/>
  <c r="F36" i="7"/>
  <c r="F37" i="7"/>
  <c r="F42" i="7"/>
  <c r="O41" i="7"/>
  <c r="F43" i="7"/>
  <c r="F40" i="7"/>
  <c r="F41" i="7"/>
  <c r="F26" i="7"/>
  <c r="M26" i="7"/>
  <c r="C48" i="1"/>
  <c r="P26" i="7"/>
  <c r="P41" i="4" l="1"/>
  <c r="M39" i="7"/>
  <c r="M38" i="7"/>
  <c r="P35" i="7"/>
  <c r="P38" i="7"/>
  <c r="M37" i="7"/>
  <c r="M36" i="7"/>
  <c r="M35" i="7"/>
  <c r="C48" i="7"/>
  <c r="F48" i="7"/>
  <c r="P36" i="7"/>
  <c r="P39" i="7"/>
  <c r="P37" i="7"/>
  <c r="M41" i="7" l="1"/>
  <c r="P41" i="7"/>
</calcChain>
</file>

<file path=xl/sharedStrings.xml><?xml version="1.0" encoding="utf-8"?>
<sst xmlns="http://schemas.openxmlformats.org/spreadsheetml/2006/main" count="467" uniqueCount="63">
  <si>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</si>
  <si>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</si>
  <si>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</si>
  <si>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</si>
  <si>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</si>
  <si>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</si>
  <si>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</si>
  <si>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</si>
  <si>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</si>
  <si>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</si>
  <si>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</si>
  <si>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</si>
  <si>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</si>
  <si>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</si>
  <si>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</si>
  <si>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</si>
  <si>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</si>
  <si>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</si>
  <si>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</si>
  <si>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</si>
  <si>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</si>
  <si>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</si>
  <si>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</si>
  <si>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</si>
  <si>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</si>
  <si>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</si>
  <si>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</si>
  <si>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</si>
  <si>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</si>
  <si>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</si>
  <si>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</si>
  <si>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</si>
  <si>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</si>
  <si>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</si>
  <si>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</si>
  <si>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</si>
  <si>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</si>
  <si>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</si>
  <si>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</si>
  <si>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</si>
  <si>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</si>
  <si>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</si>
  <si>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</si>
  <si>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</si>
  <si>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</si>
  <si>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</si>
  <si>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</si>
  <si>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</si>
  <si>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</si>
  <si>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</si>
  <si>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</si>
  <si>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</si>
  <si>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</si>
  <si>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</si>
  <si>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</si>
  <si>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</si>
  <si>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</si>
  <si>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</si>
  <si>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</si>
  <si>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Ctes Accès Bases Dades i Subscripció a Publicacions 
     (DA 9a LCSP)</t>
  </si>
  <si>
    <t>AJUNTAMENT DE BARCELONA (GERÈNCIES i DISTRICTES)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</si>
  <si>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t>
  </si>
  <si>
    <t>https://bcnroc.ajuntament.barcelona.cat/jspui/bitstream/11703/117122/5/GM_Pressupost_2020.pdf#page=218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</si>
</sst>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6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44" fontId="24" fillId="0" borderId="2" xfId="2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ANUAL'!$B$35:$B$47</c:f>
              <c:numCache>
                <c:formatCode>#,##0</c:formatCode>
                <c:ptCount val="13"/>
                <c:pt idx="0">
                  <c:v>85</c:v>
                </c:pt>
                <c:pt idx="1">
                  <c:v>39</c:v>
                </c:pt>
                <c:pt idx="2">
                  <c:v>47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249</c:v>
                </c:pt>
                <c:pt idx="7">
                  <c:v>868</c:v>
                </c:pt>
                <c:pt idx="8">
                  <c:v>1309</c:v>
                </c:pt>
                <c:pt idx="9">
                  <c:v>0</c:v>
                </c:pt>
                <c:pt idx="10">
                  <c:v>68</c:v>
                </c:pt>
                <c:pt idx="11">
                  <c:v>6</c:v>
                </c:pt>
                <c:pt idx="1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ANUAL'!$A$35:$A$47</c:f>
              <c:strCache>
                <c:ptCount val="13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Ctes Accès Bases Dades i Subscripció a Publicacions 
     (DA 9a LCSP)</c:v>
                </c:pt>
                <c:pt idx="12">
                  <c:v>Tramitació d'Emergència
     (art. 120 LCSP)</c:v>
                </c:pt>
              </c:strCache>
            </c:strRef>
          </c:cat>
          <c:val>
            <c:numRef>
              <c:f>'2024 - CONTRACTACIÓ ANUAL'!$E$35:$E$47</c:f>
              <c:numCache>
                <c:formatCode>#,##0.00\ "€"</c:formatCode>
                <c:ptCount val="13"/>
                <c:pt idx="0">
                  <c:v>96759691.439999998</c:v>
                </c:pt>
                <c:pt idx="1">
                  <c:v>4050338.21</c:v>
                </c:pt>
                <c:pt idx="2">
                  <c:v>1395430.14</c:v>
                </c:pt>
                <c:pt idx="3">
                  <c:v>971998.66</c:v>
                </c:pt>
                <c:pt idx="4">
                  <c:v>0</c:v>
                </c:pt>
                <c:pt idx="5">
                  <c:v>1227429.02</c:v>
                </c:pt>
                <c:pt idx="6">
                  <c:v>16166618.189999999</c:v>
                </c:pt>
                <c:pt idx="7">
                  <c:v>8496238.709999999</c:v>
                </c:pt>
                <c:pt idx="8">
                  <c:v>731377.79999999981</c:v>
                </c:pt>
                <c:pt idx="9">
                  <c:v>0</c:v>
                </c:pt>
                <c:pt idx="10">
                  <c:v>707551.25</c:v>
                </c:pt>
                <c:pt idx="11">
                  <c:v>105211.23000000001</c:v>
                </c:pt>
                <c:pt idx="12">
                  <c:v>285481.98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ANUAL'!$L$34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ANUAL'!$L$35:$L$40</c:f>
              <c:numCache>
                <c:formatCode>#,##0</c:formatCode>
                <c:ptCount val="6"/>
                <c:pt idx="0">
                  <c:v>101</c:v>
                </c:pt>
                <c:pt idx="1">
                  <c:v>1681</c:v>
                </c:pt>
                <c:pt idx="2">
                  <c:v>858</c:v>
                </c:pt>
                <c:pt idx="3">
                  <c:v>2</c:v>
                </c:pt>
                <c:pt idx="4">
                  <c:v>40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ANUAL'!$O$34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ANUAL'!$J$35:$K$40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ANUAL'!$O$35:$O$40</c:f>
              <c:numCache>
                <c:formatCode>#,##0.00\ "€"</c:formatCode>
                <c:ptCount val="6"/>
                <c:pt idx="0">
                  <c:v>9341907.1999999993</c:v>
                </c:pt>
                <c:pt idx="1">
                  <c:v>114242870.2</c:v>
                </c:pt>
                <c:pt idx="2">
                  <c:v>5934311.0899999989</c:v>
                </c:pt>
                <c:pt idx="3">
                  <c:v>971998.66</c:v>
                </c:pt>
                <c:pt idx="4">
                  <c:v>406279.48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28</xdr:row>
      <xdr:rowOff>230909</xdr:rowOff>
    </xdr:from>
    <xdr:to>
      <xdr:col>24</xdr:col>
      <xdr:colOff>333375</xdr:colOff>
      <xdr:row>37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28</xdr:row>
      <xdr:rowOff>202046</xdr:rowOff>
    </xdr:from>
    <xdr:to>
      <xdr:col>30</xdr:col>
      <xdr:colOff>714375</xdr:colOff>
      <xdr:row>37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37</xdr:row>
      <xdr:rowOff>377220</xdr:rowOff>
    </xdr:from>
    <xdr:to>
      <xdr:col>24</xdr:col>
      <xdr:colOff>331231</xdr:colOff>
      <xdr:row>50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37</xdr:row>
      <xdr:rowOff>362912</xdr:rowOff>
    </xdr:from>
    <xdr:to>
      <xdr:col>30</xdr:col>
      <xdr:colOff>698500</xdr:colOff>
      <xdr:row>50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19" zoomScale="85" zoomScaleNormal="85" workbookViewId="0">
      <selection activeCell="A29" sqref="A29:Q29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45411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60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10" t="s">
        <v>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30" customHeight="1" thickBot="1" x14ac:dyDescent="0.35">
      <c r="A11" s="145" t="s">
        <v>10</v>
      </c>
      <c r="B11" s="113" t="s">
        <v>3</v>
      </c>
      <c r="C11" s="114"/>
      <c r="D11" s="114"/>
      <c r="E11" s="114"/>
      <c r="F11" s="115"/>
      <c r="G11" s="116" t="s">
        <v>1</v>
      </c>
      <c r="H11" s="117"/>
      <c r="I11" s="117"/>
      <c r="J11" s="117"/>
      <c r="K11" s="118"/>
      <c r="L11" s="131" t="s">
        <v>2</v>
      </c>
      <c r="M11" s="132"/>
      <c r="N11" s="132"/>
      <c r="O11" s="132"/>
      <c r="P11" s="132"/>
      <c r="Q11" s="119" t="s">
        <v>34</v>
      </c>
      <c r="R11" s="120"/>
      <c r="S11" s="120"/>
      <c r="T11" s="120"/>
      <c r="U11" s="121"/>
      <c r="V11" s="125" t="s">
        <v>5</v>
      </c>
      <c r="W11" s="126"/>
      <c r="X11" s="126"/>
      <c r="Y11" s="126"/>
      <c r="Z11" s="127"/>
      <c r="AA11" s="122" t="s">
        <v>4</v>
      </c>
      <c r="AB11" s="123"/>
      <c r="AC11" s="123"/>
      <c r="AD11" s="123"/>
      <c r="AE11" s="124"/>
    </row>
    <row r="12" spans="1:31" ht="39" customHeight="1" thickBot="1" x14ac:dyDescent="0.35">
      <c r="A12" s="14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>IF(B13,B13/$B$26,"")</f>
        <v/>
      </c>
      <c r="D13" s="4"/>
      <c r="E13" s="5"/>
      <c r="F13" s="21" t="str">
        <f>IF(E13,E13/$E$26,"")</f>
        <v/>
      </c>
      <c r="G13" s="1">
        <v>33</v>
      </c>
      <c r="H13" s="20">
        <f>IF(G13,G13/$G$26,"")</f>
        <v>4.7413793103448273E-2</v>
      </c>
      <c r="I13" s="4">
        <v>22711679.079999998</v>
      </c>
      <c r="J13" s="5">
        <v>27306424.619999997</v>
      </c>
      <c r="K13" s="21">
        <f>IF(J13,J13/$J$26,"")</f>
        <v>0.74551529662249516</v>
      </c>
      <c r="L13" s="1">
        <v>7</v>
      </c>
      <c r="M13" s="20">
        <f>IF(L13,L13/$L$26,"")</f>
        <v>2.1084337349397589E-2</v>
      </c>
      <c r="N13" s="4">
        <v>1234152.8600000001</v>
      </c>
      <c r="O13" s="5">
        <v>1493324.96</v>
      </c>
      <c r="P13" s="21">
        <f>IF(O13,O13/$O$26,"")</f>
        <v>0.40744708380019712</v>
      </c>
      <c r="Q13" s="1"/>
      <c r="R13" s="20" t="str">
        <f>IF(Q13,Q13/$Q$26,"")</f>
        <v/>
      </c>
      <c r="S13" s="4">
        <v>0</v>
      </c>
      <c r="T13" s="5">
        <v>0</v>
      </c>
      <c r="U13" s="21" t="str">
        <f>IF(T13,T13/$T$26,"")</f>
        <v/>
      </c>
      <c r="V13" s="1"/>
      <c r="W13" s="20" t="str">
        <f>IF(V13,V13/$V$26,"")</f>
        <v/>
      </c>
      <c r="X13" s="4"/>
      <c r="Y13" s="5"/>
      <c r="Z13" s="21" t="str">
        <f>IF(Y13,Y13/$Y$26,"")</f>
        <v/>
      </c>
      <c r="AA13" s="1"/>
      <c r="AB13" s="20" t="str">
        <f>IF(AA13,AA13/$AA$26,"")</f>
        <v/>
      </c>
      <c r="AC13" s="4"/>
      <c r="AD13" s="5"/>
      <c r="AE13" s="21" t="str">
        <f>IF(AD13,AD13/$AD$26,"")</f>
        <v/>
      </c>
    </row>
    <row r="14" spans="1:31" s="42" customFormat="1" ht="36" customHeight="1" x14ac:dyDescent="0.3">
      <c r="A14" s="43" t="s">
        <v>18</v>
      </c>
      <c r="B14" s="2">
        <v>5</v>
      </c>
      <c r="C14" s="20">
        <f>IF(B14,B14/$B$26,"")</f>
        <v>0.14285714285714285</v>
      </c>
      <c r="D14" s="6">
        <v>1086595.05</v>
      </c>
      <c r="E14" s="7">
        <v>1314780.01</v>
      </c>
      <c r="F14" s="21">
        <f>IF(E14,E14/$E$26,"")</f>
        <v>0.6651889900320157</v>
      </c>
      <c r="G14" s="2">
        <v>4</v>
      </c>
      <c r="H14" s="20">
        <f t="shared" ref="H14:H25" si="0">IF(G14,G14/$G$26,"")</f>
        <v>5.7471264367816091E-3</v>
      </c>
      <c r="I14" s="6">
        <v>242505.03999999998</v>
      </c>
      <c r="J14" s="7">
        <v>293431.09999999998</v>
      </c>
      <c r="K14" s="21">
        <f t="shared" ref="K14:K25" si="1">IF(J14,J14/$J$26,"")</f>
        <v>8.0112052968861012E-3</v>
      </c>
      <c r="L14" s="2">
        <v>1</v>
      </c>
      <c r="M14" s="20">
        <f t="shared" ref="M14:M25" si="2">IF(L14,L14/$L$26,"")</f>
        <v>3.0120481927710845E-3</v>
      </c>
      <c r="N14" s="6">
        <v>33020</v>
      </c>
      <c r="O14" s="7">
        <v>39954.199999999997</v>
      </c>
      <c r="P14" s="21">
        <f t="shared" ref="P14:P25" si="3">IF(O14,O14/$O$26,"")</f>
        <v>1.0901326041968678E-2</v>
      </c>
      <c r="Q14" s="2"/>
      <c r="R14" s="20" t="str">
        <f t="shared" ref="R14:R25" si="4">IF(Q14,Q14/$Q$26,"")</f>
        <v/>
      </c>
      <c r="S14" s="6"/>
      <c r="T14" s="7"/>
      <c r="U14" s="21" t="str">
        <f t="shared" ref="U14:U25" si="5">IF(T14,T14/$T$26,"")</f>
        <v/>
      </c>
      <c r="V14" s="2"/>
      <c r="W14" s="20" t="str">
        <f t="shared" ref="W14:W25" si="6">IF(V14,V14/$V$26,"")</f>
        <v/>
      </c>
      <c r="X14" s="6"/>
      <c r="Y14" s="7"/>
      <c r="Z14" s="21" t="str">
        <f t="shared" ref="Z14:Z25" si="7">IF(Y14,Y14/$Y$26,"")</f>
        <v/>
      </c>
      <c r="AA14" s="2"/>
      <c r="AB14" s="20" t="str">
        <f t="shared" ref="AB14:AB25" si="8">IF(AA14,AA14/$AA$26,"")</f>
        <v/>
      </c>
      <c r="AC14" s="6"/>
      <c r="AD14" s="7"/>
      <c r="AE14" s="21" t="str">
        <f t="shared" ref="AE14:AE25" si="9">IF(AD14,AD14/$AD$26,"")</f>
        <v/>
      </c>
    </row>
    <row r="15" spans="1:31" s="42" customFormat="1" ht="36" customHeight="1" x14ac:dyDescent="0.3">
      <c r="A15" s="43" t="s">
        <v>19</v>
      </c>
      <c r="B15" s="2"/>
      <c r="C15" s="20" t="str">
        <f t="shared" ref="C15:C25" si="10">IF(B15,B15/$B$26,"")</f>
        <v/>
      </c>
      <c r="D15" s="6"/>
      <c r="E15" s="7"/>
      <c r="F15" s="21" t="str">
        <f t="shared" ref="F15:F25" si="11">IF(E15,E15/$E$26,"")</f>
        <v/>
      </c>
      <c r="G15" s="2">
        <v>9</v>
      </c>
      <c r="H15" s="20">
        <f t="shared" si="0"/>
        <v>1.2931034482758621E-2</v>
      </c>
      <c r="I15" s="6">
        <v>284213.14</v>
      </c>
      <c r="J15" s="7">
        <v>319584.83999999997</v>
      </c>
      <c r="K15" s="21">
        <f t="shared" si="1"/>
        <v>8.7252501967667959E-3</v>
      </c>
      <c r="L15" s="2">
        <v>8</v>
      </c>
      <c r="M15" s="20">
        <f t="shared" si="2"/>
        <v>2.4096385542168676E-2</v>
      </c>
      <c r="N15" s="6">
        <v>105716.78000000001</v>
      </c>
      <c r="O15" s="7">
        <v>127917.30999999998</v>
      </c>
      <c r="P15" s="21">
        <f t="shared" si="3"/>
        <v>3.4901669980166798E-2</v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10"/>
        <v/>
      </c>
      <c r="D16" s="6"/>
      <c r="E16" s="7"/>
      <c r="F16" s="21" t="str">
        <f t="shared" si="11"/>
        <v/>
      </c>
      <c r="G16" s="2"/>
      <c r="H16" s="20" t="str">
        <f t="shared" si="0"/>
        <v/>
      </c>
      <c r="I16" s="6"/>
      <c r="J16" s="7"/>
      <c r="K16" s="21" t="str">
        <f t="shared" si="1"/>
        <v/>
      </c>
      <c r="L16" s="2"/>
      <c r="M16" s="20" t="str">
        <f t="shared" si="2"/>
        <v/>
      </c>
      <c r="N16" s="6"/>
      <c r="O16" s="7"/>
      <c r="P16" s="21" t="str">
        <f t="shared" si="3"/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10"/>
        <v/>
      </c>
      <c r="D17" s="6"/>
      <c r="E17" s="7"/>
      <c r="F17" s="21" t="str">
        <f t="shared" si="11"/>
        <v/>
      </c>
      <c r="G17" s="3"/>
      <c r="H17" s="20" t="str">
        <f t="shared" si="0"/>
        <v/>
      </c>
      <c r="I17" s="6"/>
      <c r="J17" s="7"/>
      <c r="K17" s="21" t="str">
        <f t="shared" si="1"/>
        <v/>
      </c>
      <c r="L17" s="3"/>
      <c r="M17" s="20" t="str">
        <f t="shared" si="2"/>
        <v/>
      </c>
      <c r="N17" s="6"/>
      <c r="O17" s="7"/>
      <c r="P17" s="21" t="str">
        <f t="shared" si="3"/>
        <v/>
      </c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99"/>
      <c r="Y17" s="99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20" t="str">
        <f t="shared" si="10"/>
        <v/>
      </c>
      <c r="D18" s="69"/>
      <c r="E18" s="70"/>
      <c r="F18" s="21" t="str">
        <f t="shared" si="11"/>
        <v/>
      </c>
      <c r="G18" s="71">
        <v>4</v>
      </c>
      <c r="H18" s="20">
        <f t="shared" si="0"/>
        <v>5.7471264367816091E-3</v>
      </c>
      <c r="I18" s="69">
        <v>970897.04</v>
      </c>
      <c r="J18" s="70">
        <v>1061645.82</v>
      </c>
      <c r="K18" s="21">
        <f t="shared" si="1"/>
        <v>2.8984871121707924E-2</v>
      </c>
      <c r="L18" s="71">
        <v>1</v>
      </c>
      <c r="M18" s="20">
        <f t="shared" si="2"/>
        <v>3.0120481927710845E-3</v>
      </c>
      <c r="N18" s="69">
        <v>83689</v>
      </c>
      <c r="O18" s="70">
        <v>92057.9</v>
      </c>
      <c r="P18" s="21">
        <f t="shared" si="3"/>
        <v>2.5117589205614139E-2</v>
      </c>
      <c r="Q18" s="71"/>
      <c r="R18" s="20" t="str">
        <f t="shared" si="4"/>
        <v/>
      </c>
      <c r="S18" s="69"/>
      <c r="T18" s="70"/>
      <c r="U18" s="21" t="str">
        <f t="shared" si="5"/>
        <v/>
      </c>
      <c r="V18" s="71"/>
      <c r="W18" s="20" t="str">
        <f t="shared" si="6"/>
        <v/>
      </c>
      <c r="X18" s="69"/>
      <c r="Y18" s="70"/>
      <c r="Z18" s="21" t="str">
        <f t="shared" si="7"/>
        <v/>
      </c>
      <c r="AA18" s="71"/>
      <c r="AB18" s="20" t="str">
        <f t="shared" si="8"/>
        <v/>
      </c>
      <c r="AC18" s="69"/>
      <c r="AD18" s="70"/>
      <c r="AE18" s="21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10"/>
        <v/>
      </c>
      <c r="D19" s="6"/>
      <c r="E19" s="7"/>
      <c r="F19" s="21" t="str">
        <f t="shared" si="11"/>
        <v/>
      </c>
      <c r="G19" s="2">
        <v>81</v>
      </c>
      <c r="H19" s="20">
        <f t="shared" si="0"/>
        <v>0.11637931034482758</v>
      </c>
      <c r="I19" s="6">
        <v>3900922.0500000021</v>
      </c>
      <c r="J19" s="7">
        <v>4676755.9400000004</v>
      </c>
      <c r="K19" s="21">
        <f t="shared" si="1"/>
        <v>0.12768398427696159</v>
      </c>
      <c r="L19" s="2">
        <v>39</v>
      </c>
      <c r="M19" s="20">
        <f t="shared" si="2"/>
        <v>0.11746987951807229</v>
      </c>
      <c r="N19" s="6">
        <v>1255571.3400000005</v>
      </c>
      <c r="O19" s="7">
        <v>1519241.3599999994</v>
      </c>
      <c r="P19" s="21">
        <f t="shared" si="3"/>
        <v>0.41451825845102408</v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>
        <v>30</v>
      </c>
      <c r="C20" s="20">
        <f t="shared" si="10"/>
        <v>0.8571428571428571</v>
      </c>
      <c r="D20" s="69">
        <v>546918.25</v>
      </c>
      <c r="E20" s="70">
        <v>661771.06000000006</v>
      </c>
      <c r="F20" s="21">
        <f t="shared" si="11"/>
        <v>0.3348110099679843</v>
      </c>
      <c r="G20" s="68">
        <v>276</v>
      </c>
      <c r="H20" s="20">
        <f t="shared" si="0"/>
        <v>0.39655172413793105</v>
      </c>
      <c r="I20" s="69">
        <v>1800271.4500000004</v>
      </c>
      <c r="J20" s="70">
        <v>2142154.5999999992</v>
      </c>
      <c r="K20" s="21">
        <f t="shared" si="1"/>
        <v>5.8484735524860595E-2</v>
      </c>
      <c r="L20" s="68">
        <v>50</v>
      </c>
      <c r="M20" s="20">
        <f t="shared" si="2"/>
        <v>0.15060240963855423</v>
      </c>
      <c r="N20" s="69">
        <v>252731.04000000004</v>
      </c>
      <c r="O20" s="70">
        <v>305804.56</v>
      </c>
      <c r="P20" s="21">
        <f t="shared" si="3"/>
        <v>8.3437416183549509E-2</v>
      </c>
      <c r="Q20" s="68"/>
      <c r="R20" s="20" t="str">
        <f t="shared" si="4"/>
        <v/>
      </c>
      <c r="S20" s="69"/>
      <c r="T20" s="70"/>
      <c r="U20" s="21" t="str">
        <f t="shared" si="5"/>
        <v/>
      </c>
      <c r="V20" s="68">
        <v>16</v>
      </c>
      <c r="W20" s="20">
        <f t="shared" si="6"/>
        <v>0.59259259259259256</v>
      </c>
      <c r="X20" s="69">
        <v>262389.76000000001</v>
      </c>
      <c r="Y20" s="70">
        <v>289642.31</v>
      </c>
      <c r="Z20" s="21">
        <f t="shared" si="7"/>
        <v>0.99060668566625376</v>
      </c>
      <c r="AA20" s="68"/>
      <c r="AB20" s="20" t="str">
        <f t="shared" si="8"/>
        <v/>
      </c>
      <c r="AC20" s="69"/>
      <c r="AD20" s="70"/>
      <c r="AE20" s="21" t="str">
        <f t="shared" si="9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10"/>
        <v/>
      </c>
      <c r="D21" s="6"/>
      <c r="E21" s="7"/>
      <c r="F21" s="21" t="str">
        <f t="shared" si="11"/>
        <v/>
      </c>
      <c r="G21" s="2">
        <v>227</v>
      </c>
      <c r="H21" s="20">
        <f t="shared" si="0"/>
        <v>0.3261494252873563</v>
      </c>
      <c r="I21" s="98">
        <v>128187.27</v>
      </c>
      <c r="J21" s="98">
        <v>149616.4599999999</v>
      </c>
      <c r="K21" s="21">
        <f t="shared" si="1"/>
        <v>4.0848027930691288E-3</v>
      </c>
      <c r="L21" s="2">
        <v>226</v>
      </c>
      <c r="M21" s="20">
        <f t="shared" si="2"/>
        <v>0.68072289156626509</v>
      </c>
      <c r="N21" s="6">
        <v>72415.010000000009</v>
      </c>
      <c r="O21" s="7">
        <v>86776.76999999999</v>
      </c>
      <c r="P21" s="21">
        <f t="shared" si="3"/>
        <v>2.3676656337479573E-2</v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>
        <v>11</v>
      </c>
      <c r="W21" s="20">
        <f t="shared" si="6"/>
        <v>0.40740740740740738</v>
      </c>
      <c r="X21" s="6">
        <v>2615.7799999999997</v>
      </c>
      <c r="Y21" s="7">
        <v>2746.5</v>
      </c>
      <c r="Z21" s="21">
        <f t="shared" si="7"/>
        <v>9.3933143337462197E-3</v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10"/>
        <v/>
      </c>
      <c r="D22" s="6"/>
      <c r="E22" s="7"/>
      <c r="F22" s="21" t="str">
        <f t="shared" si="11"/>
        <v/>
      </c>
      <c r="G22" s="2"/>
      <c r="H22" s="20" t="str">
        <f t="shared" si="0"/>
        <v/>
      </c>
      <c r="I22" s="98"/>
      <c r="J22" s="98"/>
      <c r="K22" s="21" t="str">
        <f t="shared" si="1"/>
        <v/>
      </c>
      <c r="L22" s="2"/>
      <c r="M22" s="20" t="str">
        <f t="shared" si="2"/>
        <v/>
      </c>
      <c r="N22" s="6"/>
      <c r="O22" s="7"/>
      <c r="P22" s="21" t="str">
        <f t="shared" si="3"/>
        <v/>
      </c>
      <c r="Q22" s="2"/>
      <c r="R22" s="20" t="str">
        <f t="shared" si="4"/>
        <v/>
      </c>
      <c r="S22" s="6"/>
      <c r="T22" s="7"/>
      <c r="U22" s="21" t="str">
        <f t="shared" si="5"/>
        <v/>
      </c>
      <c r="V22" s="2"/>
      <c r="W22" s="20" t="str">
        <f t="shared" si="6"/>
        <v/>
      </c>
      <c r="X22" s="100"/>
      <c r="Y22" s="101"/>
      <c r="Z22" s="21" t="str">
        <f t="shared" si="7"/>
        <v/>
      </c>
      <c r="AA22" s="2"/>
      <c r="AB22" s="20" t="str">
        <f t="shared" si="8"/>
        <v/>
      </c>
      <c r="AC22" s="6"/>
      <c r="AD22" s="7"/>
      <c r="AE22" s="21" t="str">
        <f t="shared" si="9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1"/>
        <v/>
      </c>
      <c r="G23" s="2">
        <v>62</v>
      </c>
      <c r="H23" s="20">
        <f t="shared" si="0"/>
        <v>8.9080459770114945E-2</v>
      </c>
      <c r="I23" s="98">
        <v>677607.80999999994</v>
      </c>
      <c r="J23" s="98">
        <v>677971.25</v>
      </c>
      <c r="K23" s="21">
        <f t="shared" si="1"/>
        <v>1.8509854167252524E-2</v>
      </c>
      <c r="L23" s="2"/>
      <c r="M23" s="20" t="str">
        <f t="shared" si="2"/>
        <v/>
      </c>
      <c r="N23" s="6"/>
      <c r="O23" s="7"/>
      <c r="P23" s="21" t="str">
        <f t="shared" si="3"/>
        <v/>
      </c>
      <c r="Q23" s="2"/>
      <c r="R23" s="20" t="str">
        <f t="shared" si="4"/>
        <v/>
      </c>
      <c r="S23" s="6"/>
      <c r="T23" s="7"/>
      <c r="U23" s="21" t="str">
        <f t="shared" si="5"/>
        <v/>
      </c>
      <c r="V23" s="2"/>
      <c r="W23" s="20" t="str">
        <f t="shared" si="6"/>
        <v/>
      </c>
      <c r="X23" s="100"/>
      <c r="Y23" s="101"/>
      <c r="Z23" s="21" t="str">
        <f t="shared" si="7"/>
        <v/>
      </c>
      <c r="AA23" s="2"/>
      <c r="AB23" s="20" t="str">
        <f t="shared" si="8"/>
        <v/>
      </c>
      <c r="AC23" s="6"/>
      <c r="AD23" s="7"/>
      <c r="AE23" s="21" t="str">
        <f t="shared" si="9"/>
        <v/>
      </c>
    </row>
    <row r="24" spans="1:31" s="42" customFormat="1" ht="39.9" customHeight="1" x14ac:dyDescent="0.3">
      <c r="A24" s="94" t="s">
        <v>59</v>
      </c>
      <c r="B24" s="2"/>
      <c r="C24" s="20" t="str">
        <f t="shared" si="10"/>
        <v/>
      </c>
      <c r="D24" s="6"/>
      <c r="E24" s="7"/>
      <c r="F24" s="21" t="str">
        <f t="shared" si="11"/>
        <v/>
      </c>
      <c r="G24" s="2"/>
      <c r="H24" s="20" t="str">
        <f t="shared" si="0"/>
        <v/>
      </c>
      <c r="I24" s="98"/>
      <c r="J24" s="103"/>
      <c r="K24" s="21" t="str">
        <f t="shared" si="1"/>
        <v/>
      </c>
      <c r="L24" s="2"/>
      <c r="M24" s="20" t="str">
        <f t="shared" si="2"/>
        <v/>
      </c>
      <c r="N24" s="6"/>
      <c r="O24" s="7"/>
      <c r="P24" s="21" t="str">
        <f t="shared" si="3"/>
        <v/>
      </c>
      <c r="Q24" s="2"/>
      <c r="R24" s="20" t="str">
        <f t="shared" si="4"/>
        <v/>
      </c>
      <c r="S24" s="6"/>
      <c r="T24" s="7"/>
      <c r="U24" s="21" t="str">
        <f t="shared" si="5"/>
        <v/>
      </c>
      <c r="V24" s="2"/>
      <c r="W24" s="20" t="str">
        <f t="shared" si="6"/>
        <v/>
      </c>
      <c r="X24" s="100"/>
      <c r="Y24" s="101"/>
      <c r="Z24" s="21" t="str">
        <f t="shared" si="7"/>
        <v/>
      </c>
      <c r="AA24" s="2"/>
      <c r="AB24" s="20" t="str">
        <f t="shared" si="8"/>
        <v/>
      </c>
      <c r="AC24" s="6"/>
      <c r="AD24" s="7"/>
      <c r="AE24" s="21" t="str">
        <f t="shared" si="9"/>
        <v/>
      </c>
    </row>
    <row r="25" spans="1:31" s="42" customFormat="1" ht="36" customHeight="1" x14ac:dyDescent="0.3">
      <c r="A25" s="97" t="s">
        <v>52</v>
      </c>
      <c r="B25" s="68"/>
      <c r="C25" s="20" t="str">
        <f t="shared" si="10"/>
        <v/>
      </c>
      <c r="D25" s="69"/>
      <c r="E25" s="70"/>
      <c r="F25" s="21" t="str">
        <f t="shared" si="11"/>
        <v/>
      </c>
      <c r="G25" s="68"/>
      <c r="H25" s="20" t="str">
        <f t="shared" si="0"/>
        <v/>
      </c>
      <c r="I25" s="69"/>
      <c r="J25" s="70"/>
      <c r="K25" s="21" t="str">
        <f t="shared" si="1"/>
        <v/>
      </c>
      <c r="L25" s="68"/>
      <c r="M25" s="20" t="str">
        <f t="shared" si="2"/>
        <v/>
      </c>
      <c r="N25" s="69"/>
      <c r="O25" s="70"/>
      <c r="P25" s="21" t="str">
        <f t="shared" si="3"/>
        <v/>
      </c>
      <c r="Q25" s="68"/>
      <c r="R25" s="20" t="str">
        <f t="shared" si="4"/>
        <v/>
      </c>
      <c r="S25" s="69"/>
      <c r="T25" s="70"/>
      <c r="U25" s="21" t="str">
        <f t="shared" si="5"/>
        <v/>
      </c>
      <c r="V25" s="68"/>
      <c r="W25" s="20" t="str">
        <f t="shared" si="6"/>
        <v/>
      </c>
      <c r="X25" s="69"/>
      <c r="Y25" s="70"/>
      <c r="Z25" s="21" t="str">
        <f t="shared" si="7"/>
        <v/>
      </c>
      <c r="AA25" s="68"/>
      <c r="AB25" s="20" t="str">
        <f t="shared" si="8"/>
        <v/>
      </c>
      <c r="AC25" s="69"/>
      <c r="AD25" s="70"/>
      <c r="AE25" s="21" t="str">
        <f t="shared" si="9"/>
        <v/>
      </c>
    </row>
    <row r="26" spans="1:31" ht="33" customHeight="1" thickBot="1" x14ac:dyDescent="0.35">
      <c r="A26" s="82" t="s">
        <v>0</v>
      </c>
      <c r="B26" s="16">
        <f t="shared" ref="B26:AE26" si="12">SUM(B13:B25)</f>
        <v>35</v>
      </c>
      <c r="C26" s="17">
        <f t="shared" si="12"/>
        <v>1</v>
      </c>
      <c r="D26" s="18">
        <f t="shared" si="12"/>
        <v>1633513.3</v>
      </c>
      <c r="E26" s="18">
        <f t="shared" si="12"/>
        <v>1976551.07</v>
      </c>
      <c r="F26" s="19">
        <f t="shared" si="12"/>
        <v>1</v>
      </c>
      <c r="G26" s="16">
        <f t="shared" si="12"/>
        <v>696</v>
      </c>
      <c r="H26" s="17">
        <f t="shared" si="12"/>
        <v>1</v>
      </c>
      <c r="I26" s="18">
        <f t="shared" si="12"/>
        <v>30716282.879999995</v>
      </c>
      <c r="J26" s="18">
        <f t="shared" si="12"/>
        <v>36627584.630000003</v>
      </c>
      <c r="K26" s="19">
        <f t="shared" si="12"/>
        <v>0.99999999999999978</v>
      </c>
      <c r="L26" s="16">
        <f t="shared" si="12"/>
        <v>332</v>
      </c>
      <c r="M26" s="17">
        <f t="shared" si="12"/>
        <v>1</v>
      </c>
      <c r="N26" s="18">
        <f t="shared" si="12"/>
        <v>3037296.0300000003</v>
      </c>
      <c r="O26" s="18">
        <f t="shared" si="12"/>
        <v>3665077.0599999996</v>
      </c>
      <c r="P26" s="19">
        <f t="shared" si="12"/>
        <v>1</v>
      </c>
      <c r="Q26" s="16">
        <f t="shared" si="12"/>
        <v>0</v>
      </c>
      <c r="R26" s="17">
        <f t="shared" si="12"/>
        <v>0</v>
      </c>
      <c r="S26" s="18">
        <f t="shared" si="12"/>
        <v>0</v>
      </c>
      <c r="T26" s="18">
        <f t="shared" si="12"/>
        <v>0</v>
      </c>
      <c r="U26" s="19">
        <f t="shared" si="12"/>
        <v>0</v>
      </c>
      <c r="V26" s="16">
        <f t="shared" si="12"/>
        <v>27</v>
      </c>
      <c r="W26" s="17">
        <f t="shared" si="12"/>
        <v>1</v>
      </c>
      <c r="X26" s="18">
        <f t="shared" si="12"/>
        <v>265005.54000000004</v>
      </c>
      <c r="Y26" s="18">
        <f t="shared" si="12"/>
        <v>292388.81</v>
      </c>
      <c r="Z26" s="19">
        <f t="shared" si="12"/>
        <v>1</v>
      </c>
      <c r="AA26" s="16">
        <f t="shared" si="12"/>
        <v>0</v>
      </c>
      <c r="AB26" s="17">
        <f t="shared" si="12"/>
        <v>0</v>
      </c>
      <c r="AC26" s="18">
        <f t="shared" si="12"/>
        <v>0</v>
      </c>
      <c r="AD26" s="18">
        <f t="shared" si="12"/>
        <v>0</v>
      </c>
      <c r="AE26" s="19">
        <f t="shared" si="12"/>
        <v>0</v>
      </c>
    </row>
    <row r="27" spans="1:31" s="25" customFormat="1" ht="18.600000000000001" customHeight="1" x14ac:dyDescent="0.3">
      <c r="B27" s="26"/>
      <c r="H27" s="26"/>
      <c r="N27" s="26"/>
    </row>
    <row r="28" spans="1:31" s="49" customFormat="1" ht="34.200000000000003" customHeight="1" x14ac:dyDescent="0.3">
      <c r="A28" s="151" t="s">
        <v>61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19.2" customHeight="1" x14ac:dyDescent="0.3">
      <c r="A29" s="152" t="s">
        <v>62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4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49" customFormat="1" ht="43.95" customHeight="1" x14ac:dyDescent="0.3">
      <c r="A30" s="147" t="s">
        <v>36</v>
      </c>
      <c r="B30" s="147"/>
      <c r="C30" s="147"/>
      <c r="D30" s="147"/>
      <c r="E30" s="147"/>
      <c r="F30" s="147"/>
      <c r="G30" s="147"/>
      <c r="H30" s="147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8"/>
      <c r="W30" s="48"/>
      <c r="X30" s="48"/>
      <c r="AC30" s="48"/>
      <c r="AD30" s="48"/>
      <c r="AE30" s="48"/>
    </row>
    <row r="31" spans="1:31" s="53" customFormat="1" ht="18" customHeight="1" thickBot="1" x14ac:dyDescent="0.35">
      <c r="A31" s="72"/>
      <c r="B31" s="72"/>
      <c r="C31" s="72"/>
      <c r="D31" s="72"/>
      <c r="E31" s="72"/>
      <c r="F31" s="72"/>
      <c r="G31" s="52"/>
      <c r="H31" s="52"/>
      <c r="I31" s="50"/>
      <c r="J31" s="50"/>
      <c r="K31" s="50"/>
      <c r="L31" s="72"/>
      <c r="M31" s="51"/>
      <c r="N31" s="47"/>
      <c r="O31" s="47"/>
      <c r="P31" s="50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x14ac:dyDescent="0.3">
      <c r="A32" s="128" t="s">
        <v>10</v>
      </c>
      <c r="B32" s="133" t="s">
        <v>17</v>
      </c>
      <c r="C32" s="134"/>
      <c r="D32" s="134"/>
      <c r="E32" s="134"/>
      <c r="F32" s="135"/>
      <c r="G32" s="25"/>
      <c r="J32" s="139" t="s">
        <v>15</v>
      </c>
      <c r="K32" s="140"/>
      <c r="L32" s="133" t="s">
        <v>16</v>
      </c>
      <c r="M32" s="134"/>
      <c r="N32" s="134"/>
      <c r="O32" s="134"/>
      <c r="P32" s="135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18" customHeight="1" thickBot="1" x14ac:dyDescent="0.35">
      <c r="A33" s="129"/>
      <c r="B33" s="148"/>
      <c r="C33" s="149"/>
      <c r="D33" s="149"/>
      <c r="E33" s="149"/>
      <c r="F33" s="150"/>
      <c r="G33" s="25"/>
      <c r="J33" s="141"/>
      <c r="K33" s="142"/>
      <c r="L33" s="136"/>
      <c r="M33" s="137"/>
      <c r="N33" s="137"/>
      <c r="O33" s="137"/>
      <c r="P33" s="138"/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thickBot="1" x14ac:dyDescent="0.35">
      <c r="A34" s="130"/>
      <c r="B34" s="55" t="s">
        <v>14</v>
      </c>
      <c r="C34" s="35" t="s">
        <v>8</v>
      </c>
      <c r="D34" s="36" t="s">
        <v>30</v>
      </c>
      <c r="E34" s="37" t="s">
        <v>31</v>
      </c>
      <c r="F34" s="56" t="s">
        <v>9</v>
      </c>
      <c r="J34" s="143"/>
      <c r="K34" s="144"/>
      <c r="L34" s="55" t="s">
        <v>14</v>
      </c>
      <c r="M34" s="35" t="s">
        <v>8</v>
      </c>
      <c r="N34" s="36" t="s">
        <v>30</v>
      </c>
      <c r="O34" s="37" t="s">
        <v>31</v>
      </c>
      <c r="P34" s="56" t="s">
        <v>9</v>
      </c>
    </row>
    <row r="35" spans="1:33" s="25" customFormat="1" ht="30" customHeight="1" x14ac:dyDescent="0.3">
      <c r="A35" s="41" t="s">
        <v>25</v>
      </c>
      <c r="B35" s="9">
        <f t="shared" ref="B35:B46" si="13">B13+G13+L13+Q13+AA13+V13</f>
        <v>40</v>
      </c>
      <c r="C35" s="8">
        <f t="shared" ref="C35:C46" si="14">IF(B35,B35/$B$48,"")</f>
        <v>3.669724770642202E-2</v>
      </c>
      <c r="D35" s="10">
        <f t="shared" ref="D35:D46" si="15">D13+I13+N13+S13+AC13+X13</f>
        <v>23945831.939999998</v>
      </c>
      <c r="E35" s="11">
        <f t="shared" ref="E35:E46" si="16">E13+J13+O13+T13+AD13+Y13</f>
        <v>28799749.579999998</v>
      </c>
      <c r="F35" s="21">
        <f t="shared" ref="F35:F44" si="17">IF(E35,E35/$E$48,"")</f>
        <v>0.67666038207311763</v>
      </c>
      <c r="J35" s="108" t="s">
        <v>3</v>
      </c>
      <c r="K35" s="109"/>
      <c r="L35" s="57">
        <f>B26</f>
        <v>35</v>
      </c>
      <c r="M35" s="8">
        <f t="shared" ref="M35:M40" si="18">IF(L35,L35/$L$41,"")</f>
        <v>3.2110091743119268E-2</v>
      </c>
      <c r="N35" s="58">
        <f>D26</f>
        <v>1633513.3</v>
      </c>
      <c r="O35" s="58">
        <f>E26</f>
        <v>1976551.07</v>
      </c>
      <c r="P35" s="59">
        <f t="shared" ref="P35:P40" si="19">IF(O35,O35/$O$41,"")</f>
        <v>4.6439771932670709E-2</v>
      </c>
    </row>
    <row r="36" spans="1:33" s="25" customFormat="1" ht="30" customHeight="1" x14ac:dyDescent="0.3">
      <c r="A36" s="43" t="s">
        <v>18</v>
      </c>
      <c r="B36" s="12">
        <f t="shared" si="13"/>
        <v>10</v>
      </c>
      <c r="C36" s="8">
        <f t="shared" si="14"/>
        <v>9.1743119266055051E-3</v>
      </c>
      <c r="D36" s="13">
        <f t="shared" si="15"/>
        <v>1362120.09</v>
      </c>
      <c r="E36" s="14">
        <f t="shared" si="16"/>
        <v>1648165.3099999998</v>
      </c>
      <c r="F36" s="21">
        <f t="shared" si="17"/>
        <v>3.8724231448135332E-2</v>
      </c>
      <c r="J36" s="104" t="s">
        <v>1</v>
      </c>
      <c r="K36" s="105"/>
      <c r="L36" s="60">
        <f>G26</f>
        <v>696</v>
      </c>
      <c r="M36" s="8">
        <f t="shared" si="18"/>
        <v>0.63853211009174315</v>
      </c>
      <c r="N36" s="61">
        <f>I26</f>
        <v>30716282.879999995</v>
      </c>
      <c r="O36" s="61">
        <f>J26</f>
        <v>36627584.630000003</v>
      </c>
      <c r="P36" s="59">
        <f t="shared" si="19"/>
        <v>0.86057815681018313</v>
      </c>
    </row>
    <row r="37" spans="1:33" ht="30" customHeight="1" x14ac:dyDescent="0.3">
      <c r="A37" s="43" t="s">
        <v>19</v>
      </c>
      <c r="B37" s="12">
        <f t="shared" si="13"/>
        <v>17</v>
      </c>
      <c r="C37" s="8">
        <f t="shared" si="14"/>
        <v>1.5596330275229359E-2</v>
      </c>
      <c r="D37" s="13">
        <f t="shared" si="15"/>
        <v>389929.92000000004</v>
      </c>
      <c r="E37" s="14">
        <f t="shared" si="16"/>
        <v>447502.14999999997</v>
      </c>
      <c r="F37" s="21">
        <f t="shared" si="17"/>
        <v>1.0514222526706484E-2</v>
      </c>
      <c r="G37" s="25"/>
      <c r="J37" s="104" t="s">
        <v>2</v>
      </c>
      <c r="K37" s="105"/>
      <c r="L37" s="60">
        <f>L26</f>
        <v>332</v>
      </c>
      <c r="M37" s="8">
        <f t="shared" si="18"/>
        <v>0.30458715596330277</v>
      </c>
      <c r="N37" s="61">
        <f>N26</f>
        <v>3037296.0300000003</v>
      </c>
      <c r="O37" s="61">
        <f>O26</f>
        <v>3665077.0599999996</v>
      </c>
      <c r="P37" s="59">
        <f t="shared" si="19"/>
        <v>8.6112291943998831E-2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2">
        <f t="shared" si="13"/>
        <v>0</v>
      </c>
      <c r="C38" s="8" t="str">
        <f t="shared" si="14"/>
        <v/>
      </c>
      <c r="D38" s="13">
        <f t="shared" si="15"/>
        <v>0</v>
      </c>
      <c r="E38" s="14">
        <f t="shared" si="16"/>
        <v>0</v>
      </c>
      <c r="F38" s="21" t="str">
        <f t="shared" si="17"/>
        <v/>
      </c>
      <c r="G38" s="25"/>
      <c r="J38" s="104" t="s">
        <v>34</v>
      </c>
      <c r="K38" s="105"/>
      <c r="L38" s="60">
        <f>Q26</f>
        <v>0</v>
      </c>
      <c r="M38" s="8" t="str">
        <f t="shared" si="18"/>
        <v/>
      </c>
      <c r="N38" s="61">
        <f>S26</f>
        <v>0</v>
      </c>
      <c r="O38" s="61">
        <f>T26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3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04" t="s">
        <v>5</v>
      </c>
      <c r="K39" s="105"/>
      <c r="L39" s="60">
        <f>V26</f>
        <v>27</v>
      </c>
      <c r="M39" s="8">
        <f t="shared" si="18"/>
        <v>2.4770642201834864E-2</v>
      </c>
      <c r="N39" s="61">
        <f>X26</f>
        <v>265005.54000000004</v>
      </c>
      <c r="O39" s="61">
        <f>Y26</f>
        <v>292388.81</v>
      </c>
      <c r="P39" s="59">
        <f t="shared" si="19"/>
        <v>6.8697793131472134E-3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4" t="s">
        <v>33</v>
      </c>
      <c r="B40" s="15">
        <f t="shared" si="13"/>
        <v>5</v>
      </c>
      <c r="C40" s="8">
        <f t="shared" si="14"/>
        <v>4.5871559633027525E-3</v>
      </c>
      <c r="D40" s="13">
        <f t="shared" si="15"/>
        <v>1054586.04</v>
      </c>
      <c r="E40" s="22">
        <f t="shared" si="16"/>
        <v>1153703.72</v>
      </c>
      <c r="F40" s="21">
        <f t="shared" si="17"/>
        <v>2.7106680139903395E-2</v>
      </c>
      <c r="G40" s="25"/>
      <c r="J40" s="104" t="s">
        <v>4</v>
      </c>
      <c r="K40" s="105"/>
      <c r="L40" s="60">
        <f>AA26</f>
        <v>0</v>
      </c>
      <c r="M40" s="8" t="str">
        <f t="shared" si="18"/>
        <v/>
      </c>
      <c r="N40" s="61">
        <f>AC26</f>
        <v>0</v>
      </c>
      <c r="O40" s="61">
        <f>AD26</f>
        <v>0</v>
      </c>
      <c r="P40" s="59" t="str">
        <f t="shared" si="19"/>
        <v/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thickBot="1" x14ac:dyDescent="0.35">
      <c r="A41" s="44" t="s">
        <v>28</v>
      </c>
      <c r="B41" s="12">
        <f t="shared" si="13"/>
        <v>120</v>
      </c>
      <c r="C41" s="8">
        <f t="shared" si="14"/>
        <v>0.11009174311926606</v>
      </c>
      <c r="D41" s="13">
        <f t="shared" si="15"/>
        <v>5156493.3900000025</v>
      </c>
      <c r="E41" s="23">
        <f t="shared" si="16"/>
        <v>6195997.2999999998</v>
      </c>
      <c r="F41" s="21">
        <f t="shared" si="17"/>
        <v>0.14557716513110061</v>
      </c>
      <c r="G41" s="25"/>
      <c r="J41" s="106" t="s">
        <v>0</v>
      </c>
      <c r="K41" s="107"/>
      <c r="L41" s="83">
        <f>SUM(L35:L40)</f>
        <v>1090</v>
      </c>
      <c r="M41" s="17">
        <f>SUM(M35:M40)</f>
        <v>1</v>
      </c>
      <c r="N41" s="84">
        <f>SUM(N35:N40)</f>
        <v>35652097.749999993</v>
      </c>
      <c r="O41" s="85">
        <f>SUM(O35:O40)</f>
        <v>42561601.570000008</v>
      </c>
      <c r="P41" s="86">
        <f>SUM(P35:P40)</f>
        <v>0.99999999999999989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5" t="s">
        <v>29</v>
      </c>
      <c r="B42" s="12">
        <f t="shared" si="13"/>
        <v>372</v>
      </c>
      <c r="C42" s="8">
        <f t="shared" si="14"/>
        <v>0.34128440366972479</v>
      </c>
      <c r="D42" s="13">
        <f t="shared" si="15"/>
        <v>2862310.5</v>
      </c>
      <c r="E42" s="23">
        <f t="shared" si="16"/>
        <v>3399372.5299999993</v>
      </c>
      <c r="F42" s="21">
        <f t="shared" si="17"/>
        <v>7.9869469301082033E-2</v>
      </c>
      <c r="G42" s="25"/>
      <c r="H42" s="26"/>
      <c r="I42" s="63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53" customFormat="1" ht="30" customHeight="1" x14ac:dyDescent="0.3">
      <c r="A43" s="95" t="s">
        <v>50</v>
      </c>
      <c r="B43" s="12">
        <f t="shared" si="13"/>
        <v>464</v>
      </c>
      <c r="C43" s="8">
        <f t="shared" si="14"/>
        <v>0.42568807339449544</v>
      </c>
      <c r="D43" s="13">
        <f t="shared" si="15"/>
        <v>203218.06000000003</v>
      </c>
      <c r="E43" s="14">
        <f t="shared" si="16"/>
        <v>239139.72999999989</v>
      </c>
      <c r="F43" s="21">
        <f t="shared" si="17"/>
        <v>5.6186731978751505E-3</v>
      </c>
      <c r="G43" s="52"/>
      <c r="H43" s="52"/>
      <c r="I43" s="50"/>
      <c r="J43" s="50"/>
      <c r="K43" s="50"/>
      <c r="L43" s="72"/>
      <c r="M43" s="51"/>
      <c r="N43" s="47"/>
      <c r="O43" s="47"/>
      <c r="P43" s="50"/>
      <c r="Q43" s="50"/>
      <c r="R43" s="72"/>
      <c r="S43" s="47"/>
      <c r="T43" s="47"/>
      <c r="U43" s="47"/>
      <c r="V43" s="50"/>
      <c r="W43" s="50"/>
      <c r="X43" s="72"/>
      <c r="Y43" s="49"/>
      <c r="Z43" s="49"/>
      <c r="AA43" s="49"/>
      <c r="AB43" s="49"/>
      <c r="AC43" s="50"/>
      <c r="AD43" s="50"/>
      <c r="AE43" s="72"/>
    </row>
    <row r="44" spans="1:33" s="53" customFormat="1" ht="30" customHeight="1" x14ac:dyDescent="0.3">
      <c r="A44" s="80" t="s">
        <v>45</v>
      </c>
      <c r="B44" s="12">
        <f t="shared" si="13"/>
        <v>0</v>
      </c>
      <c r="C44" s="8" t="str">
        <f t="shared" si="14"/>
        <v/>
      </c>
      <c r="D44" s="13">
        <f t="shared" si="15"/>
        <v>0</v>
      </c>
      <c r="E44" s="14">
        <f t="shared" si="16"/>
        <v>0</v>
      </c>
      <c r="F44" s="21" t="str">
        <f t="shared" si="17"/>
        <v/>
      </c>
      <c r="G44" s="52"/>
      <c r="H44" s="52"/>
      <c r="I44" s="50"/>
      <c r="J44" s="50"/>
      <c r="K44" s="50"/>
      <c r="L44" s="89"/>
      <c r="M44" s="51"/>
      <c r="N44" s="47"/>
      <c r="O44" s="47"/>
      <c r="P44" s="50"/>
      <c r="Q44" s="50"/>
      <c r="R44" s="89"/>
      <c r="S44" s="47"/>
      <c r="T44" s="47"/>
      <c r="U44" s="47"/>
      <c r="V44" s="50"/>
      <c r="W44" s="50"/>
      <c r="X44" s="89"/>
      <c r="Y44" s="49"/>
      <c r="Z44" s="49"/>
      <c r="AA44" s="49"/>
      <c r="AB44" s="49"/>
      <c r="AC44" s="50"/>
      <c r="AD44" s="50"/>
      <c r="AE44" s="89"/>
    </row>
    <row r="45" spans="1:33" s="53" customFormat="1" ht="30" customHeight="1" x14ac:dyDescent="0.3">
      <c r="A45" s="94" t="s">
        <v>47</v>
      </c>
      <c r="B45" s="12">
        <f t="shared" si="13"/>
        <v>62</v>
      </c>
      <c r="C45" s="8">
        <f t="shared" si="14"/>
        <v>5.6880733944954132E-2</v>
      </c>
      <c r="D45" s="13">
        <f t="shared" si="15"/>
        <v>677607.80999999994</v>
      </c>
      <c r="E45" s="14">
        <f t="shared" si="16"/>
        <v>677971.25</v>
      </c>
      <c r="F45" s="21">
        <f t="shared" ref="F45" si="20">IF(E45,E45/$E$48,"")</f>
        <v>1.5929176182079469E-2</v>
      </c>
      <c r="G45" s="52"/>
      <c r="H45" s="52"/>
      <c r="I45" s="50"/>
      <c r="J45" s="50"/>
      <c r="K45" s="50"/>
      <c r="L45" s="102"/>
      <c r="M45" s="51"/>
      <c r="N45" s="47"/>
      <c r="O45" s="47"/>
      <c r="P45" s="50"/>
      <c r="Q45" s="50"/>
      <c r="R45" s="102"/>
      <c r="S45" s="47"/>
      <c r="T45" s="47"/>
      <c r="U45" s="47"/>
      <c r="V45" s="50"/>
      <c r="W45" s="50"/>
      <c r="X45" s="102"/>
      <c r="Y45" s="49"/>
      <c r="Z45" s="49"/>
      <c r="AA45" s="49"/>
      <c r="AB45" s="49"/>
      <c r="AC45" s="50"/>
      <c r="AD45" s="50"/>
      <c r="AE45" s="102"/>
    </row>
    <row r="46" spans="1:33" s="53" customFormat="1" ht="40.799999999999997" customHeight="1" x14ac:dyDescent="0.3">
      <c r="A46" s="94" t="s">
        <v>59</v>
      </c>
      <c r="B46" s="12">
        <f t="shared" si="13"/>
        <v>0</v>
      </c>
      <c r="C46" s="8" t="str">
        <f t="shared" si="14"/>
        <v/>
      </c>
      <c r="D46" s="13">
        <f t="shared" si="15"/>
        <v>0</v>
      </c>
      <c r="E46" s="14">
        <f t="shared" si="16"/>
        <v>0</v>
      </c>
      <c r="F46" s="21" t="str">
        <f t="shared" ref="F46" si="21">IF(E46,E46/$E$48,"")</f>
        <v/>
      </c>
      <c r="G46" s="52"/>
      <c r="H46" s="52"/>
      <c r="I46" s="50"/>
      <c r="J46" s="50"/>
      <c r="K46" s="50"/>
      <c r="L46" s="96"/>
      <c r="M46" s="51"/>
      <c r="N46" s="47"/>
      <c r="O46" s="47"/>
      <c r="P46" s="50"/>
      <c r="Q46" s="50"/>
      <c r="R46" s="96"/>
      <c r="S46" s="47"/>
      <c r="T46" s="47"/>
      <c r="U46" s="47"/>
      <c r="V46" s="50"/>
      <c r="W46" s="50"/>
      <c r="X46" s="96"/>
      <c r="Y46" s="49"/>
      <c r="Z46" s="49"/>
      <c r="AA46" s="49"/>
      <c r="AB46" s="49"/>
      <c r="AC46" s="50"/>
      <c r="AD46" s="50"/>
      <c r="AE46" s="96"/>
    </row>
    <row r="47" spans="1:33" s="53" customFormat="1" ht="30" customHeight="1" x14ac:dyDescent="0.3">
      <c r="A47" s="97" t="s">
        <v>52</v>
      </c>
      <c r="B47" s="12">
        <f t="shared" ref="B47" si="22">B25+G25+L25+Q25+AA25+V25</f>
        <v>0</v>
      </c>
      <c r="C47" s="8" t="str">
        <f t="shared" ref="C47" si="23">IF(B47,B47/$B$48,"")</f>
        <v/>
      </c>
      <c r="D47" s="13">
        <f t="shared" ref="D47" si="24">D25+I25+N25+S25+AC25+X25</f>
        <v>0</v>
      </c>
      <c r="E47" s="14">
        <f t="shared" ref="E47" si="25">E25+J25+O25+T25+AD25+Y25</f>
        <v>0</v>
      </c>
      <c r="F47" s="21" t="str">
        <f t="shared" ref="F47" si="26">IF(E47,E47/$E$48,"")</f>
        <v/>
      </c>
      <c r="G47" s="52"/>
      <c r="H47" s="52"/>
      <c r="I47" s="50"/>
      <c r="J47" s="50"/>
      <c r="K47" s="50"/>
      <c r="L47" s="72"/>
      <c r="M47" s="51"/>
      <c r="N47" s="47"/>
      <c r="O47" s="47"/>
      <c r="P47" s="50"/>
      <c r="Q47" s="50"/>
      <c r="R47" s="72"/>
      <c r="S47" s="47"/>
      <c r="T47" s="47"/>
      <c r="U47" s="47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s="53" customFormat="1" ht="30" customHeight="1" thickBot="1" x14ac:dyDescent="0.35">
      <c r="A48" s="64" t="s">
        <v>0</v>
      </c>
      <c r="B48" s="16">
        <f>SUM(B35:B47)</f>
        <v>1090</v>
      </c>
      <c r="C48" s="17">
        <f>SUM(C35:C47)</f>
        <v>1</v>
      </c>
      <c r="D48" s="18">
        <f>SUM(D35:D47)</f>
        <v>35652097.750000007</v>
      </c>
      <c r="E48" s="18">
        <f>SUM(E35:E47)</f>
        <v>42561601.569999993</v>
      </c>
      <c r="F48" s="19">
        <f>SUM(F35:F47)</f>
        <v>1.0000000000000002</v>
      </c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65"/>
      <c r="V48" s="50"/>
      <c r="W48" s="50"/>
      <c r="X48" s="72"/>
      <c r="Y48" s="49"/>
      <c r="Z48" s="49"/>
      <c r="AA48" s="49"/>
      <c r="AB48" s="49"/>
      <c r="AC48" s="50"/>
      <c r="AD48" s="50"/>
      <c r="AE48" s="72"/>
    </row>
    <row r="49" spans="1:33" ht="36" customHeight="1" x14ac:dyDescent="0.3">
      <c r="A49" s="72"/>
      <c r="B49" s="72"/>
      <c r="C49" s="72"/>
      <c r="D49" s="72"/>
      <c r="E49" s="72"/>
      <c r="F49" s="72"/>
      <c r="G49" s="25"/>
      <c r="H49" s="26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25" customFormat="1" ht="23.1" customHeight="1" x14ac:dyDescent="0.3">
      <c r="B50" s="26"/>
      <c r="H50" s="26"/>
      <c r="N50" s="26"/>
    </row>
    <row r="51" spans="1:33" s="25" customFormat="1" x14ac:dyDescent="0.3">
      <c r="B51" s="26"/>
      <c r="H51" s="26"/>
      <c r="N51" s="26"/>
    </row>
    <row r="52" spans="1:33" s="25" customFormat="1" x14ac:dyDescent="0.3">
      <c r="B52" s="26"/>
      <c r="H52" s="26"/>
      <c r="N52" s="26"/>
    </row>
    <row r="53" spans="1:33" s="25" customFormat="1" x14ac:dyDescent="0.3">
      <c r="B53" s="26"/>
      <c r="H53" s="26"/>
      <c r="N53" s="26"/>
    </row>
    <row r="54" spans="1:33" s="25" customFormat="1" x14ac:dyDescent="0.3">
      <c r="B54" s="26"/>
      <c r="H54" s="26"/>
      <c r="N54" s="26"/>
    </row>
    <row r="55" spans="1:33" s="25" customFormat="1" x14ac:dyDescent="0.3">
      <c r="B55" s="26"/>
      <c r="H55" s="26"/>
      <c r="N55" s="26"/>
    </row>
    <row r="56" spans="1:33" s="25" customFormat="1" x14ac:dyDescent="0.3">
      <c r="B56" s="26"/>
      <c r="H56" s="26"/>
      <c r="N56" s="26"/>
    </row>
    <row r="57" spans="1:33" s="25" customFormat="1" x14ac:dyDescent="0.3">
      <c r="B57" s="26"/>
      <c r="H57" s="26"/>
      <c r="N57" s="26"/>
    </row>
    <row r="58" spans="1:33" s="25" customFormat="1" x14ac:dyDescent="0.3">
      <c r="B58" s="26"/>
      <c r="H58" s="26"/>
      <c r="N58" s="26"/>
    </row>
    <row r="59" spans="1:33" s="25" customFormat="1" x14ac:dyDescent="0.3">
      <c r="B59" s="26"/>
      <c r="H59" s="26"/>
      <c r="N59" s="26"/>
    </row>
    <row r="60" spans="1:33" s="25" customFormat="1" x14ac:dyDescent="0.3">
      <c r="B60" s="26"/>
      <c r="H60" s="26"/>
      <c r="N60" s="26"/>
    </row>
    <row r="61" spans="1:33" s="25" customFormat="1" x14ac:dyDescent="0.3">
      <c r="B61" s="26"/>
      <c r="H61" s="26"/>
      <c r="N61" s="26"/>
    </row>
    <row r="62" spans="1:33" s="25" customFormat="1" x14ac:dyDescent="0.3">
      <c r="B62" s="26"/>
      <c r="H62" s="26"/>
      <c r="N62" s="26"/>
    </row>
    <row r="63" spans="1:33" s="25" customFormat="1" x14ac:dyDescent="0.3">
      <c r="B63" s="26"/>
      <c r="H63" s="26"/>
      <c r="N63" s="26"/>
    </row>
    <row r="64" spans="1:33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H106" s="26"/>
      <c r="N106" s="26"/>
    </row>
    <row r="107" spans="2:21" s="25" customFormat="1" x14ac:dyDescent="0.3">
      <c r="B107" s="26"/>
      <c r="H107" s="26"/>
      <c r="N107" s="26"/>
    </row>
    <row r="108" spans="2:21" s="25" customFormat="1" x14ac:dyDescent="0.3">
      <c r="B108" s="26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2:21" s="25" customFormat="1" x14ac:dyDescent="0.3">
      <c r="B109" s="26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  <row r="110" spans="2:21" s="25" customFormat="1" x14ac:dyDescent="0.3">
      <c r="B110" s="26"/>
      <c r="F110" s="27"/>
      <c r="G110" s="27"/>
      <c r="H110" s="62"/>
      <c r="I110" s="27"/>
      <c r="J110" s="27"/>
      <c r="K110" s="27"/>
      <c r="L110" s="27"/>
      <c r="M110" s="27"/>
      <c r="N110" s="62"/>
      <c r="O110" s="27"/>
      <c r="P110" s="27"/>
      <c r="Q110" s="27"/>
      <c r="R110" s="27"/>
      <c r="S110" s="27"/>
      <c r="T110" s="27"/>
      <c r="U110" s="27"/>
    </row>
  </sheetData>
  <mergeCells count="22">
    <mergeCell ref="A32:A34"/>
    <mergeCell ref="L11:P11"/>
    <mergeCell ref="L32:P33"/>
    <mergeCell ref="J32:K34"/>
    <mergeCell ref="A11:A12"/>
    <mergeCell ref="A30:H30"/>
    <mergeCell ref="B32:F33"/>
    <mergeCell ref="A28:Q28"/>
    <mergeCell ref="A29:Q29"/>
    <mergeCell ref="B10:AE10"/>
    <mergeCell ref="B11:F11"/>
    <mergeCell ref="G11:K11"/>
    <mergeCell ref="Q11:U11"/>
    <mergeCell ref="AA11:AE11"/>
    <mergeCell ref="V11:Z11"/>
    <mergeCell ref="J39:K39"/>
    <mergeCell ref="J41:K41"/>
    <mergeCell ref="J35:K35"/>
    <mergeCell ref="J36:K36"/>
    <mergeCell ref="J37:K37"/>
    <mergeCell ref="J38:K38"/>
    <mergeCell ref="J40:K40"/>
  </mergeCells>
  <hyperlinks>
    <hyperlink ref="A29" r:id="rId1" location="page=218"/>
  </hyperlinks>
  <pageMargins left="0.39370078740157483" right="0" top="0.55118110236220474" bottom="0.35433070866141736" header="0.31496062992125984" footer="0.31496062992125984"/>
  <pageSetup paperSize="8" scale="4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abSelected="1" zoomScale="85" zoomScaleNormal="85" workbookViewId="0">
      <selection activeCell="J8" sqref="J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45547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AJUNTAMENT DE BARCELONA (GERÈNCIES i DISTRICTES)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0" t="s">
        <v>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30" customHeight="1" thickBot="1" x14ac:dyDescent="0.35">
      <c r="A11" s="145" t="s">
        <v>10</v>
      </c>
      <c r="B11" s="113" t="s">
        <v>3</v>
      </c>
      <c r="C11" s="114"/>
      <c r="D11" s="114"/>
      <c r="E11" s="114"/>
      <c r="F11" s="115"/>
      <c r="G11" s="116" t="s">
        <v>1</v>
      </c>
      <c r="H11" s="117"/>
      <c r="I11" s="117"/>
      <c r="J11" s="117"/>
      <c r="K11" s="118"/>
      <c r="L11" s="131" t="s">
        <v>2</v>
      </c>
      <c r="M11" s="132"/>
      <c r="N11" s="132"/>
      <c r="O11" s="132"/>
      <c r="P11" s="132"/>
      <c r="Q11" s="119" t="s">
        <v>34</v>
      </c>
      <c r="R11" s="120"/>
      <c r="S11" s="120"/>
      <c r="T11" s="120"/>
      <c r="U11" s="121"/>
      <c r="V11" s="125" t="s">
        <v>5</v>
      </c>
      <c r="W11" s="126"/>
      <c r="X11" s="126"/>
      <c r="Y11" s="126"/>
      <c r="Z11" s="127"/>
      <c r="AA11" s="122" t="s">
        <v>4</v>
      </c>
      <c r="AB11" s="123"/>
      <c r="AC11" s="123"/>
      <c r="AD11" s="123"/>
      <c r="AE11" s="124"/>
    </row>
    <row r="12" spans="1:31" ht="39" customHeight="1" thickBot="1" x14ac:dyDescent="0.35">
      <c r="A12" s="146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>
        <v>42</v>
      </c>
      <c r="H13" s="20">
        <f t="shared" ref="H13:H24" si="2">IF(G13,G13/$G$26,"")</f>
        <v>4.2639593908629439E-2</v>
      </c>
      <c r="I13" s="4">
        <v>55802007.010000013</v>
      </c>
      <c r="J13" s="5">
        <v>67376938.450000003</v>
      </c>
      <c r="K13" s="21">
        <f t="shared" ref="K13:K24" si="3">IF(J13,J13/$J$26,"")</f>
        <v>0.86808852090396271</v>
      </c>
      <c r="L13" s="1">
        <v>3</v>
      </c>
      <c r="M13" s="20">
        <f t="shared" ref="M13:M24" si="4">IF(L13,L13/$L$26,"")</f>
        <v>5.7034220532319393E-3</v>
      </c>
      <c r="N13" s="4">
        <v>481821</v>
      </c>
      <c r="O13" s="5">
        <v>583003.41</v>
      </c>
      <c r="P13" s="21">
        <f t="shared" ref="P13:P24" si="5">IF(O13,O13/$O$26,"")</f>
        <v>0.25691638777336684</v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2" customFormat="1" ht="36" customHeight="1" x14ac:dyDescent="0.3">
      <c r="A14" s="43" t="s">
        <v>18</v>
      </c>
      <c r="B14" s="2">
        <v>4</v>
      </c>
      <c r="C14" s="20">
        <f t="shared" si="0"/>
        <v>6.0606060606060608E-2</v>
      </c>
      <c r="D14" s="6">
        <v>1130446.28</v>
      </c>
      <c r="E14" s="7">
        <v>1367840.01</v>
      </c>
      <c r="F14" s="21">
        <f t="shared" si="1"/>
        <v>0.18571267781996578</v>
      </c>
      <c r="G14" s="2">
        <v>16</v>
      </c>
      <c r="H14" s="20">
        <f t="shared" si="2"/>
        <v>1.6243654822335026E-2</v>
      </c>
      <c r="I14" s="6">
        <v>595705.93999999994</v>
      </c>
      <c r="J14" s="7">
        <v>696598.09000000008</v>
      </c>
      <c r="K14" s="21">
        <f t="shared" si="3"/>
        <v>8.9750116215413407E-3</v>
      </c>
      <c r="L14" s="2">
        <v>9</v>
      </c>
      <c r="M14" s="20">
        <f t="shared" si="4"/>
        <v>1.7110266159695818E-2</v>
      </c>
      <c r="N14" s="6">
        <v>279119.66000000003</v>
      </c>
      <c r="O14" s="7">
        <v>337734.80000000005</v>
      </c>
      <c r="P14" s="21">
        <f t="shared" si="5"/>
        <v>0.1488320708816446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17</v>
      </c>
      <c r="H15" s="20">
        <f t="shared" si="2"/>
        <v>1.7258883248730966E-2</v>
      </c>
      <c r="I15" s="6">
        <v>498288.16999999993</v>
      </c>
      <c r="J15" s="7">
        <v>568388.57999999996</v>
      </c>
      <c r="K15" s="21">
        <f t="shared" si="3"/>
        <v>7.3231525958553497E-3</v>
      </c>
      <c r="L15" s="2">
        <v>13</v>
      </c>
      <c r="M15" s="20">
        <f t="shared" si="4"/>
        <v>2.4714828897338403E-2</v>
      </c>
      <c r="N15" s="6">
        <v>314317.46999999997</v>
      </c>
      <c r="O15" s="7">
        <v>379539.41000000003</v>
      </c>
      <c r="P15" s="21">
        <f t="shared" si="5"/>
        <v>0.16725441491814752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>
        <v>2</v>
      </c>
      <c r="R16" s="20">
        <f t="shared" si="6"/>
        <v>1</v>
      </c>
      <c r="S16" s="6">
        <v>971998.66</v>
      </c>
      <c r="T16" s="7">
        <v>971998.66</v>
      </c>
      <c r="U16" s="21">
        <f t="shared" si="7"/>
        <v>1</v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1.0152284263959391E-3</v>
      </c>
      <c r="I18" s="69">
        <v>60930</v>
      </c>
      <c r="J18" s="70">
        <v>73725.3</v>
      </c>
      <c r="K18" s="67">
        <f t="shared" si="3"/>
        <v>9.4988119232658496E-4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>
        <v>3</v>
      </c>
      <c r="C19" s="20">
        <f t="shared" si="0"/>
        <v>4.5454545454545456E-2</v>
      </c>
      <c r="D19" s="6">
        <v>3665283.3000000003</v>
      </c>
      <c r="E19" s="7">
        <v>4434992.8</v>
      </c>
      <c r="F19" s="21">
        <f t="shared" si="1"/>
        <v>0.6021423433872708</v>
      </c>
      <c r="G19" s="2">
        <v>102</v>
      </c>
      <c r="H19" s="20">
        <f t="shared" si="2"/>
        <v>0.10355329949238579</v>
      </c>
      <c r="I19" s="6">
        <v>4462026.5600000015</v>
      </c>
      <c r="J19" s="7">
        <v>5345051.1500000004</v>
      </c>
      <c r="K19" s="21">
        <f t="shared" si="3"/>
        <v>6.886595998128979E-2</v>
      </c>
      <c r="L19" s="2">
        <v>24</v>
      </c>
      <c r="M19" s="20">
        <f t="shared" si="4"/>
        <v>4.5627376425855515E-2</v>
      </c>
      <c r="N19" s="6">
        <v>157501.61000000002</v>
      </c>
      <c r="O19" s="7">
        <v>190576.94</v>
      </c>
      <c r="P19" s="21">
        <f t="shared" si="5"/>
        <v>8.3982937625873694E-2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59</v>
      </c>
      <c r="C20" s="66">
        <f t="shared" si="0"/>
        <v>0.89393939393939392</v>
      </c>
      <c r="D20" s="69">
        <v>1291341.6100000001</v>
      </c>
      <c r="E20" s="70">
        <v>1562523.32</v>
      </c>
      <c r="F20" s="21">
        <f t="shared" si="1"/>
        <v>0.21214497879276342</v>
      </c>
      <c r="G20" s="68">
        <v>360</v>
      </c>
      <c r="H20" s="66">
        <f t="shared" si="2"/>
        <v>0.36548223350253806</v>
      </c>
      <c r="I20" s="69">
        <v>2477606.87</v>
      </c>
      <c r="J20" s="70">
        <v>2960036.5100000002</v>
      </c>
      <c r="K20" s="21">
        <f t="shared" si="3"/>
        <v>3.8137288141913611E-2</v>
      </c>
      <c r="L20" s="68">
        <v>76</v>
      </c>
      <c r="M20" s="66">
        <f t="shared" si="4"/>
        <v>0.14448669201520911</v>
      </c>
      <c r="N20" s="69">
        <v>475119.07999999996</v>
      </c>
      <c r="O20" s="70">
        <v>572910.35000000021</v>
      </c>
      <c r="P20" s="67">
        <f t="shared" si="5"/>
        <v>0.2524686050120622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7.6923076923076927E-2</v>
      </c>
      <c r="X20" s="69">
        <v>1342.31</v>
      </c>
      <c r="Y20" s="70">
        <v>1396</v>
      </c>
      <c r="Z20" s="67">
        <f t="shared" si="9"/>
        <v>1.2257369282312589E-2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439</v>
      </c>
      <c r="H21" s="20">
        <f t="shared" si="2"/>
        <v>0.44568527918781725</v>
      </c>
      <c r="I21" s="6">
        <v>269142.42999999988</v>
      </c>
      <c r="J21" s="7">
        <v>315543.50999999989</v>
      </c>
      <c r="K21" s="21">
        <f t="shared" si="3"/>
        <v>4.0654815308953044E-3</v>
      </c>
      <c r="L21" s="2">
        <v>400</v>
      </c>
      <c r="M21" s="20">
        <f t="shared" si="4"/>
        <v>0.76045627376425851</v>
      </c>
      <c r="N21" s="6">
        <v>141087.4800000001</v>
      </c>
      <c r="O21" s="7">
        <v>169411.12000000008</v>
      </c>
      <c r="P21" s="21">
        <f t="shared" si="5"/>
        <v>7.4655640520250824E-2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>
        <v>6</v>
      </c>
      <c r="W21" s="20">
        <f t="shared" si="8"/>
        <v>0.46153846153846156</v>
      </c>
      <c r="X21" s="6">
        <v>6558.69</v>
      </c>
      <c r="Y21" s="7">
        <v>7283.4400000000005</v>
      </c>
      <c r="Z21" s="21">
        <f t="shared" si="9"/>
        <v>6.3951155963873074E-2</v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6</v>
      </c>
      <c r="H23" s="20">
        <f t="shared" si="2"/>
        <v>6.0913705583756344E-3</v>
      </c>
      <c r="I23" s="6">
        <v>29580</v>
      </c>
      <c r="J23" s="7">
        <v>29580</v>
      </c>
      <c r="K23" s="21">
        <f t="shared" si="3"/>
        <v>3.8111049624783323E-4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9.9" customHeight="1" x14ac:dyDescent="0.3">
      <c r="A24" s="94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8"/>
      <c r="J24" s="103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>
        <v>6</v>
      </c>
      <c r="W24" s="20">
        <f t="shared" si="8"/>
        <v>0.46153846153846156</v>
      </c>
      <c r="X24" s="100">
        <v>88917.42</v>
      </c>
      <c r="Y24" s="101">
        <v>105211.23000000001</v>
      </c>
      <c r="Z24" s="21">
        <f t="shared" si="9"/>
        <v>0.92379147475381429</v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2" customFormat="1" ht="36" customHeight="1" x14ac:dyDescent="0.3">
      <c r="A25" s="97" t="s">
        <v>52</v>
      </c>
      <c r="B25" s="68"/>
      <c r="C25" s="66" t="str">
        <f t="shared" ref="C25" si="12">IF(B25,B25/$B$26,"")</f>
        <v/>
      </c>
      <c r="D25" s="69"/>
      <c r="E25" s="70"/>
      <c r="F25" s="67" t="str">
        <f t="shared" si="1"/>
        <v/>
      </c>
      <c r="G25" s="68">
        <v>2</v>
      </c>
      <c r="H25" s="66">
        <f t="shared" ref="H25" si="13">IF(G25,G25/$G$26,"")</f>
        <v>2.0304568527918783E-3</v>
      </c>
      <c r="I25" s="69">
        <v>221845.6</v>
      </c>
      <c r="J25" s="70">
        <v>249423.98</v>
      </c>
      <c r="K25" s="67">
        <f t="shared" ref="K25" si="14">IF(J25,J25/$J$26,"")</f>
        <v>3.2135935359671954E-3</v>
      </c>
      <c r="L25" s="68">
        <v>1</v>
      </c>
      <c r="M25" s="66">
        <f t="shared" ref="M25" si="15">IF(L25,L25/$L$26,"")</f>
        <v>1.9011406844106464E-3</v>
      </c>
      <c r="N25" s="69">
        <v>29800</v>
      </c>
      <c r="O25" s="70">
        <v>36058</v>
      </c>
      <c r="P25" s="67">
        <f t="shared" ref="P25" si="16">IF(O25,O25/$O$26,"")</f>
        <v>1.5889943268654401E-2</v>
      </c>
      <c r="Q25" s="68"/>
      <c r="R25" s="66" t="str">
        <f t="shared" ref="R25" si="17">IF(Q25,Q25/$Q$26,"")</f>
        <v/>
      </c>
      <c r="S25" s="69"/>
      <c r="T25" s="70"/>
      <c r="U25" s="67" t="str">
        <f t="shared" si="7"/>
        <v/>
      </c>
      <c r="V25" s="68"/>
      <c r="W25" s="66" t="str">
        <f t="shared" ref="W25" si="18">IF(V25,V25/$V$26,"")</f>
        <v/>
      </c>
      <c r="X25" s="69"/>
      <c r="Y25" s="70"/>
      <c r="Z25" s="67" t="str">
        <f t="shared" ref="Z25" si="19">IF(Y25,Y25/$Y$26,"")</f>
        <v/>
      </c>
      <c r="AA25" s="68"/>
      <c r="AB25" s="20" t="str">
        <f t="shared" ref="AB25" si="20">IF(AA25,AA25/$AA$26,"")</f>
        <v/>
      </c>
      <c r="AC25" s="69"/>
      <c r="AD25" s="70"/>
      <c r="AE25" s="67" t="str">
        <f t="shared" ref="AE25" si="21">IF(AD25,AD25/$AD$26,"")</f>
        <v/>
      </c>
    </row>
    <row r="26" spans="1:31" ht="33" customHeight="1" thickBot="1" x14ac:dyDescent="0.35">
      <c r="A26" s="82" t="s">
        <v>0</v>
      </c>
      <c r="B26" s="16">
        <f t="shared" ref="B26:AE26" si="22">SUM(B13:B25)</f>
        <v>66</v>
      </c>
      <c r="C26" s="17">
        <f t="shared" si="22"/>
        <v>1</v>
      </c>
      <c r="D26" s="18">
        <f t="shared" si="22"/>
        <v>6087071.1900000004</v>
      </c>
      <c r="E26" s="18">
        <f t="shared" si="22"/>
        <v>7365356.1299999999</v>
      </c>
      <c r="F26" s="19">
        <f t="shared" si="22"/>
        <v>1</v>
      </c>
      <c r="G26" s="16">
        <f t="shared" si="22"/>
        <v>985</v>
      </c>
      <c r="H26" s="17">
        <f t="shared" si="22"/>
        <v>0.99999999999999989</v>
      </c>
      <c r="I26" s="18">
        <f t="shared" si="22"/>
        <v>64417132.580000013</v>
      </c>
      <c r="J26" s="18">
        <f t="shared" si="22"/>
        <v>77615285.570000023</v>
      </c>
      <c r="K26" s="19">
        <f t="shared" si="22"/>
        <v>0.99999999999999967</v>
      </c>
      <c r="L26" s="16">
        <f t="shared" si="22"/>
        <v>526</v>
      </c>
      <c r="M26" s="17">
        <f t="shared" si="22"/>
        <v>0.99999999999999989</v>
      </c>
      <c r="N26" s="18">
        <f t="shared" si="22"/>
        <v>1878766.2999999998</v>
      </c>
      <c r="O26" s="18">
        <f t="shared" si="22"/>
        <v>2269234.0300000003</v>
      </c>
      <c r="P26" s="19">
        <f t="shared" si="22"/>
        <v>1.0000000000000002</v>
      </c>
      <c r="Q26" s="16">
        <f t="shared" si="22"/>
        <v>2</v>
      </c>
      <c r="R26" s="17">
        <f t="shared" si="22"/>
        <v>1</v>
      </c>
      <c r="S26" s="18">
        <f t="shared" si="22"/>
        <v>971998.66</v>
      </c>
      <c r="T26" s="18">
        <f t="shared" si="22"/>
        <v>971998.66</v>
      </c>
      <c r="U26" s="19">
        <f t="shared" si="22"/>
        <v>1</v>
      </c>
      <c r="V26" s="16">
        <f t="shared" si="22"/>
        <v>13</v>
      </c>
      <c r="W26" s="17">
        <f t="shared" si="22"/>
        <v>1</v>
      </c>
      <c r="X26" s="18">
        <f t="shared" si="22"/>
        <v>96818.42</v>
      </c>
      <c r="Y26" s="18">
        <f t="shared" si="22"/>
        <v>113890.67000000001</v>
      </c>
      <c r="Z26" s="19">
        <f t="shared" si="22"/>
        <v>1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5" customFormat="1" ht="18" customHeight="1" x14ac:dyDescent="0.3">
      <c r="B27" s="26"/>
      <c r="H27" s="26"/>
      <c r="N27" s="26"/>
    </row>
    <row r="28" spans="1:31" s="49" customFormat="1" ht="34.200000000000003" customHeight="1" x14ac:dyDescent="0.3">
      <c r="A28" s="151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19.2" customHeight="1" x14ac:dyDescent="0.3">
      <c r="A29" s="152" t="str">
        <f>'CONTRACTACIO 1r TR 2024'!A29:Q29</f>
        <v>https://bcnroc.ajuntament.barcelona.cat/jspui/bitstream/11703/117122/5/GM_Pressupost_2020.pdf#page=218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4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49" customFormat="1" ht="43.95" customHeight="1" x14ac:dyDescent="0.3">
      <c r="A30" s="147" t="s">
        <v>36</v>
      </c>
      <c r="B30" s="147"/>
      <c r="C30" s="147"/>
      <c r="D30" s="147"/>
      <c r="E30" s="147"/>
      <c r="F30" s="147"/>
      <c r="G30" s="147"/>
      <c r="H30" s="147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8"/>
      <c r="W30" s="48"/>
      <c r="X30" s="48"/>
      <c r="AC30" s="48"/>
      <c r="AD30" s="48"/>
      <c r="AE30" s="48"/>
    </row>
    <row r="31" spans="1:31" s="53" customFormat="1" ht="18" customHeight="1" thickBot="1" x14ac:dyDescent="0.35">
      <c r="A31" s="72"/>
      <c r="B31" s="72"/>
      <c r="C31" s="72"/>
      <c r="D31" s="72"/>
      <c r="E31" s="72"/>
      <c r="F31" s="72"/>
      <c r="G31" s="52"/>
      <c r="H31" s="52"/>
      <c r="I31" s="50"/>
      <c r="J31" s="50"/>
      <c r="K31" s="50"/>
      <c r="L31" s="72"/>
      <c r="M31" s="51"/>
      <c r="N31" s="47"/>
      <c r="O31" s="47"/>
      <c r="P31" s="50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x14ac:dyDescent="0.3">
      <c r="A32" s="128" t="s">
        <v>10</v>
      </c>
      <c r="B32" s="133" t="s">
        <v>17</v>
      </c>
      <c r="C32" s="134"/>
      <c r="D32" s="134"/>
      <c r="E32" s="134"/>
      <c r="F32" s="135"/>
      <c r="G32" s="25"/>
      <c r="J32" s="139" t="s">
        <v>15</v>
      </c>
      <c r="K32" s="140"/>
      <c r="L32" s="133" t="s">
        <v>16</v>
      </c>
      <c r="M32" s="134"/>
      <c r="N32" s="134"/>
      <c r="O32" s="134"/>
      <c r="P32" s="135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18" customHeight="1" thickBot="1" x14ac:dyDescent="0.35">
      <c r="A33" s="129"/>
      <c r="B33" s="136"/>
      <c r="C33" s="137"/>
      <c r="D33" s="137"/>
      <c r="E33" s="137"/>
      <c r="F33" s="138"/>
      <c r="G33" s="25"/>
      <c r="J33" s="141"/>
      <c r="K33" s="142"/>
      <c r="L33" s="136"/>
      <c r="M33" s="137"/>
      <c r="N33" s="137"/>
      <c r="O33" s="137"/>
      <c r="P33" s="138"/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thickBot="1" x14ac:dyDescent="0.35">
      <c r="A34" s="130"/>
      <c r="B34" s="55" t="s">
        <v>14</v>
      </c>
      <c r="C34" s="35" t="s">
        <v>8</v>
      </c>
      <c r="D34" s="36" t="s">
        <v>30</v>
      </c>
      <c r="E34" s="37" t="s">
        <v>31</v>
      </c>
      <c r="F34" s="56" t="s">
        <v>9</v>
      </c>
      <c r="J34" s="143"/>
      <c r="K34" s="144"/>
      <c r="L34" s="55" t="s">
        <v>14</v>
      </c>
      <c r="M34" s="35" t="s">
        <v>8</v>
      </c>
      <c r="N34" s="36" t="s">
        <v>30</v>
      </c>
      <c r="O34" s="37" t="s">
        <v>31</v>
      </c>
      <c r="P34" s="56" t="s">
        <v>9</v>
      </c>
    </row>
    <row r="35" spans="1:33" s="25" customFormat="1" ht="30" customHeight="1" x14ac:dyDescent="0.3">
      <c r="A35" s="41" t="s">
        <v>25</v>
      </c>
      <c r="B35" s="9">
        <f t="shared" ref="B35:B46" si="23">B13+G13+L13+Q13+AA13+V13</f>
        <v>45</v>
      </c>
      <c r="C35" s="8">
        <f t="shared" ref="C35:C47" si="24">IF(B35,B35/$B$48,"")</f>
        <v>2.8266331658291458E-2</v>
      </c>
      <c r="D35" s="10">
        <f t="shared" ref="D35:D46" si="25">D13+I13+N13+S13+AC13+X13</f>
        <v>56283828.010000013</v>
      </c>
      <c r="E35" s="11">
        <f t="shared" ref="E35:E46" si="26">E13+J13+O13+T13+AD13+Y13</f>
        <v>67959941.859999999</v>
      </c>
      <c r="F35" s="21">
        <f t="shared" ref="F35:F43" si="27">IF(E35,E35/$E$48,"")</f>
        <v>0.76933665332314494</v>
      </c>
      <c r="J35" s="108" t="s">
        <v>3</v>
      </c>
      <c r="K35" s="109"/>
      <c r="L35" s="57">
        <f>B26</f>
        <v>66</v>
      </c>
      <c r="M35" s="8">
        <f t="shared" ref="M35:M40" si="28">IF(L35,L35/$L$41,"")</f>
        <v>4.1457286432160803E-2</v>
      </c>
      <c r="N35" s="58">
        <f>D26</f>
        <v>6087071.1900000004</v>
      </c>
      <c r="O35" s="58">
        <f>E26</f>
        <v>7365356.1299999999</v>
      </c>
      <c r="P35" s="59">
        <f t="shared" ref="P35:P40" si="29">IF(O35,O35/$O$41,"")</f>
        <v>8.3379094809415563E-2</v>
      </c>
    </row>
    <row r="36" spans="1:33" s="25" customFormat="1" ht="30" customHeight="1" x14ac:dyDescent="0.3">
      <c r="A36" s="43" t="s">
        <v>18</v>
      </c>
      <c r="B36" s="12">
        <f t="shared" si="23"/>
        <v>29</v>
      </c>
      <c r="C36" s="8">
        <f t="shared" si="24"/>
        <v>1.8216080402010049E-2</v>
      </c>
      <c r="D36" s="13">
        <f t="shared" si="25"/>
        <v>2005271.88</v>
      </c>
      <c r="E36" s="14">
        <f t="shared" si="26"/>
        <v>2402172.9000000004</v>
      </c>
      <c r="F36" s="21">
        <f t="shared" si="27"/>
        <v>2.719366157488284E-2</v>
      </c>
      <c r="J36" s="104" t="s">
        <v>1</v>
      </c>
      <c r="K36" s="105"/>
      <c r="L36" s="60">
        <f>G26</f>
        <v>985</v>
      </c>
      <c r="M36" s="8">
        <f t="shared" si="28"/>
        <v>0.61871859296482412</v>
      </c>
      <c r="N36" s="61">
        <f>I26</f>
        <v>64417132.580000013</v>
      </c>
      <c r="O36" s="61">
        <f>J26</f>
        <v>77615285.570000023</v>
      </c>
      <c r="P36" s="59">
        <f t="shared" si="29"/>
        <v>0.87863942217834012</v>
      </c>
    </row>
    <row r="37" spans="1:33" ht="30" customHeight="1" x14ac:dyDescent="0.3">
      <c r="A37" s="43" t="s">
        <v>19</v>
      </c>
      <c r="B37" s="12">
        <f t="shared" si="23"/>
        <v>30</v>
      </c>
      <c r="C37" s="8">
        <f t="shared" si="24"/>
        <v>1.8844221105527637E-2</v>
      </c>
      <c r="D37" s="13">
        <f t="shared" si="25"/>
        <v>812605.6399999999</v>
      </c>
      <c r="E37" s="14">
        <f t="shared" si="26"/>
        <v>947927.99</v>
      </c>
      <c r="F37" s="21">
        <f t="shared" si="27"/>
        <v>1.0730964851622013E-2</v>
      </c>
      <c r="G37" s="25"/>
      <c r="J37" s="104" t="s">
        <v>2</v>
      </c>
      <c r="K37" s="105"/>
      <c r="L37" s="60">
        <f>L26</f>
        <v>526</v>
      </c>
      <c r="M37" s="8">
        <f t="shared" si="28"/>
        <v>0.33040201005025127</v>
      </c>
      <c r="N37" s="61">
        <f>N26</f>
        <v>1878766.2999999998</v>
      </c>
      <c r="O37" s="61">
        <f>O26</f>
        <v>2269234.0300000003</v>
      </c>
      <c r="P37" s="59">
        <f t="shared" si="29"/>
        <v>2.5688734664364721E-2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2">
        <f t="shared" si="23"/>
        <v>2</v>
      </c>
      <c r="C38" s="8">
        <f t="shared" si="24"/>
        <v>1.2562814070351759E-3</v>
      </c>
      <c r="D38" s="13">
        <f t="shared" si="25"/>
        <v>971998.66</v>
      </c>
      <c r="E38" s="14">
        <f t="shared" si="26"/>
        <v>971998.66</v>
      </c>
      <c r="F38" s="21">
        <f t="shared" si="27"/>
        <v>1.1003455501175461E-2</v>
      </c>
      <c r="G38" s="25"/>
      <c r="J38" s="104" t="s">
        <v>34</v>
      </c>
      <c r="K38" s="105"/>
      <c r="L38" s="60">
        <f>Q26</f>
        <v>2</v>
      </c>
      <c r="M38" s="8">
        <f t="shared" si="28"/>
        <v>1.2562814070351759E-3</v>
      </c>
      <c r="N38" s="61">
        <f>S26</f>
        <v>971998.66</v>
      </c>
      <c r="O38" s="61">
        <f>T26</f>
        <v>971998.66</v>
      </c>
      <c r="P38" s="59">
        <f t="shared" si="29"/>
        <v>1.1003455501175458E-2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3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4" t="s">
        <v>5</v>
      </c>
      <c r="K39" s="105"/>
      <c r="L39" s="60">
        <f>V26</f>
        <v>13</v>
      </c>
      <c r="M39" s="8">
        <f t="shared" si="28"/>
        <v>8.1658291457286439E-3</v>
      </c>
      <c r="N39" s="61">
        <f>X26</f>
        <v>96818.42</v>
      </c>
      <c r="O39" s="61">
        <f>Y26</f>
        <v>113890.67000000001</v>
      </c>
      <c r="P39" s="59">
        <f t="shared" si="29"/>
        <v>1.2892928467041907E-3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4" t="s">
        <v>33</v>
      </c>
      <c r="B40" s="15">
        <f t="shared" si="23"/>
        <v>1</v>
      </c>
      <c r="C40" s="8">
        <f t="shared" si="24"/>
        <v>6.2814070351758795E-4</v>
      </c>
      <c r="D40" s="13">
        <f t="shared" si="25"/>
        <v>60930</v>
      </c>
      <c r="E40" s="22">
        <f t="shared" si="26"/>
        <v>73725.3</v>
      </c>
      <c r="F40" s="21">
        <f t="shared" si="27"/>
        <v>8.3460306196390347E-4</v>
      </c>
      <c r="G40" s="25"/>
      <c r="J40" s="104" t="s">
        <v>4</v>
      </c>
      <c r="K40" s="105"/>
      <c r="L40" s="60">
        <f>AA26</f>
        <v>0</v>
      </c>
      <c r="M40" s="8" t="str">
        <f t="shared" si="28"/>
        <v/>
      </c>
      <c r="N40" s="61">
        <f>AC26</f>
        <v>0</v>
      </c>
      <c r="O40" s="61">
        <f>AD26</f>
        <v>0</v>
      </c>
      <c r="P40" s="59" t="str">
        <f t="shared" si="29"/>
        <v/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thickBot="1" x14ac:dyDescent="0.35">
      <c r="A41" s="44" t="s">
        <v>28</v>
      </c>
      <c r="B41" s="12">
        <f t="shared" si="23"/>
        <v>129</v>
      </c>
      <c r="C41" s="8">
        <f t="shared" si="24"/>
        <v>8.1030150753768848E-2</v>
      </c>
      <c r="D41" s="13">
        <f t="shared" si="25"/>
        <v>8284811.4700000016</v>
      </c>
      <c r="E41" s="23">
        <f t="shared" si="26"/>
        <v>9970620.8899999987</v>
      </c>
      <c r="F41" s="21">
        <f t="shared" si="27"/>
        <v>0.11287184622477303</v>
      </c>
      <c r="G41" s="25"/>
      <c r="J41" s="106" t="s">
        <v>0</v>
      </c>
      <c r="K41" s="107"/>
      <c r="L41" s="83">
        <f>SUM(L35:L40)</f>
        <v>1592</v>
      </c>
      <c r="M41" s="17">
        <f>SUM(M35:M40)</f>
        <v>1</v>
      </c>
      <c r="N41" s="84">
        <f>SUM(N35:N40)</f>
        <v>73451787.150000006</v>
      </c>
      <c r="O41" s="85">
        <f>SUM(O35:O40)</f>
        <v>88335765.060000017</v>
      </c>
      <c r="P41" s="86">
        <f>SUM(P35:P40)</f>
        <v>1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5" t="s">
        <v>29</v>
      </c>
      <c r="B42" s="12">
        <f t="shared" si="23"/>
        <v>496</v>
      </c>
      <c r="C42" s="8">
        <f t="shared" si="24"/>
        <v>0.31155778894472363</v>
      </c>
      <c r="D42" s="13">
        <f t="shared" si="25"/>
        <v>4245409.87</v>
      </c>
      <c r="E42" s="23">
        <f t="shared" si="26"/>
        <v>5096866.1800000006</v>
      </c>
      <c r="F42" s="21">
        <f t="shared" si="27"/>
        <v>5.7698783460335384E-2</v>
      </c>
      <c r="G42" s="25"/>
      <c r="H42" s="26"/>
      <c r="I42" s="63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53" customFormat="1" ht="30" customHeight="1" x14ac:dyDescent="0.3">
      <c r="A43" s="46" t="s">
        <v>32</v>
      </c>
      <c r="B43" s="12">
        <f t="shared" si="23"/>
        <v>845</v>
      </c>
      <c r="C43" s="8">
        <f t="shared" si="24"/>
        <v>0.53077889447236182</v>
      </c>
      <c r="D43" s="13">
        <f t="shared" si="25"/>
        <v>416788.6</v>
      </c>
      <c r="E43" s="14">
        <f t="shared" si="26"/>
        <v>492238.07</v>
      </c>
      <c r="F43" s="21">
        <f t="shared" si="27"/>
        <v>5.5723530516281691E-3</v>
      </c>
      <c r="G43" s="52"/>
      <c r="H43" s="52"/>
      <c r="I43" s="50"/>
      <c r="J43" s="50"/>
      <c r="K43" s="50"/>
      <c r="L43" s="72"/>
      <c r="M43" s="51"/>
      <c r="N43" s="47"/>
      <c r="O43" s="47"/>
      <c r="P43" s="50"/>
      <c r="Q43" s="50"/>
      <c r="R43" s="72"/>
      <c r="S43" s="47"/>
      <c r="T43" s="47"/>
      <c r="U43" s="47"/>
      <c r="V43" s="50"/>
      <c r="W43" s="50"/>
      <c r="X43" s="72"/>
      <c r="Y43" s="49"/>
      <c r="Z43" s="49"/>
      <c r="AA43" s="49"/>
      <c r="AB43" s="49"/>
      <c r="AC43" s="50"/>
      <c r="AD43" s="50"/>
      <c r="AE43" s="72"/>
    </row>
    <row r="44" spans="1:33" s="53" customFormat="1" ht="30" customHeight="1" x14ac:dyDescent="0.3">
      <c r="A44" s="80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2"/>
      <c r="H44" s="52"/>
      <c r="I44" s="50"/>
      <c r="J44" s="50"/>
      <c r="K44" s="50"/>
      <c r="L44" s="89"/>
      <c r="M44" s="51"/>
      <c r="N44" s="47"/>
      <c r="O44" s="47"/>
      <c r="P44" s="50"/>
      <c r="Q44" s="50"/>
      <c r="R44" s="89"/>
      <c r="S44" s="47"/>
      <c r="T44" s="47"/>
      <c r="U44" s="47"/>
      <c r="V44" s="50"/>
      <c r="W44" s="50"/>
      <c r="X44" s="89"/>
      <c r="Y44" s="49"/>
      <c r="Z44" s="49"/>
      <c r="AA44" s="49"/>
      <c r="AB44" s="49"/>
      <c r="AC44" s="50"/>
      <c r="AD44" s="50"/>
      <c r="AE44" s="89"/>
    </row>
    <row r="45" spans="1:33" s="53" customFormat="1" ht="30" customHeight="1" x14ac:dyDescent="0.3">
      <c r="A45" s="94" t="s">
        <v>47</v>
      </c>
      <c r="B45" s="12">
        <f t="shared" si="23"/>
        <v>6</v>
      </c>
      <c r="C45" s="8">
        <f t="shared" si="24"/>
        <v>3.7688442211055275E-3</v>
      </c>
      <c r="D45" s="13">
        <f t="shared" si="25"/>
        <v>29580</v>
      </c>
      <c r="E45" s="14">
        <f t="shared" si="26"/>
        <v>29580</v>
      </c>
      <c r="F45" s="21">
        <f>IF(E45,E45/$E$48,"")</f>
        <v>3.3485870620929671E-4</v>
      </c>
      <c r="G45" s="52"/>
      <c r="H45" s="52"/>
      <c r="I45" s="50"/>
      <c r="J45" s="50"/>
      <c r="K45" s="50"/>
      <c r="L45" s="96"/>
      <c r="M45" s="51"/>
      <c r="N45" s="47"/>
      <c r="O45" s="47"/>
      <c r="P45" s="50"/>
      <c r="Q45" s="50"/>
      <c r="R45" s="96"/>
      <c r="S45" s="47"/>
      <c r="T45" s="47"/>
      <c r="U45" s="47"/>
      <c r="V45" s="50"/>
      <c r="W45" s="50"/>
      <c r="X45" s="96"/>
      <c r="Y45" s="49"/>
      <c r="Z45" s="49"/>
      <c r="AA45" s="49"/>
      <c r="AB45" s="49"/>
      <c r="AC45" s="50"/>
      <c r="AD45" s="50"/>
      <c r="AE45" s="96"/>
    </row>
    <row r="46" spans="1:33" s="53" customFormat="1" ht="40.799999999999997" customHeight="1" x14ac:dyDescent="0.3">
      <c r="A46" s="94" t="s">
        <v>59</v>
      </c>
      <c r="B46" s="12">
        <f t="shared" si="23"/>
        <v>6</v>
      </c>
      <c r="C46" s="8">
        <f t="shared" si="24"/>
        <v>3.7688442211055275E-3</v>
      </c>
      <c r="D46" s="13">
        <f t="shared" si="25"/>
        <v>88917.42</v>
      </c>
      <c r="E46" s="14">
        <f t="shared" si="26"/>
        <v>105211.23000000001</v>
      </c>
      <c r="F46" s="21">
        <f t="shared" ref="F46" si="31">IF(E46,E46/$E$48,"")</f>
        <v>1.191037740246408E-3</v>
      </c>
      <c r="G46" s="52"/>
      <c r="H46" s="52"/>
      <c r="I46" s="50"/>
      <c r="J46" s="50"/>
      <c r="K46" s="50"/>
      <c r="L46" s="102"/>
      <c r="M46" s="51"/>
      <c r="N46" s="47"/>
      <c r="O46" s="47"/>
      <c r="P46" s="50"/>
      <c r="Q46" s="50"/>
      <c r="R46" s="102"/>
      <c r="S46" s="47"/>
      <c r="T46" s="47"/>
      <c r="U46" s="47"/>
      <c r="V46" s="50"/>
      <c r="W46" s="50"/>
      <c r="X46" s="102"/>
      <c r="Y46" s="49"/>
      <c r="Z46" s="49"/>
      <c r="AA46" s="49"/>
      <c r="AB46" s="49"/>
      <c r="AC46" s="50"/>
      <c r="AD46" s="50"/>
      <c r="AE46" s="102"/>
    </row>
    <row r="47" spans="1:33" s="53" customFormat="1" ht="30" customHeight="1" x14ac:dyDescent="0.3">
      <c r="A47" s="94" t="s">
        <v>52</v>
      </c>
      <c r="B47" s="12">
        <f t="shared" ref="B47" si="32">B25+G25+L25+Q25+AA25+V25</f>
        <v>3</v>
      </c>
      <c r="C47" s="8">
        <f t="shared" si="24"/>
        <v>1.8844221105527637E-3</v>
      </c>
      <c r="D47" s="13">
        <f t="shared" ref="D47" si="33">D25+I25+N25+S25+AC25+X25</f>
        <v>251645.6</v>
      </c>
      <c r="E47" s="14">
        <f t="shared" ref="E47" si="34">E25+J25+O25+T25+AD25+Y25</f>
        <v>285481.98</v>
      </c>
      <c r="F47" s="21">
        <f>IF(E47,E47/$E$48,"")</f>
        <v>3.2317825040185369E-3</v>
      </c>
      <c r="G47" s="52"/>
      <c r="H47" s="52"/>
      <c r="I47" s="50"/>
      <c r="J47" s="50"/>
      <c r="K47" s="50"/>
      <c r="L47" s="72"/>
      <c r="M47" s="51"/>
      <c r="N47" s="47"/>
      <c r="O47" s="47"/>
      <c r="P47" s="50"/>
      <c r="Q47" s="50"/>
      <c r="R47" s="72"/>
      <c r="S47" s="47"/>
      <c r="T47" s="47"/>
      <c r="U47" s="47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s="53" customFormat="1" ht="30" customHeight="1" thickBot="1" x14ac:dyDescent="0.35">
      <c r="A48" s="64" t="s">
        <v>0</v>
      </c>
      <c r="B48" s="16">
        <f>SUM(B35:B47)</f>
        <v>1592</v>
      </c>
      <c r="C48" s="17">
        <f>SUM(C35:C47)</f>
        <v>1.0000000000000002</v>
      </c>
      <c r="D48" s="18">
        <f>SUM(D35:D47)</f>
        <v>73451787.150000006</v>
      </c>
      <c r="E48" s="18">
        <f>SUM(E35:E47)</f>
        <v>88335765.060000002</v>
      </c>
      <c r="F48" s="19">
        <f>SUM(F35:F47)</f>
        <v>1</v>
      </c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65"/>
      <c r="V48" s="50"/>
      <c r="W48" s="50"/>
      <c r="X48" s="72"/>
      <c r="Y48" s="49"/>
      <c r="Z48" s="49"/>
      <c r="AA48" s="49"/>
      <c r="AB48" s="49"/>
      <c r="AC48" s="50"/>
      <c r="AD48" s="50"/>
      <c r="AE48" s="72"/>
    </row>
    <row r="49" spans="1:33" ht="36" customHeight="1" x14ac:dyDescent="0.3">
      <c r="A49" s="72"/>
      <c r="B49" s="72"/>
      <c r="C49" s="72"/>
      <c r="D49" s="72"/>
      <c r="E49" s="72"/>
      <c r="F49" s="72"/>
      <c r="G49" s="25"/>
      <c r="H49" s="26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25" customFormat="1" ht="23.1" customHeight="1" x14ac:dyDescent="0.3">
      <c r="B50" s="26"/>
      <c r="H50" s="26"/>
      <c r="N50" s="26"/>
    </row>
    <row r="51" spans="1:33" s="25" customFormat="1" x14ac:dyDescent="0.3">
      <c r="B51" s="26"/>
      <c r="H51" s="26"/>
      <c r="N51" s="26"/>
    </row>
    <row r="52" spans="1:33" s="25" customFormat="1" x14ac:dyDescent="0.3">
      <c r="B52" s="26"/>
      <c r="H52" s="26"/>
      <c r="N52" s="26"/>
    </row>
    <row r="53" spans="1:33" s="25" customFormat="1" x14ac:dyDescent="0.3">
      <c r="B53" s="26"/>
      <c r="H53" s="26"/>
      <c r="N53" s="26"/>
    </row>
    <row r="54" spans="1:33" s="25" customFormat="1" x14ac:dyDescent="0.3">
      <c r="B54" s="26"/>
      <c r="H54" s="26"/>
      <c r="N54" s="26"/>
    </row>
    <row r="55" spans="1:33" s="25" customFormat="1" x14ac:dyDescent="0.3">
      <c r="B55" s="26"/>
      <c r="H55" s="26"/>
      <c r="N55" s="26"/>
    </row>
    <row r="56" spans="1:33" s="25" customFormat="1" x14ac:dyDescent="0.3">
      <c r="B56" s="26"/>
      <c r="H56" s="26"/>
      <c r="N56" s="26"/>
    </row>
    <row r="57" spans="1:33" s="25" customFormat="1" x14ac:dyDescent="0.3">
      <c r="B57" s="26"/>
      <c r="H57" s="26"/>
      <c r="N57" s="26"/>
    </row>
    <row r="58" spans="1:33" s="25" customFormat="1" x14ac:dyDescent="0.3">
      <c r="B58" s="26"/>
      <c r="H58" s="26"/>
      <c r="N58" s="26"/>
    </row>
    <row r="59" spans="1:33" s="25" customFormat="1" x14ac:dyDescent="0.3">
      <c r="B59" s="26"/>
      <c r="H59" s="26"/>
      <c r="N59" s="26"/>
    </row>
    <row r="60" spans="1:33" s="25" customFormat="1" x14ac:dyDescent="0.3">
      <c r="B60" s="26"/>
      <c r="H60" s="26"/>
      <c r="N60" s="26"/>
    </row>
    <row r="61" spans="1:33" s="25" customFormat="1" x14ac:dyDescent="0.3">
      <c r="B61" s="26"/>
      <c r="H61" s="26"/>
      <c r="N61" s="26"/>
    </row>
    <row r="62" spans="1:33" s="25" customFormat="1" x14ac:dyDescent="0.3">
      <c r="B62" s="26"/>
      <c r="H62" s="26"/>
      <c r="N62" s="26"/>
    </row>
    <row r="63" spans="1:33" s="25" customFormat="1" x14ac:dyDescent="0.3">
      <c r="B63" s="26"/>
      <c r="H63" s="26"/>
      <c r="N63" s="26"/>
    </row>
    <row r="64" spans="1:33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H106" s="26"/>
      <c r="N106" s="26"/>
    </row>
    <row r="107" spans="2:21" s="25" customFormat="1" x14ac:dyDescent="0.3">
      <c r="B107" s="26"/>
      <c r="H107" s="26"/>
      <c r="N107" s="26"/>
    </row>
    <row r="108" spans="2:21" s="25" customFormat="1" x14ac:dyDescent="0.3">
      <c r="B108" s="26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2:21" s="25" customFormat="1" x14ac:dyDescent="0.3">
      <c r="B109" s="26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  <row r="110" spans="2:21" s="25" customFormat="1" x14ac:dyDescent="0.3">
      <c r="B110" s="26"/>
      <c r="F110" s="27"/>
      <c r="G110" s="27"/>
      <c r="H110" s="62"/>
      <c r="I110" s="27"/>
      <c r="J110" s="27"/>
      <c r="K110" s="27"/>
      <c r="L110" s="27"/>
      <c r="M110" s="27"/>
      <c r="N110" s="62"/>
      <c r="O110" s="27"/>
      <c r="P110" s="27"/>
      <c r="Q110" s="27"/>
      <c r="R110" s="27"/>
      <c r="S110" s="27"/>
      <c r="T110" s="27"/>
      <c r="U110" s="27"/>
    </row>
  </sheetData>
  <mergeCells count="22">
    <mergeCell ref="J41:K41"/>
    <mergeCell ref="J35:K35"/>
    <mergeCell ref="J36:K36"/>
    <mergeCell ref="J37:K37"/>
    <mergeCell ref="J38:K38"/>
    <mergeCell ref="J40:K40"/>
    <mergeCell ref="J39:K39"/>
    <mergeCell ref="A28:Q28"/>
    <mergeCell ref="A30:H30"/>
    <mergeCell ref="A32:A34"/>
    <mergeCell ref="B32:F33"/>
    <mergeCell ref="J32:K34"/>
    <mergeCell ref="L32:P33"/>
    <mergeCell ref="A29:Q29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16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AJUNTAMENT DE BARCELONA (GERÈNCIES i DISTRICTES)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0" t="s">
        <v>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30" customHeight="1" thickBot="1" x14ac:dyDescent="0.35">
      <c r="A11" s="145" t="s">
        <v>10</v>
      </c>
      <c r="B11" s="113" t="s">
        <v>3</v>
      </c>
      <c r="C11" s="114"/>
      <c r="D11" s="114"/>
      <c r="E11" s="114"/>
      <c r="F11" s="115"/>
      <c r="G11" s="116" t="s">
        <v>1</v>
      </c>
      <c r="H11" s="117"/>
      <c r="I11" s="117"/>
      <c r="J11" s="117"/>
      <c r="K11" s="118"/>
      <c r="L11" s="131" t="s">
        <v>2</v>
      </c>
      <c r="M11" s="132"/>
      <c r="N11" s="132"/>
      <c r="O11" s="132"/>
      <c r="P11" s="132"/>
      <c r="Q11" s="119" t="s">
        <v>34</v>
      </c>
      <c r="R11" s="120"/>
      <c r="S11" s="120"/>
      <c r="T11" s="120"/>
      <c r="U11" s="121"/>
      <c r="V11" s="125" t="s">
        <v>5</v>
      </c>
      <c r="W11" s="126"/>
      <c r="X11" s="126"/>
      <c r="Y11" s="126"/>
      <c r="Z11" s="127"/>
      <c r="AA11" s="122" t="s">
        <v>4</v>
      </c>
      <c r="AB11" s="123"/>
      <c r="AC11" s="123"/>
      <c r="AD11" s="123"/>
      <c r="AE11" s="124"/>
    </row>
    <row r="12" spans="1:31" ht="39" customHeight="1" thickBot="1" x14ac:dyDescent="0.35">
      <c r="A12" s="146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 t="shared" ref="M13:M24" si="4">IF(L13,L13/$L$26,"")</f>
        <v/>
      </c>
      <c r="N13" s="4"/>
      <c r="O13" s="5"/>
      <c r="P13" s="21" t="str">
        <f t="shared" ref="P13:P24" si="5">IF(O13,O13/$O$26,"")</f>
        <v/>
      </c>
      <c r="Q13" s="1"/>
      <c r="R13" s="20" t="str">
        <f t="shared" ref="R13:R24" si="6">IF(Q13,Q13/$Q$26,"")</f>
        <v/>
      </c>
      <c r="S13" s="4"/>
      <c r="T13" s="5"/>
      <c r="U13" s="21" t="str">
        <f t="shared" ref="U13:U25" si="7">IF(T13,T13/$T$26,"")</f>
        <v/>
      </c>
      <c r="V13" s="1"/>
      <c r="W13" s="20" t="str">
        <f t="shared" ref="W13:W24" si="8">IF(V13,V13/$V$26,"")</f>
        <v/>
      </c>
      <c r="X13" s="4"/>
      <c r="Y13" s="5"/>
      <c r="Z13" s="21" t="str">
        <f t="shared" ref="Z13:Z24" si="9">IF(Y13,Y13/$Y$26,"")</f>
        <v/>
      </c>
      <c r="AA13" s="1"/>
      <c r="AB13" s="20" t="str">
        <f t="shared" ref="AB13:AB24" si="10">IF(AA13,AA13/$AA$26,"")</f>
        <v/>
      </c>
      <c r="AC13" s="4"/>
      <c r="AD13" s="5"/>
      <c r="AE13" s="21" t="str">
        <f t="shared" ref="AE13:AE24" si="11">IF(AD13,AD13/$AD$26,"")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9.9" customHeight="1" x14ac:dyDescent="0.3">
      <c r="A24" s="94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8"/>
      <c r="J24" s="103"/>
      <c r="K24" s="21" t="str">
        <f t="shared" si="3"/>
        <v/>
      </c>
      <c r="L24" s="2"/>
      <c r="M24" s="20" t="str">
        <f t="shared" si="4"/>
        <v/>
      </c>
      <c r="N24" s="6"/>
      <c r="O24" s="7"/>
      <c r="P24" s="21" t="str">
        <f t="shared" si="5"/>
        <v/>
      </c>
      <c r="Q24" s="2"/>
      <c r="R24" s="20" t="str">
        <f t="shared" si="6"/>
        <v/>
      </c>
      <c r="S24" s="6"/>
      <c r="T24" s="7"/>
      <c r="U24" s="21" t="str">
        <f t="shared" si="7"/>
        <v/>
      </c>
      <c r="V24" s="2"/>
      <c r="W24" s="20" t="str">
        <f t="shared" si="8"/>
        <v/>
      </c>
      <c r="X24" s="100"/>
      <c r="Y24" s="101"/>
      <c r="Z24" s="21" t="str">
        <f t="shared" si="9"/>
        <v/>
      </c>
      <c r="AA24" s="2"/>
      <c r="AB24" s="20" t="str">
        <f t="shared" si="10"/>
        <v/>
      </c>
      <c r="AC24" s="6"/>
      <c r="AD24" s="7"/>
      <c r="AE24" s="21" t="str">
        <f t="shared" si="11"/>
        <v/>
      </c>
    </row>
    <row r="25" spans="1:31" s="42" customFormat="1" ht="36" customHeight="1" x14ac:dyDescent="0.3">
      <c r="A25" s="97" t="s">
        <v>52</v>
      </c>
      <c r="B25" s="68"/>
      <c r="C25" s="66" t="str">
        <f t="shared" ref="C25" si="12">IF(B25,B25/$B$26,"")</f>
        <v/>
      </c>
      <c r="D25" s="69"/>
      <c r="E25" s="70"/>
      <c r="F25" s="67" t="str">
        <f t="shared" si="1"/>
        <v/>
      </c>
      <c r="G25" s="68"/>
      <c r="H25" s="66" t="str">
        <f t="shared" ref="H25" si="13">IF(G25,G25/$G$26,"")</f>
        <v/>
      </c>
      <c r="I25" s="69"/>
      <c r="J25" s="70"/>
      <c r="K25" s="67" t="str">
        <f t="shared" ref="K25" si="14">IF(J25,J25/$J$26,"")</f>
        <v/>
      </c>
      <c r="L25" s="68"/>
      <c r="M25" s="66" t="str">
        <f t="shared" ref="M25" si="15">IF(L25,L25/$L$26,"")</f>
        <v/>
      </c>
      <c r="N25" s="69"/>
      <c r="O25" s="70"/>
      <c r="P25" s="67" t="str">
        <f t="shared" ref="P25" si="16">IF(O25,O25/$O$26,"")</f>
        <v/>
      </c>
      <c r="Q25" s="68"/>
      <c r="R25" s="66" t="str">
        <f t="shared" ref="R25" si="17">IF(Q25,Q25/$Q$26,"")</f>
        <v/>
      </c>
      <c r="S25" s="69"/>
      <c r="T25" s="70"/>
      <c r="U25" s="67" t="str">
        <f t="shared" si="7"/>
        <v/>
      </c>
      <c r="V25" s="68"/>
      <c r="W25" s="66" t="str">
        <f t="shared" ref="W25" si="18">IF(V25,V25/$V$26,"")</f>
        <v/>
      </c>
      <c r="X25" s="69"/>
      <c r="Y25" s="70"/>
      <c r="Z25" s="67" t="str">
        <f t="shared" ref="Z25" si="19">IF(Y25,Y25/$Y$26,"")</f>
        <v/>
      </c>
      <c r="AA25" s="68"/>
      <c r="AB25" s="20" t="str">
        <f t="shared" ref="AB25" si="20">IF(AA25,AA25/$AA$26,"")</f>
        <v/>
      </c>
      <c r="AC25" s="69"/>
      <c r="AD25" s="70"/>
      <c r="AE25" s="67" t="str">
        <f t="shared" ref="AE25" si="21">IF(AD25,AD25/$AD$26,"")</f>
        <v/>
      </c>
    </row>
    <row r="26" spans="1:31" ht="33" customHeight="1" thickBot="1" x14ac:dyDescent="0.35">
      <c r="A26" s="82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0</v>
      </c>
      <c r="H26" s="17">
        <f t="shared" si="22"/>
        <v>0</v>
      </c>
      <c r="I26" s="18">
        <f t="shared" si="22"/>
        <v>0</v>
      </c>
      <c r="J26" s="18">
        <f t="shared" si="22"/>
        <v>0</v>
      </c>
      <c r="K26" s="19">
        <f t="shared" si="22"/>
        <v>0</v>
      </c>
      <c r="L26" s="16">
        <f t="shared" si="22"/>
        <v>0</v>
      </c>
      <c r="M26" s="17">
        <f t="shared" si="22"/>
        <v>0</v>
      </c>
      <c r="N26" s="18">
        <f t="shared" si="22"/>
        <v>0</v>
      </c>
      <c r="O26" s="18">
        <f t="shared" si="22"/>
        <v>0</v>
      </c>
      <c r="P26" s="19">
        <f t="shared" si="22"/>
        <v>0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5" customFormat="1" ht="18.75" customHeight="1" x14ac:dyDescent="0.3">
      <c r="B27" s="26"/>
      <c r="H27" s="26"/>
      <c r="N27" s="26"/>
    </row>
    <row r="28" spans="1:31" s="49" customFormat="1" ht="34.200000000000003" customHeight="1" x14ac:dyDescent="0.3">
      <c r="A28" s="151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19.2" customHeight="1" x14ac:dyDescent="0.3">
      <c r="A29" s="152" t="str">
        <f>'CONTRACTACIO 1r TR 2024'!A29:Q29</f>
        <v>https://bcnroc.ajuntament.barcelona.cat/jspui/bitstream/11703/117122/5/GM_Pressupost_2020.pdf#page=218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4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49" customFormat="1" ht="43.95" customHeight="1" x14ac:dyDescent="0.3">
      <c r="A30" s="147" t="s">
        <v>36</v>
      </c>
      <c r="B30" s="147"/>
      <c r="C30" s="147"/>
      <c r="D30" s="147"/>
      <c r="E30" s="147"/>
      <c r="F30" s="147"/>
      <c r="G30" s="147"/>
      <c r="H30" s="147"/>
      <c r="I30" s="50"/>
      <c r="J30" s="50"/>
      <c r="K30" s="50"/>
      <c r="L30" s="87"/>
      <c r="M30" s="51"/>
      <c r="N30" s="47"/>
      <c r="O30" s="47"/>
      <c r="P30" s="50"/>
      <c r="Q30" s="50"/>
      <c r="R30" s="87"/>
      <c r="S30" s="47"/>
      <c r="T30" s="47"/>
      <c r="U30" s="47"/>
      <c r="V30" s="48"/>
      <c r="W30" s="48"/>
      <c r="X30" s="48"/>
      <c r="AC30" s="48"/>
      <c r="AD30" s="48"/>
      <c r="AE30" s="48"/>
    </row>
    <row r="31" spans="1:31" s="53" customFormat="1" ht="18" customHeight="1" thickBot="1" x14ac:dyDescent="0.35">
      <c r="A31" s="72"/>
      <c r="B31" s="72"/>
      <c r="C31" s="72"/>
      <c r="D31" s="72"/>
      <c r="E31" s="72"/>
      <c r="F31" s="72"/>
      <c r="G31" s="52"/>
      <c r="H31" s="52"/>
      <c r="I31" s="50"/>
      <c r="J31" s="50"/>
      <c r="K31" s="50"/>
      <c r="L31" s="72"/>
      <c r="M31" s="51"/>
      <c r="N31" s="47"/>
      <c r="O31" s="47"/>
      <c r="P31" s="50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x14ac:dyDescent="0.3">
      <c r="A32" s="128" t="s">
        <v>10</v>
      </c>
      <c r="B32" s="133" t="s">
        <v>17</v>
      </c>
      <c r="C32" s="134"/>
      <c r="D32" s="134"/>
      <c r="E32" s="134"/>
      <c r="F32" s="135"/>
      <c r="G32" s="25"/>
      <c r="J32" s="139" t="s">
        <v>15</v>
      </c>
      <c r="K32" s="140"/>
      <c r="L32" s="133" t="s">
        <v>16</v>
      </c>
      <c r="M32" s="134"/>
      <c r="N32" s="134"/>
      <c r="O32" s="134"/>
      <c r="P32" s="135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18" customHeight="1" thickBot="1" x14ac:dyDescent="0.35">
      <c r="A33" s="129"/>
      <c r="B33" s="148"/>
      <c r="C33" s="149"/>
      <c r="D33" s="149"/>
      <c r="E33" s="149"/>
      <c r="F33" s="150"/>
      <c r="G33" s="25"/>
      <c r="J33" s="141"/>
      <c r="K33" s="142"/>
      <c r="L33" s="136"/>
      <c r="M33" s="137"/>
      <c r="N33" s="137"/>
      <c r="O33" s="137"/>
      <c r="P33" s="138"/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thickBot="1" x14ac:dyDescent="0.35">
      <c r="A34" s="130"/>
      <c r="B34" s="55" t="s">
        <v>14</v>
      </c>
      <c r="C34" s="35" t="s">
        <v>8</v>
      </c>
      <c r="D34" s="36" t="s">
        <v>30</v>
      </c>
      <c r="E34" s="37" t="s">
        <v>31</v>
      </c>
      <c r="F34" s="56" t="s">
        <v>9</v>
      </c>
      <c r="J34" s="143"/>
      <c r="K34" s="144"/>
      <c r="L34" s="55" t="s">
        <v>14</v>
      </c>
      <c r="M34" s="35" t="s">
        <v>8</v>
      </c>
      <c r="N34" s="36" t="s">
        <v>30</v>
      </c>
      <c r="O34" s="37" t="s">
        <v>31</v>
      </c>
      <c r="P34" s="56" t="s">
        <v>9</v>
      </c>
    </row>
    <row r="35" spans="1:33" s="25" customFormat="1" ht="30" customHeight="1" x14ac:dyDescent="0.3">
      <c r="A35" s="41" t="s">
        <v>25</v>
      </c>
      <c r="B35" s="9">
        <f t="shared" ref="B35:B46" si="23">B13+G13+L13+Q13+AA13+V13</f>
        <v>0</v>
      </c>
      <c r="C35" s="8" t="str">
        <f t="shared" ref="C35:C43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4" si="27">IF(E35,E35/$E$48,"")</f>
        <v/>
      </c>
      <c r="J35" s="108" t="s">
        <v>3</v>
      </c>
      <c r="K35" s="109"/>
      <c r="L35" s="57">
        <f>B26</f>
        <v>0</v>
      </c>
      <c r="M35" s="8" t="str">
        <f>IF(L35,L35/$L$41,"")</f>
        <v/>
      </c>
      <c r="N35" s="58">
        <f>D26</f>
        <v>0</v>
      </c>
      <c r="O35" s="58">
        <f>E26</f>
        <v>0</v>
      </c>
      <c r="P35" s="59" t="str">
        <f>IF(O35,O35/$O$41,"")</f>
        <v/>
      </c>
    </row>
    <row r="36" spans="1:33" s="25" customFormat="1" ht="30" customHeight="1" x14ac:dyDescent="0.3">
      <c r="A36" s="43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104" t="s">
        <v>1</v>
      </c>
      <c r="K36" s="105"/>
      <c r="L36" s="60">
        <f>G26</f>
        <v>0</v>
      </c>
      <c r="M36" s="8" t="str">
        <f>IF(L36,L36/$L$41,"")</f>
        <v/>
      </c>
      <c r="N36" s="61">
        <f>I26</f>
        <v>0</v>
      </c>
      <c r="O36" s="61">
        <f>J26</f>
        <v>0</v>
      </c>
      <c r="P36" s="59" t="str">
        <f>IF(O36,O36/$O$41,"")</f>
        <v/>
      </c>
    </row>
    <row r="37" spans="1:33" ht="30" customHeight="1" x14ac:dyDescent="0.3">
      <c r="A37" s="43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4" t="s">
        <v>2</v>
      </c>
      <c r="K37" s="105"/>
      <c r="L37" s="60">
        <f>L26</f>
        <v>0</v>
      </c>
      <c r="M37" s="8" t="str">
        <f>IF(L37,L37/$L$41,"")</f>
        <v/>
      </c>
      <c r="N37" s="61">
        <f>N26</f>
        <v>0</v>
      </c>
      <c r="O37" s="61">
        <f>O26</f>
        <v>0</v>
      </c>
      <c r="P37" s="59" t="str">
        <f>IF(O37,O37/$O$41,"")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5"/>
      <c r="J38" s="104" t="s">
        <v>34</v>
      </c>
      <c r="K38" s="105"/>
      <c r="L38" s="60">
        <f>Q26</f>
        <v>0</v>
      </c>
      <c r="M38" s="8" t="str">
        <f>IF(L38,L38/$L$41,"")</f>
        <v/>
      </c>
      <c r="N38" s="61">
        <f>S26</f>
        <v>0</v>
      </c>
      <c r="O38" s="61">
        <f>T26</f>
        <v>0</v>
      </c>
      <c r="P38" s="59" t="str">
        <f>IF(O38,O38/$O$41,"")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3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4" t="s">
        <v>5</v>
      </c>
      <c r="K39" s="105"/>
      <c r="L39" s="60">
        <f>V26</f>
        <v>0</v>
      </c>
      <c r="M39" s="8" t="str">
        <f>IF(L39,L39/$L$41,"")</f>
        <v/>
      </c>
      <c r="N39" s="61">
        <f>X26</f>
        <v>0</v>
      </c>
      <c r="O39" s="61">
        <f>Y26</f>
        <v>0</v>
      </c>
      <c r="P39" s="59" t="str">
        <f>IF(O39,O39/$O$41,"")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4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5"/>
      <c r="J40" s="104" t="s">
        <v>4</v>
      </c>
      <c r="K40" s="105"/>
      <c r="L40" s="60">
        <f>AA26</f>
        <v>0</v>
      </c>
      <c r="M40" s="8" t="str">
        <f t="shared" ref="M40" si="28">IF(L40,L40/$L$41,"")</f>
        <v/>
      </c>
      <c r="N40" s="61">
        <f>AC26</f>
        <v>0</v>
      </c>
      <c r="O40" s="61">
        <f>AD26</f>
        <v>0</v>
      </c>
      <c r="P40" s="59" t="str">
        <f t="shared" ref="P40" si="29">IF(O40,O40/$O$41,"")</f>
        <v/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thickBot="1" x14ac:dyDescent="0.35">
      <c r="A41" s="44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J41" s="106" t="s">
        <v>0</v>
      </c>
      <c r="K41" s="107"/>
      <c r="L41" s="83">
        <f>SUM(L35:L40)</f>
        <v>0</v>
      </c>
      <c r="M41" s="17">
        <f>SUM(M35:M40)</f>
        <v>0</v>
      </c>
      <c r="N41" s="84">
        <f>SUM(N35:N40)</f>
        <v>0</v>
      </c>
      <c r="O41" s="85">
        <f>SUM(O35:O40)</f>
        <v>0</v>
      </c>
      <c r="P41" s="86">
        <f>SUM(P35:P40)</f>
        <v>0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5" t="s">
        <v>29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23">
        <f t="shared" si="26"/>
        <v>0</v>
      </c>
      <c r="F42" s="21" t="str">
        <f t="shared" si="27"/>
        <v/>
      </c>
      <c r="G42" s="25"/>
      <c r="H42" s="26"/>
      <c r="I42" s="63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53" customFormat="1" ht="30" customHeight="1" x14ac:dyDescent="0.3">
      <c r="A43" s="46" t="s">
        <v>32</v>
      </c>
      <c r="B43" s="12">
        <f t="shared" si="23"/>
        <v>0</v>
      </c>
      <c r="C43" s="8" t="str">
        <f t="shared" si="24"/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72"/>
      <c r="M43" s="51"/>
      <c r="N43" s="47"/>
      <c r="O43" s="47"/>
      <c r="P43" s="50"/>
      <c r="Q43" s="50"/>
      <c r="R43" s="72"/>
      <c r="S43" s="47"/>
      <c r="T43" s="47"/>
      <c r="U43" s="47"/>
      <c r="V43" s="50"/>
      <c r="W43" s="50"/>
      <c r="X43" s="72"/>
      <c r="Y43" s="49"/>
      <c r="Z43" s="49"/>
      <c r="AA43" s="49"/>
      <c r="AB43" s="49"/>
      <c r="AC43" s="50"/>
      <c r="AD43" s="50"/>
      <c r="AE43" s="72"/>
    </row>
    <row r="44" spans="1:33" s="53" customFormat="1" ht="30" customHeight="1" x14ac:dyDescent="0.3">
      <c r="A44" s="80" t="s">
        <v>45</v>
      </c>
      <c r="B44" s="12">
        <f t="shared" si="23"/>
        <v>0</v>
      </c>
      <c r="C44" s="8" t="str">
        <f t="shared" ref="C44:C45" si="30">IF(B44,B44/$B$48,"")</f>
        <v/>
      </c>
      <c r="D44" s="13">
        <f t="shared" si="25"/>
        <v>0</v>
      </c>
      <c r="E44" s="14">
        <f t="shared" si="26"/>
        <v>0</v>
      </c>
      <c r="F44" s="21" t="str">
        <f t="shared" si="27"/>
        <v/>
      </c>
      <c r="G44" s="52"/>
      <c r="H44" s="52"/>
      <c r="I44" s="50"/>
      <c r="J44" s="50"/>
      <c r="K44" s="50"/>
      <c r="L44" s="89"/>
      <c r="M44" s="51"/>
      <c r="N44" s="47"/>
      <c r="O44" s="47"/>
      <c r="P44" s="50"/>
      <c r="Q44" s="50"/>
      <c r="R44" s="89"/>
      <c r="S44" s="47"/>
      <c r="T44" s="47"/>
      <c r="U44" s="47"/>
      <c r="V44" s="50"/>
      <c r="W44" s="50"/>
      <c r="X44" s="89"/>
      <c r="Y44" s="49"/>
      <c r="Z44" s="49"/>
      <c r="AA44" s="49"/>
      <c r="AB44" s="49"/>
      <c r="AC44" s="50"/>
      <c r="AD44" s="50"/>
      <c r="AE44" s="89"/>
    </row>
    <row r="45" spans="1:33" s="53" customFormat="1" ht="30" customHeight="1" x14ac:dyDescent="0.3">
      <c r="A45" s="94" t="s">
        <v>47</v>
      </c>
      <c r="B45" s="12">
        <f t="shared" si="23"/>
        <v>0</v>
      </c>
      <c r="C45" s="8" t="str">
        <f t="shared" si="30"/>
        <v/>
      </c>
      <c r="D45" s="13">
        <f t="shared" si="25"/>
        <v>0</v>
      </c>
      <c r="E45" s="14">
        <f t="shared" si="26"/>
        <v>0</v>
      </c>
      <c r="F45" s="21" t="str">
        <f t="shared" ref="F45:F46" si="31">IF(E45,E45/$E$48,"")</f>
        <v/>
      </c>
      <c r="G45" s="52"/>
      <c r="H45" s="52"/>
      <c r="I45" s="50"/>
      <c r="J45" s="50"/>
      <c r="K45" s="50"/>
      <c r="L45" s="96"/>
      <c r="M45" s="51"/>
      <c r="N45" s="47"/>
      <c r="O45" s="47"/>
      <c r="P45" s="50"/>
      <c r="Q45" s="50"/>
      <c r="R45" s="96"/>
      <c r="S45" s="47"/>
      <c r="T45" s="47"/>
      <c r="U45" s="47"/>
      <c r="V45" s="50"/>
      <c r="W45" s="50"/>
      <c r="X45" s="96"/>
      <c r="Y45" s="49"/>
      <c r="Z45" s="49"/>
      <c r="AA45" s="49"/>
      <c r="AB45" s="49"/>
      <c r="AC45" s="50"/>
      <c r="AD45" s="50"/>
      <c r="AE45" s="96"/>
    </row>
    <row r="46" spans="1:33" s="53" customFormat="1" ht="40.799999999999997" customHeight="1" x14ac:dyDescent="0.3">
      <c r="A46" s="94" t="s">
        <v>59</v>
      </c>
      <c r="B46" s="12">
        <f t="shared" si="23"/>
        <v>0</v>
      </c>
      <c r="C46" s="8" t="str">
        <f>IF(B46,B46/$B$48,"")</f>
        <v/>
      </c>
      <c r="D46" s="13">
        <f t="shared" si="25"/>
        <v>0</v>
      </c>
      <c r="E46" s="14">
        <f t="shared" si="26"/>
        <v>0</v>
      </c>
      <c r="F46" s="21" t="str">
        <f t="shared" si="31"/>
        <v/>
      </c>
      <c r="G46" s="52"/>
      <c r="H46" s="52"/>
      <c r="I46" s="50"/>
      <c r="J46" s="50"/>
      <c r="K46" s="50"/>
      <c r="L46" s="102"/>
      <c r="M46" s="51"/>
      <c r="N46" s="47"/>
      <c r="O46" s="47"/>
      <c r="P46" s="50"/>
      <c r="Q46" s="50"/>
      <c r="R46" s="102"/>
      <c r="S46" s="47"/>
      <c r="T46" s="47"/>
      <c r="U46" s="47"/>
      <c r="V46" s="50"/>
      <c r="W46" s="50"/>
      <c r="X46" s="102"/>
      <c r="Y46" s="49"/>
      <c r="Z46" s="49"/>
      <c r="AA46" s="49"/>
      <c r="AB46" s="49"/>
      <c r="AC46" s="50"/>
      <c r="AD46" s="50"/>
      <c r="AE46" s="102"/>
    </row>
    <row r="47" spans="1:33" s="53" customFormat="1" ht="30" customHeight="1" x14ac:dyDescent="0.3">
      <c r="A47" s="97" t="s">
        <v>52</v>
      </c>
      <c r="B47" s="12">
        <f t="shared" ref="B47" si="32">B25+G25+L25+Q25+AA25+V25</f>
        <v>0</v>
      </c>
      <c r="C47" s="8" t="str">
        <f t="shared" ref="C47" si="33">IF(B47,B47/$B$48,"")</f>
        <v/>
      </c>
      <c r="D47" s="13">
        <f t="shared" ref="D47" si="34">D25+I25+N25+S25+AC25+X25</f>
        <v>0</v>
      </c>
      <c r="E47" s="14">
        <f t="shared" ref="E47" si="35">E25+J25+O25+T25+AD25+Y25</f>
        <v>0</v>
      </c>
      <c r="F47" s="21" t="str">
        <f t="shared" ref="F47" si="36">IF(E47,E47/$E$48,"")</f>
        <v/>
      </c>
      <c r="G47" s="52"/>
      <c r="H47" s="52"/>
      <c r="I47" s="50"/>
      <c r="J47" s="50"/>
      <c r="K47" s="50"/>
      <c r="L47" s="72"/>
      <c r="M47" s="51"/>
      <c r="N47" s="47"/>
      <c r="O47" s="47"/>
      <c r="P47" s="50"/>
      <c r="Q47" s="50"/>
      <c r="R47" s="72"/>
      <c r="S47" s="47"/>
      <c r="T47" s="47"/>
      <c r="U47" s="47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s="53" customFormat="1" ht="30" customHeight="1" thickBot="1" x14ac:dyDescent="0.35">
      <c r="A48" s="64" t="s">
        <v>0</v>
      </c>
      <c r="B48" s="16">
        <f>SUM(B35:B47)</f>
        <v>0</v>
      </c>
      <c r="C48" s="17">
        <f>SUM(C35:C47)</f>
        <v>0</v>
      </c>
      <c r="D48" s="18">
        <f>SUM(D35:D47)</f>
        <v>0</v>
      </c>
      <c r="E48" s="18">
        <f>SUM(E35:E47)</f>
        <v>0</v>
      </c>
      <c r="F48" s="19">
        <f>SUM(F35:F47)</f>
        <v>0</v>
      </c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65"/>
      <c r="V48" s="50"/>
      <c r="W48" s="50"/>
      <c r="X48" s="72"/>
      <c r="Y48" s="49"/>
      <c r="Z48" s="49"/>
      <c r="AA48" s="49"/>
      <c r="AB48" s="49"/>
      <c r="AC48" s="50"/>
      <c r="AD48" s="50"/>
      <c r="AE48" s="72"/>
    </row>
    <row r="49" spans="1:33" ht="36" customHeight="1" x14ac:dyDescent="0.3">
      <c r="A49" s="72"/>
      <c r="B49" s="72"/>
      <c r="C49" s="72"/>
      <c r="D49" s="72"/>
      <c r="E49" s="72"/>
      <c r="F49" s="72"/>
      <c r="G49" s="25"/>
      <c r="H49" s="26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25" customFormat="1" ht="23.1" customHeight="1" x14ac:dyDescent="0.3">
      <c r="B50" s="26"/>
      <c r="H50" s="26"/>
      <c r="N50" s="26"/>
    </row>
    <row r="51" spans="1:33" s="25" customFormat="1" x14ac:dyDescent="0.3">
      <c r="B51" s="26"/>
      <c r="H51" s="26"/>
      <c r="N51" s="26"/>
    </row>
    <row r="52" spans="1:33" s="25" customFormat="1" x14ac:dyDescent="0.3">
      <c r="B52" s="26"/>
      <c r="H52" s="26"/>
      <c r="N52" s="26"/>
    </row>
    <row r="53" spans="1:33" s="25" customFormat="1" x14ac:dyDescent="0.3">
      <c r="B53" s="26"/>
      <c r="H53" s="26"/>
      <c r="N53" s="26"/>
    </row>
    <row r="54" spans="1:33" s="25" customFormat="1" x14ac:dyDescent="0.3">
      <c r="B54" s="26"/>
      <c r="H54" s="26"/>
      <c r="N54" s="26"/>
    </row>
    <row r="55" spans="1:33" s="25" customFormat="1" x14ac:dyDescent="0.3">
      <c r="B55" s="26"/>
      <c r="H55" s="26"/>
      <c r="N55" s="26"/>
    </row>
    <row r="56" spans="1:33" s="25" customFormat="1" x14ac:dyDescent="0.3">
      <c r="B56" s="26"/>
      <c r="H56" s="26"/>
      <c r="N56" s="26"/>
    </row>
    <row r="57" spans="1:33" s="25" customFormat="1" x14ac:dyDescent="0.3">
      <c r="B57" s="26"/>
      <c r="H57" s="26"/>
      <c r="N57" s="26"/>
    </row>
    <row r="58" spans="1:33" s="25" customFormat="1" x14ac:dyDescent="0.3">
      <c r="B58" s="26"/>
      <c r="H58" s="26"/>
      <c r="N58" s="26"/>
    </row>
    <row r="59" spans="1:33" s="25" customFormat="1" x14ac:dyDescent="0.3">
      <c r="B59" s="26"/>
      <c r="H59" s="26"/>
      <c r="N59" s="26"/>
    </row>
    <row r="60" spans="1:33" s="25" customFormat="1" x14ac:dyDescent="0.3">
      <c r="B60" s="26"/>
      <c r="H60" s="26"/>
      <c r="N60" s="26"/>
    </row>
    <row r="61" spans="1:33" s="25" customFormat="1" x14ac:dyDescent="0.3">
      <c r="B61" s="26"/>
      <c r="H61" s="26"/>
      <c r="N61" s="26"/>
    </row>
    <row r="62" spans="1:33" s="25" customFormat="1" x14ac:dyDescent="0.3">
      <c r="B62" s="26"/>
      <c r="H62" s="26"/>
      <c r="N62" s="26"/>
    </row>
    <row r="63" spans="1:33" s="25" customFormat="1" x14ac:dyDescent="0.3">
      <c r="B63" s="26"/>
      <c r="H63" s="26"/>
      <c r="N63" s="26"/>
    </row>
    <row r="64" spans="1:33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H106" s="26"/>
      <c r="N106" s="26"/>
    </row>
    <row r="107" spans="2:21" s="25" customFormat="1" x14ac:dyDescent="0.3">
      <c r="B107" s="26"/>
      <c r="H107" s="26"/>
      <c r="N107" s="26"/>
    </row>
    <row r="108" spans="2:21" s="25" customFormat="1" x14ac:dyDescent="0.3">
      <c r="B108" s="26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2:21" s="25" customFormat="1" x14ac:dyDescent="0.3">
      <c r="B109" s="26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  <row r="110" spans="2:21" s="25" customFormat="1" x14ac:dyDescent="0.3">
      <c r="B110" s="26"/>
      <c r="F110" s="27"/>
      <c r="G110" s="27"/>
      <c r="H110" s="62"/>
      <c r="I110" s="27"/>
      <c r="J110" s="27"/>
      <c r="K110" s="27"/>
      <c r="L110" s="27"/>
      <c r="M110" s="27"/>
      <c r="N110" s="62"/>
      <c r="O110" s="27"/>
      <c r="P110" s="27"/>
      <c r="Q110" s="27"/>
      <c r="R110" s="27"/>
      <c r="S110" s="27"/>
      <c r="T110" s="27"/>
      <c r="U110" s="27"/>
    </row>
  </sheetData>
  <sheetProtection password="C9C3" sheet="1" objects="1" scenarios="1"/>
  <mergeCells count="22">
    <mergeCell ref="J41:K41"/>
    <mergeCell ref="J35:K35"/>
    <mergeCell ref="J36:K36"/>
    <mergeCell ref="J37:K37"/>
    <mergeCell ref="J38:K38"/>
    <mergeCell ref="J39:K39"/>
    <mergeCell ref="J40:K40"/>
    <mergeCell ref="A28:Q28"/>
    <mergeCell ref="A32:A34"/>
    <mergeCell ref="B32:F33"/>
    <mergeCell ref="J32:K34"/>
    <mergeCell ref="L32:P33"/>
    <mergeCell ref="A30:H30"/>
    <mergeCell ref="A29:Q29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6:C47 M35:M40 C35:C45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10"/>
  <sheetViews>
    <sheetView showGridLines="0" showZeros="0" topLeftCell="A22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AJUNTAMENT DE BARCELONA (GERÈNCIES i DISTRICTES)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10" t="s">
        <v>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30" customHeight="1" thickBot="1" x14ac:dyDescent="0.35">
      <c r="A11" s="145" t="s">
        <v>10</v>
      </c>
      <c r="B11" s="113" t="s">
        <v>3</v>
      </c>
      <c r="C11" s="114"/>
      <c r="D11" s="114"/>
      <c r="E11" s="114"/>
      <c r="F11" s="115"/>
      <c r="G11" s="116" t="s">
        <v>1</v>
      </c>
      <c r="H11" s="117"/>
      <c r="I11" s="117"/>
      <c r="J11" s="117"/>
      <c r="K11" s="118"/>
      <c r="L11" s="131" t="s">
        <v>2</v>
      </c>
      <c r="M11" s="132"/>
      <c r="N11" s="132"/>
      <c r="O11" s="132"/>
      <c r="P11" s="132"/>
      <c r="Q11" s="119" t="s">
        <v>34</v>
      </c>
      <c r="R11" s="120"/>
      <c r="S11" s="120"/>
      <c r="T11" s="120"/>
      <c r="U11" s="121"/>
      <c r="V11" s="125" t="s">
        <v>5</v>
      </c>
      <c r="W11" s="126"/>
      <c r="X11" s="126"/>
      <c r="Y11" s="126"/>
      <c r="Z11" s="127"/>
      <c r="AA11" s="122" t="s">
        <v>4</v>
      </c>
      <c r="AB11" s="123"/>
      <c r="AC11" s="123"/>
      <c r="AD11" s="123"/>
      <c r="AE11" s="124"/>
    </row>
    <row r="12" spans="1:31" ht="39" customHeight="1" thickBot="1" x14ac:dyDescent="0.35">
      <c r="A12" s="146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4" si="0">IF(B13,B13/$B$26,"")</f>
        <v/>
      </c>
      <c r="D13" s="4"/>
      <c r="E13" s="5"/>
      <c r="F13" s="21" t="str">
        <f t="shared" ref="F13:F25" si="1">IF(E13,E13/$E$26,"")</f>
        <v/>
      </c>
      <c r="G13" s="1"/>
      <c r="H13" s="20" t="str">
        <f t="shared" ref="H13:H24" si="2">IF(G13,G13/$G$26,"")</f>
        <v/>
      </c>
      <c r="I13" s="4"/>
      <c r="J13" s="5"/>
      <c r="K13" s="21" t="str">
        <f t="shared" ref="K13:K24" si="3">IF(J13,J13/$J$26,"")</f>
        <v/>
      </c>
      <c r="L13" s="1"/>
      <c r="M13" s="20" t="str">
        <f>IF(L13,L13/$L$26,"")</f>
        <v/>
      </c>
      <c r="N13" s="4"/>
      <c r="O13" s="5"/>
      <c r="P13" s="21" t="str">
        <f>IF(O13,O13/$O$26,"")</f>
        <v/>
      </c>
      <c r="Q13" s="1"/>
      <c r="R13" s="20" t="str">
        <f t="shared" ref="R13:R24" si="4">IF(Q13,Q13/$Q$26,"")</f>
        <v/>
      </c>
      <c r="S13" s="4"/>
      <c r="T13" s="5"/>
      <c r="U13" s="21" t="str">
        <f t="shared" ref="U13:U25" si="5">IF(T13,T13/$T$26,"")</f>
        <v/>
      </c>
      <c r="V13" s="1"/>
      <c r="W13" s="20" t="str">
        <f t="shared" ref="W13:W24" si="6">IF(V13,V13/$V$26,"")</f>
        <v/>
      </c>
      <c r="X13" s="4"/>
      <c r="Y13" s="5"/>
      <c r="Z13" s="21" t="str">
        <f t="shared" ref="Z13:Z24" si="7">IF(Y13,Y13/$Y$26,"")</f>
        <v/>
      </c>
      <c r="AA13" s="1"/>
      <c r="AB13" s="20" t="str">
        <f t="shared" ref="AB13:AB24" si="8">IF(AA13,AA13/$AA$26,"")</f>
        <v/>
      </c>
      <c r="AC13" s="4"/>
      <c r="AD13" s="5"/>
      <c r="AE13" s="21" t="str">
        <f t="shared" ref="AE13:AE24" si="9">IF(AD13,AD13/$AD$26,"")</f>
        <v/>
      </c>
    </row>
    <row r="14" spans="1:31" s="42" customFormat="1" ht="36" customHeight="1" x14ac:dyDescent="0.3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IF(L14,L14/$L$26,"")</f>
        <v/>
      </c>
      <c r="N14" s="6"/>
      <c r="O14" s="7"/>
      <c r="P14" s="21" t="str">
        <f>IF(O14,O14/$O$26,"")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3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IF(L15,L15/$L$26,"")</f>
        <v/>
      </c>
      <c r="N15" s="6"/>
      <c r="O15" s="7"/>
      <c r="P15" s="21" t="str">
        <f>IF(O15,O15/$O$26,"")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IF(L16,L16/$L$26,"")</f>
        <v/>
      </c>
      <c r="N16" s="6"/>
      <c r="O16" s="7"/>
      <c r="P16" s="21" t="str">
        <f>IF(O16,O16/$O$26,"")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ref="M18:M24" si="10">IF(L18,L18/$L$26,"")</f>
        <v/>
      </c>
      <c r="N18" s="69"/>
      <c r="O18" s="70"/>
      <c r="P18" s="67" t="str">
        <f t="shared" ref="P18:P24" si="11">IF(O18,O18/$O$26,"")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10"/>
        <v/>
      </c>
      <c r="N19" s="6"/>
      <c r="O19" s="7"/>
      <c r="P19" s="21" t="str">
        <f t="shared" si="11"/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 t="shared" si="10"/>
        <v/>
      </c>
      <c r="N20" s="69"/>
      <c r="O20" s="70"/>
      <c r="P20" s="67" t="str">
        <f t="shared" si="11"/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10"/>
        <v/>
      </c>
      <c r="N21" s="6"/>
      <c r="O21" s="7"/>
      <c r="P21" s="21" t="str">
        <f t="shared" si="11"/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10"/>
        <v/>
      </c>
      <c r="N22" s="6"/>
      <c r="O22" s="7"/>
      <c r="P22" s="21" t="str">
        <f t="shared" si="11"/>
        <v/>
      </c>
      <c r="Q22" s="2"/>
      <c r="R22" s="20" t="str">
        <f t="shared" si="4"/>
        <v/>
      </c>
      <c r="S22" s="6"/>
      <c r="T22" s="7"/>
      <c r="U22" s="21" t="str">
        <f t="shared" si="5"/>
        <v/>
      </c>
      <c r="V22" s="2"/>
      <c r="W22" s="20" t="str">
        <f t="shared" si="6"/>
        <v/>
      </c>
      <c r="X22" s="6"/>
      <c r="Y22" s="7"/>
      <c r="Z22" s="21" t="str">
        <f t="shared" si="7"/>
        <v/>
      </c>
      <c r="AA22" s="2"/>
      <c r="AB22" s="20" t="str">
        <f t="shared" si="8"/>
        <v/>
      </c>
      <c r="AC22" s="6"/>
      <c r="AD22" s="7"/>
      <c r="AE22" s="21" t="str">
        <f t="shared" si="9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10"/>
        <v/>
      </c>
      <c r="N23" s="6"/>
      <c r="O23" s="7"/>
      <c r="P23" s="21" t="str">
        <f t="shared" si="11"/>
        <v/>
      </c>
      <c r="Q23" s="2"/>
      <c r="R23" s="20" t="str">
        <f t="shared" si="4"/>
        <v/>
      </c>
      <c r="S23" s="6"/>
      <c r="T23" s="7"/>
      <c r="U23" s="21" t="str">
        <f t="shared" si="5"/>
        <v/>
      </c>
      <c r="V23" s="2"/>
      <c r="W23" s="20" t="str">
        <f t="shared" si="6"/>
        <v/>
      </c>
      <c r="X23" s="6"/>
      <c r="Y23" s="7"/>
      <c r="Z23" s="21" t="str">
        <f t="shared" si="7"/>
        <v/>
      </c>
      <c r="AA23" s="2"/>
      <c r="AB23" s="20" t="str">
        <f t="shared" si="8"/>
        <v/>
      </c>
      <c r="AC23" s="6"/>
      <c r="AD23" s="7"/>
      <c r="AE23" s="21" t="str">
        <f t="shared" si="9"/>
        <v/>
      </c>
    </row>
    <row r="24" spans="1:31" s="42" customFormat="1" ht="39.9" customHeight="1" x14ac:dyDescent="0.3">
      <c r="A24" s="94" t="s">
        <v>59</v>
      </c>
      <c r="B24" s="2"/>
      <c r="C24" s="20" t="str">
        <f t="shared" si="0"/>
        <v/>
      </c>
      <c r="D24" s="6"/>
      <c r="E24" s="7"/>
      <c r="F24" s="21" t="str">
        <f t="shared" si="1"/>
        <v/>
      </c>
      <c r="G24" s="2"/>
      <c r="H24" s="20" t="str">
        <f t="shared" si="2"/>
        <v/>
      </c>
      <c r="I24" s="98"/>
      <c r="J24" s="103"/>
      <c r="K24" s="21" t="str">
        <f t="shared" si="3"/>
        <v/>
      </c>
      <c r="L24" s="2"/>
      <c r="M24" s="20" t="str">
        <f t="shared" si="10"/>
        <v/>
      </c>
      <c r="N24" s="6"/>
      <c r="O24" s="7"/>
      <c r="P24" s="21" t="str">
        <f t="shared" si="11"/>
        <v/>
      </c>
      <c r="Q24" s="2"/>
      <c r="R24" s="20" t="str">
        <f t="shared" si="4"/>
        <v/>
      </c>
      <c r="S24" s="6"/>
      <c r="T24" s="7"/>
      <c r="U24" s="21" t="str">
        <f t="shared" si="5"/>
        <v/>
      </c>
      <c r="V24" s="2"/>
      <c r="W24" s="20" t="str">
        <f t="shared" si="6"/>
        <v/>
      </c>
      <c r="X24" s="100"/>
      <c r="Y24" s="101"/>
      <c r="Z24" s="21" t="str">
        <f t="shared" si="7"/>
        <v/>
      </c>
      <c r="AA24" s="2"/>
      <c r="AB24" s="20" t="str">
        <f t="shared" si="8"/>
        <v/>
      </c>
      <c r="AC24" s="6"/>
      <c r="AD24" s="7"/>
      <c r="AE24" s="21" t="str">
        <f t="shared" si="9"/>
        <v/>
      </c>
    </row>
    <row r="25" spans="1:31" s="42" customFormat="1" ht="36" customHeight="1" x14ac:dyDescent="0.3">
      <c r="A25" s="97" t="s">
        <v>52</v>
      </c>
      <c r="B25" s="68"/>
      <c r="C25" s="66" t="str">
        <f t="shared" ref="C25" si="12">IF(B25,B25/$B$26,"")</f>
        <v/>
      </c>
      <c r="D25" s="69"/>
      <c r="E25" s="70"/>
      <c r="F25" s="67" t="str">
        <f t="shared" si="1"/>
        <v/>
      </c>
      <c r="G25" s="68"/>
      <c r="H25" s="66" t="str">
        <f t="shared" ref="H25" si="13">IF(G25,G25/$G$26,"")</f>
        <v/>
      </c>
      <c r="I25" s="69"/>
      <c r="J25" s="70"/>
      <c r="K25" s="67" t="str">
        <f t="shared" ref="K25" si="14">IF(J25,J25/$J$26,"")</f>
        <v/>
      </c>
      <c r="L25" s="68"/>
      <c r="M25" s="66" t="str">
        <f t="shared" ref="M25" si="15">IF(L25,L25/$L$26,"")</f>
        <v/>
      </c>
      <c r="N25" s="69"/>
      <c r="O25" s="70"/>
      <c r="P25" s="67" t="str">
        <f t="shared" ref="P25" si="16">IF(O25,O25/$O$26,"")</f>
        <v/>
      </c>
      <c r="Q25" s="68"/>
      <c r="R25" s="66" t="str">
        <f t="shared" ref="R25" si="17">IF(Q25,Q25/$Q$26,"")</f>
        <v/>
      </c>
      <c r="S25" s="69"/>
      <c r="T25" s="70"/>
      <c r="U25" s="67" t="str">
        <f t="shared" si="5"/>
        <v/>
      </c>
      <c r="V25" s="68"/>
      <c r="W25" s="66" t="str">
        <f t="shared" ref="W25" si="18">IF(V25,V25/$V$26,"")</f>
        <v/>
      </c>
      <c r="X25" s="69"/>
      <c r="Y25" s="70"/>
      <c r="Z25" s="67" t="str">
        <f t="shared" ref="Z25" si="19">IF(Y25,Y25/$Y$26,"")</f>
        <v/>
      </c>
      <c r="AA25" s="68"/>
      <c r="AB25" s="20" t="str">
        <f t="shared" ref="AB25" si="20">IF(AA25,AA25/$AA$26,"")</f>
        <v/>
      </c>
      <c r="AC25" s="69"/>
      <c r="AD25" s="70"/>
      <c r="AE25" s="67" t="str">
        <f t="shared" ref="AE25" si="21">IF(AD25,AD25/$AD$26,"")</f>
        <v/>
      </c>
    </row>
    <row r="26" spans="1:31" ht="33" customHeight="1" thickBot="1" x14ac:dyDescent="0.35">
      <c r="A26" s="82" t="s">
        <v>0</v>
      </c>
      <c r="B26" s="16">
        <f t="shared" ref="B26:AE26" si="22">SUM(B13:B25)</f>
        <v>0</v>
      </c>
      <c r="C26" s="17">
        <f t="shared" si="22"/>
        <v>0</v>
      </c>
      <c r="D26" s="18">
        <f t="shared" si="22"/>
        <v>0</v>
      </c>
      <c r="E26" s="18">
        <f t="shared" si="22"/>
        <v>0</v>
      </c>
      <c r="F26" s="19">
        <f t="shared" si="22"/>
        <v>0</v>
      </c>
      <c r="G26" s="16">
        <f t="shared" si="22"/>
        <v>0</v>
      </c>
      <c r="H26" s="17">
        <f t="shared" si="22"/>
        <v>0</v>
      </c>
      <c r="I26" s="18">
        <f t="shared" si="22"/>
        <v>0</v>
      </c>
      <c r="J26" s="18">
        <f t="shared" si="22"/>
        <v>0</v>
      </c>
      <c r="K26" s="19">
        <f t="shared" si="22"/>
        <v>0</v>
      </c>
      <c r="L26" s="16">
        <f t="shared" si="22"/>
        <v>0</v>
      </c>
      <c r="M26" s="17">
        <f t="shared" si="22"/>
        <v>0</v>
      </c>
      <c r="N26" s="18">
        <f t="shared" si="22"/>
        <v>0</v>
      </c>
      <c r="O26" s="18">
        <f t="shared" si="22"/>
        <v>0</v>
      </c>
      <c r="P26" s="19">
        <f t="shared" si="22"/>
        <v>0</v>
      </c>
      <c r="Q26" s="16">
        <f t="shared" si="22"/>
        <v>0</v>
      </c>
      <c r="R26" s="17">
        <f t="shared" si="22"/>
        <v>0</v>
      </c>
      <c r="S26" s="18">
        <f t="shared" si="22"/>
        <v>0</v>
      </c>
      <c r="T26" s="18">
        <f t="shared" si="22"/>
        <v>0</v>
      </c>
      <c r="U26" s="19">
        <f t="shared" si="22"/>
        <v>0</v>
      </c>
      <c r="V26" s="16">
        <f t="shared" si="22"/>
        <v>0</v>
      </c>
      <c r="W26" s="17">
        <f t="shared" si="22"/>
        <v>0</v>
      </c>
      <c r="X26" s="18">
        <f t="shared" si="22"/>
        <v>0</v>
      </c>
      <c r="Y26" s="18">
        <f t="shared" si="22"/>
        <v>0</v>
      </c>
      <c r="Z26" s="19">
        <f t="shared" si="22"/>
        <v>0</v>
      </c>
      <c r="AA26" s="16">
        <f t="shared" si="22"/>
        <v>0</v>
      </c>
      <c r="AB26" s="17">
        <f t="shared" si="22"/>
        <v>0</v>
      </c>
      <c r="AC26" s="18">
        <f t="shared" si="22"/>
        <v>0</v>
      </c>
      <c r="AD26" s="18">
        <f t="shared" si="22"/>
        <v>0</v>
      </c>
      <c r="AE26" s="19">
        <f t="shared" si="22"/>
        <v>0</v>
      </c>
    </row>
    <row r="27" spans="1:31" s="25" customFormat="1" ht="18.75" customHeight="1" x14ac:dyDescent="0.3">
      <c r="B27" s="26"/>
      <c r="H27" s="26"/>
      <c r="N27" s="26"/>
    </row>
    <row r="28" spans="1:31" s="49" customFormat="1" ht="34.200000000000003" customHeight="1" x14ac:dyDescent="0.3">
      <c r="A28" s="151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19.2" customHeight="1" x14ac:dyDescent="0.3">
      <c r="A29" s="152" t="str">
        <f>'CONTRACTACIO 1r TR 2024'!A29:Q29</f>
        <v>https://bcnroc.ajuntament.barcelona.cat/jspui/bitstream/11703/117122/5/GM_Pressupost_2020.pdf#page=218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4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49" customFormat="1" ht="43.95" customHeight="1" x14ac:dyDescent="0.3">
      <c r="A30" s="147" t="s">
        <v>36</v>
      </c>
      <c r="B30" s="147"/>
      <c r="C30" s="147"/>
      <c r="D30" s="147"/>
      <c r="E30" s="147"/>
      <c r="F30" s="147"/>
      <c r="G30" s="147"/>
      <c r="H30" s="147"/>
      <c r="I30" s="50"/>
      <c r="J30" s="50"/>
      <c r="K30" s="50"/>
      <c r="L30" s="87"/>
      <c r="M30" s="51"/>
      <c r="N30" s="47"/>
      <c r="O30" s="47"/>
      <c r="P30" s="50"/>
      <c r="Q30" s="50"/>
      <c r="R30" s="87"/>
      <c r="S30" s="47"/>
      <c r="T30" s="47"/>
      <c r="U30" s="47"/>
      <c r="V30" s="48"/>
      <c r="W30" s="48"/>
      <c r="X30" s="48"/>
      <c r="AC30" s="48"/>
      <c r="AD30" s="48"/>
      <c r="AE30" s="48"/>
    </row>
    <row r="31" spans="1:31" s="53" customFormat="1" ht="18" customHeight="1" thickBot="1" x14ac:dyDescent="0.35">
      <c r="A31" s="72"/>
      <c r="B31" s="72"/>
      <c r="C31" s="72"/>
      <c r="D31" s="72"/>
      <c r="E31" s="72"/>
      <c r="F31" s="72"/>
      <c r="G31" s="52"/>
      <c r="H31" s="52"/>
      <c r="I31" s="50"/>
      <c r="J31" s="50"/>
      <c r="K31" s="50"/>
      <c r="L31" s="72"/>
      <c r="M31" s="51"/>
      <c r="N31" s="47"/>
      <c r="O31" s="47"/>
      <c r="P31" s="50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x14ac:dyDescent="0.3">
      <c r="A32" s="128" t="s">
        <v>10</v>
      </c>
      <c r="B32" s="133" t="s">
        <v>17</v>
      </c>
      <c r="C32" s="134"/>
      <c r="D32" s="134"/>
      <c r="E32" s="134"/>
      <c r="F32" s="135"/>
      <c r="G32" s="25"/>
      <c r="J32" s="139" t="s">
        <v>15</v>
      </c>
      <c r="K32" s="140"/>
      <c r="L32" s="133" t="s">
        <v>16</v>
      </c>
      <c r="M32" s="134"/>
      <c r="N32" s="134"/>
      <c r="O32" s="134"/>
      <c r="P32" s="135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18" customHeight="1" thickBot="1" x14ac:dyDescent="0.35">
      <c r="A33" s="129"/>
      <c r="B33" s="148"/>
      <c r="C33" s="149"/>
      <c r="D33" s="149"/>
      <c r="E33" s="149"/>
      <c r="F33" s="150"/>
      <c r="G33" s="25"/>
      <c r="J33" s="141"/>
      <c r="K33" s="142"/>
      <c r="L33" s="136"/>
      <c r="M33" s="137"/>
      <c r="N33" s="137"/>
      <c r="O33" s="137"/>
      <c r="P33" s="138"/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thickBot="1" x14ac:dyDescent="0.35">
      <c r="A34" s="130"/>
      <c r="B34" s="55" t="s">
        <v>14</v>
      </c>
      <c r="C34" s="35" t="s">
        <v>8</v>
      </c>
      <c r="D34" s="36" t="s">
        <v>30</v>
      </c>
      <c r="E34" s="37" t="s">
        <v>31</v>
      </c>
      <c r="F34" s="56" t="s">
        <v>9</v>
      </c>
      <c r="J34" s="143"/>
      <c r="K34" s="144"/>
      <c r="L34" s="55" t="s">
        <v>14</v>
      </c>
      <c r="M34" s="35" t="s">
        <v>8</v>
      </c>
      <c r="N34" s="36" t="s">
        <v>30</v>
      </c>
      <c r="O34" s="37" t="s">
        <v>31</v>
      </c>
      <c r="P34" s="56" t="s">
        <v>9</v>
      </c>
    </row>
    <row r="35" spans="1:33" s="25" customFormat="1" ht="30" customHeight="1" x14ac:dyDescent="0.3">
      <c r="A35" s="41" t="s">
        <v>25</v>
      </c>
      <c r="B35" s="9">
        <f t="shared" ref="B35:B46" si="23">B13+G13+L13+Q13+AA13+V13</f>
        <v>0</v>
      </c>
      <c r="C35" s="8" t="str">
        <f t="shared" ref="C35:C47" si="24">IF(B35,B35/$B$48,"")</f>
        <v/>
      </c>
      <c r="D35" s="10">
        <f t="shared" ref="D35:D46" si="25">D13+I13+N13+S13+AC13+X13</f>
        <v>0</v>
      </c>
      <c r="E35" s="11">
        <f t="shared" ref="E35:E46" si="26">E13+J13+O13+T13+AD13+Y13</f>
        <v>0</v>
      </c>
      <c r="F35" s="21" t="str">
        <f t="shared" ref="F35:F43" si="27">IF(E35,E35/$E$48,"")</f>
        <v/>
      </c>
      <c r="J35" s="108" t="s">
        <v>3</v>
      </c>
      <c r="K35" s="109"/>
      <c r="L35" s="57">
        <f>B26</f>
        <v>0</v>
      </c>
      <c r="M35" s="8" t="str">
        <f t="shared" ref="M35:M40" si="28">IF(L35,L35/$L$41,"")</f>
        <v/>
      </c>
      <c r="N35" s="58">
        <f>D26</f>
        <v>0</v>
      </c>
      <c r="O35" s="58">
        <f>E26</f>
        <v>0</v>
      </c>
      <c r="P35" s="59" t="str">
        <f t="shared" ref="P35:P40" si="29">IF(O35,O35/$O$41,"")</f>
        <v/>
      </c>
    </row>
    <row r="36" spans="1:33" s="25" customFormat="1" ht="30" customHeight="1" x14ac:dyDescent="0.3">
      <c r="A36" s="43" t="s">
        <v>18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J36" s="104" t="s">
        <v>1</v>
      </c>
      <c r="K36" s="105"/>
      <c r="L36" s="60">
        <f>G26</f>
        <v>0</v>
      </c>
      <c r="M36" s="8" t="str">
        <f t="shared" si="28"/>
        <v/>
      </c>
      <c r="N36" s="61">
        <f>I26</f>
        <v>0</v>
      </c>
      <c r="O36" s="61">
        <f>J26</f>
        <v>0</v>
      </c>
      <c r="P36" s="59" t="str">
        <f t="shared" si="29"/>
        <v/>
      </c>
    </row>
    <row r="37" spans="1:33" ht="30" customHeight="1" x14ac:dyDescent="0.3">
      <c r="A37" s="43" t="s">
        <v>19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4" t="s">
        <v>2</v>
      </c>
      <c r="K37" s="105"/>
      <c r="L37" s="60">
        <f>L26</f>
        <v>0</v>
      </c>
      <c r="M37" s="8" t="str">
        <f t="shared" si="28"/>
        <v/>
      </c>
      <c r="N37" s="61">
        <f>N26</f>
        <v>0</v>
      </c>
      <c r="O37" s="61">
        <f>O26</f>
        <v>0</v>
      </c>
      <c r="P37" s="59" t="str">
        <f t="shared" si="2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26</v>
      </c>
      <c r="B38" s="12">
        <f t="shared" si="23"/>
        <v>0</v>
      </c>
      <c r="C38" s="8" t="str">
        <f t="shared" si="24"/>
        <v/>
      </c>
      <c r="D38" s="13">
        <f t="shared" si="25"/>
        <v>0</v>
      </c>
      <c r="E38" s="14">
        <f t="shared" si="26"/>
        <v>0</v>
      </c>
      <c r="F38" s="21" t="str">
        <f t="shared" si="27"/>
        <v/>
      </c>
      <c r="G38" s="25"/>
      <c r="J38" s="104" t="s">
        <v>34</v>
      </c>
      <c r="K38" s="105"/>
      <c r="L38" s="60">
        <f>Q26</f>
        <v>0</v>
      </c>
      <c r="M38" s="8" t="str">
        <f t="shared" si="28"/>
        <v/>
      </c>
      <c r="N38" s="61">
        <f>S26</f>
        <v>0</v>
      </c>
      <c r="O38" s="61">
        <f>T26</f>
        <v>0</v>
      </c>
      <c r="P38" s="59" t="str">
        <f t="shared" si="2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3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04" t="s">
        <v>5</v>
      </c>
      <c r="K39" s="105"/>
      <c r="L39" s="60">
        <f>V26</f>
        <v>0</v>
      </c>
      <c r="M39" s="8" t="str">
        <f t="shared" si="28"/>
        <v/>
      </c>
      <c r="N39" s="61">
        <f>X26</f>
        <v>0</v>
      </c>
      <c r="O39" s="61">
        <f>Y26</f>
        <v>0</v>
      </c>
      <c r="P39" s="59" t="str">
        <f t="shared" si="2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4" t="s">
        <v>33</v>
      </c>
      <c r="B40" s="15">
        <f t="shared" si="23"/>
        <v>0</v>
      </c>
      <c r="C40" s="8" t="str">
        <f t="shared" si="24"/>
        <v/>
      </c>
      <c r="D40" s="13">
        <f t="shared" si="25"/>
        <v>0</v>
      </c>
      <c r="E40" s="22">
        <f t="shared" si="26"/>
        <v>0</v>
      </c>
      <c r="F40" s="21" t="str">
        <f t="shared" si="27"/>
        <v/>
      </c>
      <c r="G40" s="25"/>
      <c r="J40" s="104" t="s">
        <v>4</v>
      </c>
      <c r="K40" s="105"/>
      <c r="L40" s="60">
        <f>AA26</f>
        <v>0</v>
      </c>
      <c r="M40" s="8" t="str">
        <f t="shared" si="28"/>
        <v/>
      </c>
      <c r="N40" s="61">
        <f>AC26</f>
        <v>0</v>
      </c>
      <c r="O40" s="61">
        <f>AD26</f>
        <v>0</v>
      </c>
      <c r="P40" s="59" t="str">
        <f t="shared" si="29"/>
        <v/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thickBot="1" x14ac:dyDescent="0.35">
      <c r="A41" s="44" t="s">
        <v>28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23">
        <f t="shared" si="26"/>
        <v>0</v>
      </c>
      <c r="F41" s="21" t="str">
        <f t="shared" si="27"/>
        <v/>
      </c>
      <c r="G41" s="25"/>
      <c r="J41" s="106" t="s">
        <v>0</v>
      </c>
      <c r="K41" s="107"/>
      <c r="L41" s="83">
        <f>SUM(L35:L40)</f>
        <v>0</v>
      </c>
      <c r="M41" s="17">
        <f>SUM(M35:M40)</f>
        <v>0</v>
      </c>
      <c r="N41" s="84">
        <f>SUM(N35:N40)</f>
        <v>0</v>
      </c>
      <c r="O41" s="85">
        <f>SUM(O35:O40)</f>
        <v>0</v>
      </c>
      <c r="P41" s="86">
        <f>SUM(P35:P40)</f>
        <v>0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5" t="s">
        <v>29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23">
        <f t="shared" si="26"/>
        <v>0</v>
      </c>
      <c r="F42" s="21" t="str">
        <f t="shared" si="27"/>
        <v/>
      </c>
      <c r="G42" s="25"/>
      <c r="H42" s="26"/>
      <c r="I42" s="63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s="53" customFormat="1" ht="30" customHeight="1" x14ac:dyDescent="0.3">
      <c r="A43" s="46" t="s">
        <v>32</v>
      </c>
      <c r="B43" s="12">
        <f t="shared" si="23"/>
        <v>0</v>
      </c>
      <c r="C43" s="8" t="str">
        <f t="shared" si="24"/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72"/>
      <c r="M43" s="51"/>
      <c r="N43" s="47"/>
      <c r="O43" s="47"/>
      <c r="P43" s="50"/>
      <c r="Q43" s="50"/>
      <c r="R43" s="72"/>
      <c r="S43" s="47"/>
      <c r="T43" s="47"/>
      <c r="U43" s="47"/>
      <c r="V43" s="50"/>
      <c r="W43" s="50"/>
      <c r="X43" s="72"/>
      <c r="Y43" s="49"/>
      <c r="Z43" s="49"/>
      <c r="AA43" s="49"/>
      <c r="AB43" s="49"/>
      <c r="AC43" s="50"/>
      <c r="AD43" s="50"/>
      <c r="AE43" s="72"/>
    </row>
    <row r="44" spans="1:33" s="53" customFormat="1" ht="30" customHeight="1" x14ac:dyDescent="0.3">
      <c r="A44" s="80" t="s">
        <v>45</v>
      </c>
      <c r="B44" s="12">
        <f t="shared" si="23"/>
        <v>0</v>
      </c>
      <c r="C44" s="8" t="str">
        <f t="shared" si="24"/>
        <v/>
      </c>
      <c r="D44" s="13">
        <f t="shared" si="25"/>
        <v>0</v>
      </c>
      <c r="E44" s="14">
        <f t="shared" si="26"/>
        <v>0</v>
      </c>
      <c r="F44" s="21" t="str">
        <f t="shared" ref="F44" si="30">IF(E44,E44/$E$48,"")</f>
        <v/>
      </c>
      <c r="G44" s="52"/>
      <c r="H44" s="52"/>
      <c r="I44" s="50"/>
      <c r="J44" s="50"/>
      <c r="K44" s="50"/>
      <c r="L44" s="89"/>
      <c r="M44" s="51"/>
      <c r="N44" s="47"/>
      <c r="O44" s="47"/>
      <c r="P44" s="50"/>
      <c r="Q44" s="50"/>
      <c r="R44" s="89"/>
      <c r="S44" s="47"/>
      <c r="T44" s="47"/>
      <c r="U44" s="47"/>
      <c r="V44" s="50"/>
      <c r="W44" s="50"/>
      <c r="X44" s="89"/>
      <c r="Y44" s="49"/>
      <c r="Z44" s="49"/>
      <c r="AA44" s="49"/>
      <c r="AB44" s="49"/>
      <c r="AC44" s="50"/>
      <c r="AD44" s="50"/>
      <c r="AE44" s="89"/>
    </row>
    <row r="45" spans="1:33" s="53" customFormat="1" ht="30" customHeight="1" x14ac:dyDescent="0.3">
      <c r="A45" s="94" t="s">
        <v>47</v>
      </c>
      <c r="B45" s="12">
        <f t="shared" si="23"/>
        <v>0</v>
      </c>
      <c r="C45" s="8" t="str">
        <f t="shared" si="24"/>
        <v/>
      </c>
      <c r="D45" s="13">
        <f t="shared" si="25"/>
        <v>0</v>
      </c>
      <c r="E45" s="14">
        <f t="shared" si="26"/>
        <v>0</v>
      </c>
      <c r="F45" s="21" t="str">
        <f>IF(E45,E45/$E$48,"")</f>
        <v/>
      </c>
      <c r="G45" s="52"/>
      <c r="H45" s="52"/>
      <c r="I45" s="50"/>
      <c r="J45" s="50"/>
      <c r="K45" s="50"/>
      <c r="L45" s="96"/>
      <c r="M45" s="51"/>
      <c r="N45" s="47"/>
      <c r="O45" s="47"/>
      <c r="P45" s="50"/>
      <c r="Q45" s="50"/>
      <c r="R45" s="96"/>
      <c r="S45" s="47"/>
      <c r="T45" s="47"/>
      <c r="U45" s="47"/>
      <c r="V45" s="50"/>
      <c r="W45" s="50"/>
      <c r="X45" s="96"/>
      <c r="Y45" s="49"/>
      <c r="Z45" s="49"/>
      <c r="AA45" s="49"/>
      <c r="AB45" s="49"/>
      <c r="AC45" s="50"/>
      <c r="AD45" s="50"/>
      <c r="AE45" s="96"/>
    </row>
    <row r="46" spans="1:33" s="53" customFormat="1" ht="40.799999999999997" customHeight="1" x14ac:dyDescent="0.3">
      <c r="A46" s="94" t="s">
        <v>59</v>
      </c>
      <c r="B46" s="12">
        <f t="shared" si="23"/>
        <v>0</v>
      </c>
      <c r="C46" s="8" t="str">
        <f t="shared" si="24"/>
        <v/>
      </c>
      <c r="D46" s="13">
        <f t="shared" si="25"/>
        <v>0</v>
      </c>
      <c r="E46" s="14">
        <f t="shared" si="26"/>
        <v>0</v>
      </c>
      <c r="F46" s="21" t="str">
        <f t="shared" ref="F46" si="31">IF(E46,E46/$E$48,"")</f>
        <v/>
      </c>
      <c r="G46" s="52"/>
      <c r="H46" s="52"/>
      <c r="I46" s="50"/>
      <c r="J46" s="50"/>
      <c r="K46" s="50"/>
      <c r="L46" s="102"/>
      <c r="M46" s="51"/>
      <c r="N46" s="47"/>
      <c r="O46" s="47"/>
      <c r="P46" s="50"/>
      <c r="Q46" s="50"/>
      <c r="R46" s="102"/>
      <c r="S46" s="47"/>
      <c r="T46" s="47"/>
      <c r="U46" s="47"/>
      <c r="V46" s="50"/>
      <c r="W46" s="50"/>
      <c r="X46" s="102"/>
      <c r="Y46" s="49"/>
      <c r="Z46" s="49"/>
      <c r="AA46" s="49"/>
      <c r="AB46" s="49"/>
      <c r="AC46" s="50"/>
      <c r="AD46" s="50"/>
      <c r="AE46" s="102"/>
    </row>
    <row r="47" spans="1:33" s="53" customFormat="1" ht="30" customHeight="1" x14ac:dyDescent="0.3">
      <c r="A47" s="94" t="s">
        <v>52</v>
      </c>
      <c r="B47" s="12">
        <f t="shared" ref="B47" si="32">B25+G25+L25+Q25+AA25+V25</f>
        <v>0</v>
      </c>
      <c r="C47" s="8" t="str">
        <f t="shared" si="24"/>
        <v/>
      </c>
      <c r="D47" s="13">
        <f t="shared" ref="D47" si="33">D25+I25+N25+S25+AC25+X25</f>
        <v>0</v>
      </c>
      <c r="E47" s="14">
        <f t="shared" ref="E47" si="34">E25+J25+O25+T25+AD25+Y25</f>
        <v>0</v>
      </c>
      <c r="F47" s="21" t="str">
        <f>IF(E47,E47/$E$48,"")</f>
        <v/>
      </c>
      <c r="G47" s="52"/>
      <c r="H47" s="52"/>
      <c r="I47" s="50"/>
      <c r="J47" s="50"/>
      <c r="K47" s="50"/>
      <c r="L47" s="72"/>
      <c r="M47" s="51"/>
      <c r="N47" s="47"/>
      <c r="O47" s="47"/>
      <c r="P47" s="50"/>
      <c r="Q47" s="50"/>
      <c r="R47" s="72"/>
      <c r="S47" s="47"/>
      <c r="T47" s="47"/>
      <c r="U47" s="47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s="53" customFormat="1" ht="30" customHeight="1" thickBot="1" x14ac:dyDescent="0.35">
      <c r="A48" s="64" t="s">
        <v>0</v>
      </c>
      <c r="B48" s="16">
        <f>SUM(B35:B47)</f>
        <v>0</v>
      </c>
      <c r="C48" s="17">
        <f>SUM(C35:C47)</f>
        <v>0</v>
      </c>
      <c r="D48" s="18">
        <f>SUM(D35:D47)</f>
        <v>0</v>
      </c>
      <c r="E48" s="18">
        <f>SUM(E35:E47)</f>
        <v>0</v>
      </c>
      <c r="F48" s="19">
        <f>SUM(F35:F47)</f>
        <v>0</v>
      </c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65"/>
      <c r="V48" s="50"/>
      <c r="W48" s="50"/>
      <c r="X48" s="72"/>
      <c r="Y48" s="49"/>
      <c r="Z48" s="49"/>
      <c r="AA48" s="49"/>
      <c r="AB48" s="49"/>
      <c r="AC48" s="50"/>
      <c r="AD48" s="50"/>
      <c r="AE48" s="72"/>
    </row>
    <row r="49" spans="1:33" ht="36" customHeight="1" x14ac:dyDescent="0.3">
      <c r="A49" s="72"/>
      <c r="B49" s="72"/>
      <c r="C49" s="72"/>
      <c r="D49" s="72"/>
      <c r="E49" s="72"/>
      <c r="F49" s="72"/>
      <c r="G49" s="25"/>
      <c r="H49" s="26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1:33" s="25" customFormat="1" ht="23.1" customHeight="1" x14ac:dyDescent="0.3">
      <c r="B50" s="26"/>
      <c r="H50" s="26"/>
      <c r="N50" s="26"/>
    </row>
    <row r="51" spans="1:33" s="25" customFormat="1" x14ac:dyDescent="0.3">
      <c r="B51" s="26"/>
      <c r="H51" s="26"/>
      <c r="N51" s="26"/>
    </row>
    <row r="52" spans="1:33" s="25" customFormat="1" x14ac:dyDescent="0.3">
      <c r="B52" s="26"/>
      <c r="H52" s="26"/>
      <c r="N52" s="26"/>
    </row>
    <row r="53" spans="1:33" s="25" customFormat="1" x14ac:dyDescent="0.3">
      <c r="B53" s="26"/>
      <c r="H53" s="26"/>
      <c r="N53" s="26"/>
    </row>
    <row r="54" spans="1:33" s="25" customFormat="1" x14ac:dyDescent="0.3">
      <c r="B54" s="26"/>
      <c r="H54" s="26"/>
      <c r="N54" s="26"/>
    </row>
    <row r="55" spans="1:33" s="25" customFormat="1" x14ac:dyDescent="0.3">
      <c r="B55" s="26"/>
      <c r="H55" s="26"/>
      <c r="N55" s="26"/>
    </row>
    <row r="56" spans="1:33" s="25" customFormat="1" x14ac:dyDescent="0.3">
      <c r="B56" s="26"/>
      <c r="H56" s="26"/>
      <c r="N56" s="26"/>
    </row>
    <row r="57" spans="1:33" s="25" customFormat="1" x14ac:dyDescent="0.3">
      <c r="B57" s="26"/>
      <c r="H57" s="26"/>
      <c r="N57" s="26"/>
    </row>
    <row r="58" spans="1:33" s="25" customFormat="1" x14ac:dyDescent="0.3">
      <c r="B58" s="26"/>
      <c r="H58" s="26"/>
      <c r="N58" s="26"/>
    </row>
    <row r="59" spans="1:33" s="25" customFormat="1" x14ac:dyDescent="0.3">
      <c r="B59" s="26"/>
      <c r="H59" s="26"/>
      <c r="N59" s="26"/>
    </row>
    <row r="60" spans="1:33" s="25" customFormat="1" x14ac:dyDescent="0.3">
      <c r="B60" s="26"/>
      <c r="H60" s="26"/>
      <c r="N60" s="26"/>
    </row>
    <row r="61" spans="1:33" s="25" customFormat="1" x14ac:dyDescent="0.3">
      <c r="B61" s="26"/>
      <c r="H61" s="26"/>
      <c r="N61" s="26"/>
    </row>
    <row r="62" spans="1:33" s="25" customFormat="1" x14ac:dyDescent="0.3">
      <c r="B62" s="26"/>
      <c r="H62" s="26"/>
      <c r="N62" s="26"/>
    </row>
    <row r="63" spans="1:33" s="25" customFormat="1" x14ac:dyDescent="0.3">
      <c r="B63" s="26"/>
      <c r="H63" s="26"/>
      <c r="N63" s="26"/>
    </row>
    <row r="64" spans="1:33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H106" s="26"/>
      <c r="N106" s="26"/>
    </row>
    <row r="107" spans="2:21" s="25" customFormat="1" x14ac:dyDescent="0.3">
      <c r="B107" s="26"/>
      <c r="H107" s="26"/>
      <c r="N107" s="26"/>
    </row>
    <row r="108" spans="2:21" s="25" customFormat="1" x14ac:dyDescent="0.3">
      <c r="B108" s="26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2:21" s="25" customFormat="1" x14ac:dyDescent="0.3">
      <c r="B109" s="26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  <row r="110" spans="2:21" s="25" customFormat="1" x14ac:dyDescent="0.3">
      <c r="B110" s="26"/>
      <c r="F110" s="27"/>
      <c r="G110" s="27"/>
      <c r="H110" s="62"/>
      <c r="I110" s="27"/>
      <c r="J110" s="27"/>
      <c r="K110" s="27"/>
      <c r="L110" s="27"/>
      <c r="M110" s="27"/>
      <c r="N110" s="62"/>
      <c r="O110" s="27"/>
      <c r="P110" s="27"/>
      <c r="Q110" s="27"/>
      <c r="R110" s="27"/>
      <c r="S110" s="27"/>
      <c r="T110" s="27"/>
      <c r="U110" s="27"/>
    </row>
  </sheetData>
  <sheetProtection password="C9C3" sheet="1" objects="1" scenarios="1"/>
  <mergeCells count="22">
    <mergeCell ref="J41:K41"/>
    <mergeCell ref="J35:K35"/>
    <mergeCell ref="J36:K36"/>
    <mergeCell ref="J37:K37"/>
    <mergeCell ref="J38:K38"/>
    <mergeCell ref="J40:K40"/>
    <mergeCell ref="J39:K39"/>
    <mergeCell ref="A28:Q28"/>
    <mergeCell ref="A32:A34"/>
    <mergeCell ref="B32:F33"/>
    <mergeCell ref="J32:K34"/>
    <mergeCell ref="L32:P33"/>
    <mergeCell ref="A30:H30"/>
    <mergeCell ref="A29:Q29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6:C47 M35:M40 C35:C45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11"/>
  <sheetViews>
    <sheetView showGridLines="0" showZeros="0" zoomScale="80" zoomScaleNormal="80" workbookViewId="0">
      <selection activeCell="A8" sqref="A8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AJUNTAMENT DE BARCELONA (GERÈNCIES i DISTRICTES)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3" t="s">
        <v>6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</row>
    <row r="11" spans="1:31" ht="30" customHeight="1" thickBot="1" x14ac:dyDescent="0.35">
      <c r="A11" s="156" t="s">
        <v>10</v>
      </c>
      <c r="B11" s="113" t="s">
        <v>3</v>
      </c>
      <c r="C11" s="114"/>
      <c r="D11" s="114"/>
      <c r="E11" s="114"/>
      <c r="F11" s="115"/>
      <c r="G11" s="116" t="s">
        <v>1</v>
      </c>
      <c r="H11" s="117"/>
      <c r="I11" s="117"/>
      <c r="J11" s="117"/>
      <c r="K11" s="118"/>
      <c r="L11" s="131" t="s">
        <v>2</v>
      </c>
      <c r="M11" s="132"/>
      <c r="N11" s="132"/>
      <c r="O11" s="132"/>
      <c r="P11" s="132"/>
      <c r="Q11" s="119" t="s">
        <v>34</v>
      </c>
      <c r="R11" s="120"/>
      <c r="S11" s="120"/>
      <c r="T11" s="120"/>
      <c r="U11" s="121"/>
      <c r="V11" s="122" t="s">
        <v>4</v>
      </c>
      <c r="W11" s="123"/>
      <c r="X11" s="123"/>
      <c r="Y11" s="123"/>
      <c r="Z11" s="124"/>
      <c r="AA11" s="125" t="s">
        <v>5</v>
      </c>
      <c r="AB11" s="126"/>
      <c r="AC11" s="126"/>
      <c r="AD11" s="126"/>
      <c r="AE11" s="127"/>
    </row>
    <row r="12" spans="1:31" ht="39" customHeight="1" thickBot="1" x14ac:dyDescent="0.35">
      <c r="A12" s="157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5" si="0">IF(B13,B13/$B$26,"")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5" si="1">IF(E13,E13/$E$26,"")</f>
        <v/>
      </c>
      <c r="G13" s="9">
        <f>'CONTRACTACIO 1r TR 2024'!G13+'CONTRACTACIO 2n TR 2024'!G13+'CONTRACTACIO 3r TR 2024'!G13+'CONTRACTACIO 4t TR 2024'!G13</f>
        <v>75</v>
      </c>
      <c r="H13" s="20">
        <f t="shared" ref="H13:H25" si="2">IF(G13,G13/$G$26,"")</f>
        <v>4.4616299821534804E-2</v>
      </c>
      <c r="I13" s="10">
        <f>'CONTRACTACIO 1r TR 2024'!I13+'CONTRACTACIO 2n TR 2024'!I13+'CONTRACTACIO 3r TR 2024'!I13+'CONTRACTACIO 4t TR 2024'!I13</f>
        <v>78513686.090000004</v>
      </c>
      <c r="J13" s="10">
        <f>'CONTRACTACIO 1r TR 2024'!J13+'CONTRACTACIO 2n TR 2024'!J13+'CONTRACTACIO 3r TR 2024'!J13+'CONTRACTACIO 4t TR 2024'!J13</f>
        <v>94683363.069999993</v>
      </c>
      <c r="K13" s="21">
        <f t="shared" ref="K13:K25" si="3">IF(J13,J13/$J$26,"")</f>
        <v>0.82879012847140454</v>
      </c>
      <c r="L13" s="9">
        <f>'CONTRACTACIO 1r TR 2024'!L13+'CONTRACTACIO 2n TR 2024'!L13+'CONTRACTACIO 3r TR 2024'!L13+'CONTRACTACIO 4t TR 2024'!L13</f>
        <v>10</v>
      </c>
      <c r="M13" s="20">
        <f t="shared" ref="M13:M25" si="4">IF(L13,L13/$L$26,"")</f>
        <v>1.1655011655011656E-2</v>
      </c>
      <c r="N13" s="10">
        <f>'CONTRACTACIO 1r TR 2024'!N13+'CONTRACTACIO 2n TR 2024'!N13+'CONTRACTACIO 3r TR 2024'!N13+'CONTRACTACIO 4t TR 2024'!N13</f>
        <v>1715973.86</v>
      </c>
      <c r="O13" s="10">
        <f>'CONTRACTACIO 1r TR 2024'!O13+'CONTRACTACIO 2n TR 2024'!O13+'CONTRACTACIO 3r TR 2024'!O13+'CONTRACTACIO 4t TR 2024'!O13</f>
        <v>2076328.37</v>
      </c>
      <c r="P13" s="21">
        <f t="shared" ref="P13:P25" si="5">IF(O13,O13/$O$26,"")</f>
        <v>0.34988532594775051</v>
      </c>
      <c r="Q13" s="9">
        <f>'CONTRACTACIO 1r TR 2024'!Q13+'CONTRACTACIO 2n TR 2024'!Q13+'CONTRACTACIO 3r TR 2024'!Q13+'CONTRACTACIO 4t TR 2024'!Q13</f>
        <v>0</v>
      </c>
      <c r="R13" s="20" t="str">
        <f t="shared" ref="R13:R25" si="6">IF(Q13,Q13/$Q$26,"")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5" si="7">IF(T13,T13/$T$26,"")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5" si="8">IF(V13,V13/$V$26,"")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5" si="9">IF(Y13,Y13/$Y$26,"")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5" si="10">IF(AA13,AA13/$AA$26,"")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5" si="11">IF(AD13,AD13/$AD$26,"")</f>
        <v/>
      </c>
    </row>
    <row r="14" spans="1:31" s="42" customFormat="1" ht="36" customHeight="1" x14ac:dyDescent="0.35">
      <c r="A14" s="43" t="s">
        <v>18</v>
      </c>
      <c r="B14" s="9">
        <f>'CONTRACTACIO 1r TR 2024'!B14+'CONTRACTACIO 2n TR 2024'!B14+'CONTRACTACIO 3r TR 2024'!B14+'CONTRACTACIO 4t TR 2024'!B14</f>
        <v>9</v>
      </c>
      <c r="C14" s="20">
        <f t="shared" si="0"/>
        <v>8.9108910891089105E-2</v>
      </c>
      <c r="D14" s="13">
        <f>'CONTRACTACIO 1r TR 2024'!D14+'CONTRACTACIO 2n TR 2024'!D14+'CONTRACTACIO 3r TR 2024'!D14+'CONTRACTACIO 4t TR 2024'!D14</f>
        <v>2217041.33</v>
      </c>
      <c r="E14" s="13">
        <f>'CONTRACTACIO 1r TR 2024'!E14+'CONTRACTACIO 2n TR 2024'!E14+'CONTRACTACIO 3r TR 2024'!E14+'CONTRACTACIO 4t TR 2024'!E14</f>
        <v>2682620.02</v>
      </c>
      <c r="F14" s="21">
        <f t="shared" si="1"/>
        <v>0.28715978039259482</v>
      </c>
      <c r="G14" s="9">
        <f>'CONTRACTACIO 1r TR 2024'!G14+'CONTRACTACIO 2n TR 2024'!G14+'CONTRACTACIO 3r TR 2024'!G14+'CONTRACTACIO 4t TR 2024'!G14</f>
        <v>20</v>
      </c>
      <c r="H14" s="20">
        <f t="shared" si="2"/>
        <v>1.1897679952409279E-2</v>
      </c>
      <c r="I14" s="13">
        <f>'CONTRACTACIO 1r TR 2024'!I14+'CONTRACTACIO 2n TR 2024'!I14+'CONTRACTACIO 3r TR 2024'!I14+'CONTRACTACIO 4t TR 2024'!I14</f>
        <v>838210.98</v>
      </c>
      <c r="J14" s="13">
        <f>'CONTRACTACIO 1r TR 2024'!J14+'CONTRACTACIO 2n TR 2024'!J14+'CONTRACTACIO 3r TR 2024'!J14+'CONTRACTACIO 4t TR 2024'!J14</f>
        <v>990029.19000000006</v>
      </c>
      <c r="K14" s="21">
        <f t="shared" si="3"/>
        <v>8.6660041739742635E-3</v>
      </c>
      <c r="L14" s="9">
        <f>'CONTRACTACIO 1r TR 2024'!L14+'CONTRACTACIO 2n TR 2024'!L14+'CONTRACTACIO 3r TR 2024'!L14+'CONTRACTACIO 4t TR 2024'!L14</f>
        <v>10</v>
      </c>
      <c r="M14" s="20">
        <f t="shared" si="4"/>
        <v>1.1655011655011656E-2</v>
      </c>
      <c r="N14" s="13">
        <f>'CONTRACTACIO 1r TR 2024'!N14+'CONTRACTACIO 2n TR 2024'!N14+'CONTRACTACIO 3r TR 2024'!N14+'CONTRACTACIO 4t TR 2024'!N14</f>
        <v>312139.66000000003</v>
      </c>
      <c r="O14" s="13">
        <f>'CONTRACTACIO 1r TR 2024'!O14+'CONTRACTACIO 2n TR 2024'!O14+'CONTRACTACIO 3r TR 2024'!O14+'CONTRACTACIO 4t TR 2024'!O14</f>
        <v>377689.00000000006</v>
      </c>
      <c r="P14" s="21">
        <f t="shared" si="5"/>
        <v>6.3644961356415869E-2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26</v>
      </c>
      <c r="H15" s="20">
        <f t="shared" si="2"/>
        <v>1.5466983938132063E-2</v>
      </c>
      <c r="I15" s="13">
        <f>'CONTRACTACIO 1r TR 2024'!I15+'CONTRACTACIO 2n TR 2024'!I15+'CONTRACTACIO 3r TR 2024'!I15+'CONTRACTACIO 4t TR 2024'!I15</f>
        <v>782501.30999999994</v>
      </c>
      <c r="J15" s="13">
        <f>'CONTRACTACIO 1r TR 2024'!J15+'CONTRACTACIO 2n TR 2024'!J15+'CONTRACTACIO 3r TR 2024'!J15+'CONTRACTACIO 4t TR 2024'!J15</f>
        <v>887973.41999999993</v>
      </c>
      <c r="K15" s="21">
        <f t="shared" si="3"/>
        <v>7.7726812924558322E-3</v>
      </c>
      <c r="L15" s="9">
        <f>'CONTRACTACIO 1r TR 2024'!L15+'CONTRACTACIO 2n TR 2024'!L15+'CONTRACTACIO 3r TR 2024'!L15+'CONTRACTACIO 4t TR 2024'!L15</f>
        <v>21</v>
      </c>
      <c r="M15" s="20">
        <f t="shared" si="4"/>
        <v>2.4475524475524476E-2</v>
      </c>
      <c r="N15" s="13">
        <f>'CONTRACTACIO 1r TR 2024'!N15+'CONTRACTACIO 2n TR 2024'!N15+'CONTRACTACIO 3r TR 2024'!N15+'CONTRACTACIO 4t TR 2024'!N15</f>
        <v>420034.25</v>
      </c>
      <c r="O15" s="13">
        <f>'CONTRACTACIO 1r TR 2024'!O15+'CONTRACTACIO 2n TR 2024'!O15+'CONTRACTACIO 3r TR 2024'!O15+'CONTRACTACIO 4t TR 2024'!O15</f>
        <v>507456.72000000003</v>
      </c>
      <c r="P15" s="21">
        <f t="shared" si="5"/>
        <v>8.5512321869192762E-2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2</v>
      </c>
      <c r="R16" s="20">
        <f t="shared" si="6"/>
        <v>1</v>
      </c>
      <c r="S16" s="13">
        <f>'CONTRACTACIO 1r TR 2024'!S16+'CONTRACTACIO 2n TR 2024'!S16+'CONTRACTACIO 3r TR 2024'!S16+'CONTRACTACIO 4t TR 2024'!S16</f>
        <v>971998.66</v>
      </c>
      <c r="T16" s="13">
        <f>'CONTRACTACIO 1r TR 2024'!T16+'CONTRACTACIO 2n TR 2024'!T16+'CONTRACTACIO 3r TR 2024'!T16+'CONTRACTACIO 4t TR 2024'!T16</f>
        <v>971998.66</v>
      </c>
      <c r="U16" s="21">
        <f t="shared" si="7"/>
        <v>1</v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3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5</v>
      </c>
      <c r="H18" s="20">
        <f t="shared" si="2"/>
        <v>2.9744199881023199E-3</v>
      </c>
      <c r="I18" s="13">
        <f>'CONTRACTACIO 1r TR 2024'!I18+'CONTRACTACIO 2n TR 2024'!I18+'CONTRACTACIO 3r TR 2024'!I18+'CONTRACTACIO 4t TR 2024'!I18</f>
        <v>1031827.04</v>
      </c>
      <c r="J18" s="13">
        <f>'CONTRACTACIO 1r TR 2024'!J18+'CONTRACTACIO 2n TR 2024'!J18+'CONTRACTACIO 3r TR 2024'!J18+'CONTRACTACIO 4t TR 2024'!J18</f>
        <v>1135371.1200000001</v>
      </c>
      <c r="K18" s="21">
        <f t="shared" si="3"/>
        <v>9.9382229981823424E-3</v>
      </c>
      <c r="L18" s="9">
        <f>'CONTRACTACIO 1r TR 2024'!L18+'CONTRACTACIO 2n TR 2024'!L18+'CONTRACTACIO 3r TR 2024'!L18+'CONTRACTACIO 4t TR 2024'!L18</f>
        <v>1</v>
      </c>
      <c r="M18" s="20">
        <f t="shared" si="4"/>
        <v>1.1655011655011655E-3</v>
      </c>
      <c r="N18" s="13">
        <f>'CONTRACTACIO 1r TR 2024'!N18+'CONTRACTACIO 2n TR 2024'!N18+'CONTRACTACIO 3r TR 2024'!N18+'CONTRACTACIO 4t TR 2024'!N18</f>
        <v>83689</v>
      </c>
      <c r="O18" s="13">
        <f>'CONTRACTACIO 1r TR 2024'!O18+'CONTRACTACIO 2n TR 2024'!O18+'CONTRACTACIO 3r TR 2024'!O18+'CONTRACTACIO 4t TR 2024'!O18</f>
        <v>92057.9</v>
      </c>
      <c r="P18" s="21">
        <f t="shared" si="5"/>
        <v>1.5512820039907954E-2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3">
      <c r="A19" s="44" t="s">
        <v>28</v>
      </c>
      <c r="B19" s="9">
        <f>'CONTRACTACIO 1r TR 2024'!B19+'CONTRACTACIO 2n TR 2024'!B19+'CONTRACTACIO 3r TR 2024'!B19+'CONTRACTACIO 4t TR 2024'!B19</f>
        <v>3</v>
      </c>
      <c r="C19" s="20">
        <f t="shared" si="0"/>
        <v>2.9702970297029702E-2</v>
      </c>
      <c r="D19" s="13">
        <f>'CONTRACTACIO 1r TR 2024'!D19+'CONTRACTACIO 2n TR 2024'!D19+'CONTRACTACIO 3r TR 2024'!D19+'CONTRACTACIO 4t TR 2024'!D19</f>
        <v>3665283.3000000003</v>
      </c>
      <c r="E19" s="13">
        <f>'CONTRACTACIO 1r TR 2024'!E19+'CONTRACTACIO 2n TR 2024'!E19+'CONTRACTACIO 3r TR 2024'!E19+'CONTRACTACIO 4t TR 2024'!E19</f>
        <v>4434992.8</v>
      </c>
      <c r="F19" s="21">
        <f t="shared" si="1"/>
        <v>0.47474168872069294</v>
      </c>
      <c r="G19" s="9">
        <f>'CONTRACTACIO 1r TR 2024'!G19+'CONTRACTACIO 2n TR 2024'!G19+'CONTRACTACIO 3r TR 2024'!G19+'CONTRACTACIO 4t TR 2024'!G19</f>
        <v>183</v>
      </c>
      <c r="H19" s="20">
        <f t="shared" si="2"/>
        <v>0.10886377156454491</v>
      </c>
      <c r="I19" s="13">
        <f>'CONTRACTACIO 1r TR 2024'!I19+'CONTRACTACIO 2n TR 2024'!I19+'CONTRACTACIO 3r TR 2024'!I19+'CONTRACTACIO 4t TR 2024'!I19</f>
        <v>8362948.6100000031</v>
      </c>
      <c r="J19" s="13">
        <f>'CONTRACTACIO 1r TR 2024'!J19+'CONTRACTACIO 2n TR 2024'!J19+'CONTRACTACIO 3r TR 2024'!J19+'CONTRACTACIO 4t TR 2024'!J19</f>
        <v>10021807.09</v>
      </c>
      <c r="K19" s="21">
        <f t="shared" si="3"/>
        <v>8.7723698401968198E-2</v>
      </c>
      <c r="L19" s="9">
        <f>'CONTRACTACIO 1r TR 2024'!L19+'CONTRACTACIO 2n TR 2024'!L19+'CONTRACTACIO 3r TR 2024'!L19+'CONTRACTACIO 4t TR 2024'!L19</f>
        <v>63</v>
      </c>
      <c r="M19" s="20">
        <f t="shared" si="4"/>
        <v>7.3426573426573424E-2</v>
      </c>
      <c r="N19" s="13">
        <f>'CONTRACTACIO 1r TR 2024'!N19+'CONTRACTACIO 2n TR 2024'!N19+'CONTRACTACIO 3r TR 2024'!N19+'CONTRACTACIO 4t TR 2024'!N19</f>
        <v>1413072.9500000007</v>
      </c>
      <c r="O19" s="13">
        <f>'CONTRACTACIO 1r TR 2024'!O19+'CONTRACTACIO 2n TR 2024'!O19+'CONTRACTACIO 3r TR 2024'!O19+'CONTRACTACIO 4t TR 2024'!O19</f>
        <v>1709818.2999999993</v>
      </c>
      <c r="P19" s="21">
        <f t="shared" si="5"/>
        <v>0.28812414348840609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89</v>
      </c>
      <c r="C20" s="20">
        <f t="shared" si="0"/>
        <v>0.88118811881188119</v>
      </c>
      <c r="D20" s="13">
        <f>'CONTRACTACIO 1r TR 2024'!D20+'CONTRACTACIO 2n TR 2024'!D20+'CONTRACTACIO 3r TR 2024'!D20+'CONTRACTACIO 4t TR 2024'!D20</f>
        <v>1838259.86</v>
      </c>
      <c r="E20" s="13">
        <f>'CONTRACTACIO 1r TR 2024'!E20+'CONTRACTACIO 2n TR 2024'!E20+'CONTRACTACIO 3r TR 2024'!E20+'CONTRACTACIO 4t TR 2024'!E20</f>
        <v>2224294.38</v>
      </c>
      <c r="F20" s="21">
        <f t="shared" si="1"/>
        <v>0.23809853088671232</v>
      </c>
      <c r="G20" s="9">
        <f>'CONTRACTACIO 1r TR 2024'!G20+'CONTRACTACIO 2n TR 2024'!G20+'CONTRACTACIO 3r TR 2024'!G20+'CONTRACTACIO 4t TR 2024'!G20</f>
        <v>636</v>
      </c>
      <c r="H20" s="20">
        <f t="shared" si="2"/>
        <v>0.37834622248661509</v>
      </c>
      <c r="I20" s="13">
        <f>'CONTRACTACIO 1r TR 2024'!I20+'CONTRACTACIO 2n TR 2024'!I20+'CONTRACTACIO 3r TR 2024'!I20+'CONTRACTACIO 4t TR 2024'!I20</f>
        <v>4277878.32</v>
      </c>
      <c r="J20" s="13">
        <f>'CONTRACTACIO 1r TR 2024'!J20+'CONTRACTACIO 2n TR 2024'!J20+'CONTRACTACIO 3r TR 2024'!J20+'CONTRACTACIO 4t TR 2024'!J20</f>
        <v>5102191.1099999994</v>
      </c>
      <c r="K20" s="21">
        <f t="shared" si="3"/>
        <v>4.4660914953097874E-2</v>
      </c>
      <c r="L20" s="9">
        <f>'CONTRACTACIO 1r TR 2024'!L20+'CONTRACTACIO 2n TR 2024'!L20+'CONTRACTACIO 3r TR 2024'!L20+'CONTRACTACIO 4t TR 2024'!L20</f>
        <v>126</v>
      </c>
      <c r="M20" s="20">
        <f t="shared" si="4"/>
        <v>0.14685314685314685</v>
      </c>
      <c r="N20" s="13">
        <f>'CONTRACTACIO 1r TR 2024'!N20+'CONTRACTACIO 2n TR 2024'!N20+'CONTRACTACIO 3r TR 2024'!N20+'CONTRACTACIO 4t TR 2024'!N20</f>
        <v>727850.12</v>
      </c>
      <c r="O20" s="13">
        <f>'CONTRACTACIO 1r TR 2024'!O20+'CONTRACTACIO 2n TR 2024'!O20+'CONTRACTACIO 3r TR 2024'!O20+'CONTRACTACIO 4t TR 2024'!O20</f>
        <v>878714.91000000015</v>
      </c>
      <c r="P20" s="21">
        <f t="shared" si="5"/>
        <v>0.14807361742136108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17</v>
      </c>
      <c r="AB20" s="20">
        <f t="shared" si="10"/>
        <v>0.42499999999999999</v>
      </c>
      <c r="AC20" s="13">
        <f>'CONTRACTACIO 1r TR 2024'!X20+'CONTRACTACIO 2n TR 2024'!X20+'CONTRACTACIO 3r TR 2024'!X20+'CONTRACTACIO 4t TR 2024'!X20</f>
        <v>263732.07</v>
      </c>
      <c r="AD20" s="13">
        <f>'CONTRACTACIO 1r TR 2024'!Y20+'CONTRACTACIO 2n TR 2024'!Y20+'CONTRACTACIO 3r TR 2024'!Y20+'CONTRACTACIO 4t TR 2024'!Y20</f>
        <v>291038.31</v>
      </c>
      <c r="AE20" s="21">
        <f t="shared" si="11"/>
        <v>0.71635001108104213</v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666</v>
      </c>
      <c r="H21" s="20">
        <f t="shared" si="2"/>
        <v>0.396192742415229</v>
      </c>
      <c r="I21" s="13">
        <f>'CONTRACTACIO 1r TR 2024'!I21+'CONTRACTACIO 2n TR 2024'!I21+'CONTRACTACIO 3r TR 2024'!I21+'CONTRACTACIO 4t TR 2024'!I21</f>
        <v>397329.6999999999</v>
      </c>
      <c r="J21" s="13">
        <f>'CONTRACTACIO 1r TR 2024'!J21+'CONTRACTACIO 2n TR 2024'!J21+'CONTRACTACIO 3r TR 2024'!J21+'CONTRACTACIO 4t TR 2024'!J21</f>
        <v>465159.9699999998</v>
      </c>
      <c r="K21" s="21">
        <f t="shared" si="3"/>
        <v>4.0716761508675734E-3</v>
      </c>
      <c r="L21" s="9">
        <f>'CONTRACTACIO 1r TR 2024'!L21+'CONTRACTACIO 2n TR 2024'!L21+'CONTRACTACIO 3r TR 2024'!L21+'CONTRACTACIO 4t TR 2024'!L21</f>
        <v>626</v>
      </c>
      <c r="M21" s="20">
        <f t="shared" si="4"/>
        <v>0.72960372960372966</v>
      </c>
      <c r="N21" s="13">
        <f>'CONTRACTACIO 1r TR 2024'!N21+'CONTRACTACIO 2n TR 2024'!N21+'CONTRACTACIO 3r TR 2024'!N21+'CONTRACTACIO 4t TR 2024'!N21</f>
        <v>213502.49000000011</v>
      </c>
      <c r="O21" s="13">
        <f>'CONTRACTACIO 1r TR 2024'!O21+'CONTRACTACIO 2n TR 2024'!O21+'CONTRACTACIO 3r TR 2024'!O21+'CONTRACTACIO 4t TR 2024'!O21</f>
        <v>256187.89000000007</v>
      </c>
      <c r="P21" s="21">
        <f t="shared" si="5"/>
        <v>4.3170620163763627E-2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17</v>
      </c>
      <c r="AB21" s="20">
        <f t="shared" si="10"/>
        <v>0.42499999999999999</v>
      </c>
      <c r="AC21" s="13">
        <f>'CONTRACTACIO 1r TR 2024'!X21+'CONTRACTACIO 2n TR 2024'!X21+'CONTRACTACIO 3r TR 2024'!X21+'CONTRACTACIO 4t TR 2024'!X21</f>
        <v>9174.4699999999993</v>
      </c>
      <c r="AD21" s="13">
        <f>'CONTRACTACIO 1r TR 2024'!Y21+'CONTRACTACIO 2n TR 2024'!Y21+'CONTRACTACIO 3r TR 2024'!Y21+'CONTRACTACIO 4t TR 2024'!Y21</f>
        <v>10029.94</v>
      </c>
      <c r="AE21" s="21">
        <f t="shared" si="11"/>
        <v>2.468729161512169E-2</v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68</v>
      </c>
      <c r="H23" s="66">
        <f t="shared" si="2"/>
        <v>4.045211183819155E-2</v>
      </c>
      <c r="I23" s="77">
        <f>'CONTRACTACIO 1r TR 2024'!I23+'CONTRACTACIO 2n TR 2024'!I23+'CONTRACTACIO 3r TR 2024'!I23+'CONTRACTACIO 4t TR 2024'!I23</f>
        <v>707187.80999999994</v>
      </c>
      <c r="J23" s="78">
        <f>'CONTRACTACIO 1r TR 2024'!J23+'CONTRACTACIO 2n TR 2024'!J23+'CONTRACTACIO 3r TR 2024'!J23+'CONTRACTACIO 4t TR 2024'!J23</f>
        <v>707551.25</v>
      </c>
      <c r="K23" s="67">
        <f t="shared" si="3"/>
        <v>6.1933952531245135E-3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9.9" customHeight="1" x14ac:dyDescent="0.3">
      <c r="A24" s="94" t="s">
        <v>59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6</v>
      </c>
      <c r="AB24" s="20">
        <f t="shared" si="10"/>
        <v>0.15</v>
      </c>
      <c r="AC24" s="77">
        <f>'CONTRACTACIO 1r TR 2024'!X24+'CONTRACTACIO 2n TR 2024'!X24+'CONTRACTACIO 3r TR 2024'!X24+'CONTRACTACIO 4t TR 2024'!X24</f>
        <v>88917.42</v>
      </c>
      <c r="AD24" s="78">
        <f>'CONTRACTACIO 1r TR 2024'!Y24+'CONTRACTACIO 2n TR 2024'!Y24+'CONTRACTACIO 3r TR 2024'!Y24+'CONTRACTACIO 4t TR 2024'!Y24</f>
        <v>105211.23000000001</v>
      </c>
      <c r="AE24" s="67">
        <f t="shared" si="11"/>
        <v>0.25896269730383631</v>
      </c>
    </row>
    <row r="25" spans="1:31" s="42" customFormat="1" ht="36" customHeight="1" x14ac:dyDescent="0.3">
      <c r="A25" s="97" t="s">
        <v>52</v>
      </c>
      <c r="B25" s="81">
        <f>'CONTRACTACIO 1r TR 2024'!B25+'CONTRACTACIO 2n TR 2024'!B25+'CONTRACTACIO 3r TR 2024'!B25+'CONTRACTACIO 4t TR 2024'!B25</f>
        <v>0</v>
      </c>
      <c r="C25" s="66" t="str">
        <f t="shared" si="0"/>
        <v/>
      </c>
      <c r="D25" s="77">
        <f>'CONTRACTACIO 1r TR 2024'!D25+'CONTRACTACIO 2n TR 2024'!D25+'CONTRACTACIO 3r TR 2024'!D25+'CONTRACTACIO 4t TR 2024'!D25</f>
        <v>0</v>
      </c>
      <c r="E25" s="78">
        <f>'CONTRACTACIO 1r TR 2024'!E25+'CONTRACTACIO 2n TR 2024'!E25+'CONTRACTACIO 3r TR 2024'!E25+'CONTRACTACIO 4t TR 2024'!E25</f>
        <v>0</v>
      </c>
      <c r="F25" s="67" t="str">
        <f t="shared" si="1"/>
        <v/>
      </c>
      <c r="G25" s="81">
        <f>'CONTRACTACIO 1r TR 2024'!G25+'CONTRACTACIO 2n TR 2024'!G25+'CONTRACTACIO 3r TR 2024'!G25+'CONTRACTACIO 4t TR 2024'!G25</f>
        <v>2</v>
      </c>
      <c r="H25" s="66">
        <f t="shared" si="2"/>
        <v>1.1897679952409281E-3</v>
      </c>
      <c r="I25" s="77">
        <f>'CONTRACTACIO 1r TR 2024'!I25+'CONTRACTACIO 2n TR 2024'!I25+'CONTRACTACIO 3r TR 2024'!I25+'CONTRACTACIO 4t TR 2024'!I25</f>
        <v>221845.6</v>
      </c>
      <c r="J25" s="78">
        <f>'CONTRACTACIO 1r TR 2024'!J25+'CONTRACTACIO 2n TR 2024'!J25+'CONTRACTACIO 3r TR 2024'!J25+'CONTRACTACIO 4t TR 2024'!J25</f>
        <v>249423.98</v>
      </c>
      <c r="K25" s="67">
        <f t="shared" si="3"/>
        <v>2.1832783049248006E-3</v>
      </c>
      <c r="L25" s="81">
        <f>'CONTRACTACIO 1r TR 2024'!L25+'CONTRACTACIO 2n TR 2024'!L25+'CONTRACTACIO 3r TR 2024'!L25+'CONTRACTACIO 4t TR 2024'!L25</f>
        <v>1</v>
      </c>
      <c r="M25" s="66">
        <f t="shared" si="4"/>
        <v>1.1655011655011655E-3</v>
      </c>
      <c r="N25" s="77">
        <f>'CONTRACTACIO 1r TR 2024'!N25+'CONTRACTACIO 2n TR 2024'!N25+'CONTRACTACIO 3r TR 2024'!N25+'CONTRACTACIO 4t TR 2024'!N25</f>
        <v>29800</v>
      </c>
      <c r="O25" s="78">
        <f>'CONTRACTACIO 1r TR 2024'!O25+'CONTRACTACIO 2n TR 2024'!O25+'CONTRACTACIO 3r TR 2024'!O25+'CONTRACTACIO 4t TR 2024'!O25</f>
        <v>36058</v>
      </c>
      <c r="P25" s="67">
        <f t="shared" si="5"/>
        <v>6.0761897132022456E-3</v>
      </c>
      <c r="Q25" s="81">
        <f>'CONTRACTACIO 1r TR 2024'!Q25+'CONTRACTACIO 2n TR 2024'!Q25+'CONTRACTACIO 3r TR 2024'!Q25+'CONTRACTACIO 4t TR 2024'!Q25</f>
        <v>0</v>
      </c>
      <c r="R25" s="66" t="str">
        <f t="shared" si="6"/>
        <v/>
      </c>
      <c r="S25" s="77">
        <f>'CONTRACTACIO 1r TR 2024'!S25+'CONTRACTACIO 2n TR 2024'!S25+'CONTRACTACIO 3r TR 2024'!S25+'CONTRACTACIO 4t TR 2024'!S25</f>
        <v>0</v>
      </c>
      <c r="T25" s="78">
        <f>'CONTRACTACIO 1r TR 2024'!T25+'CONTRACTACIO 2n TR 2024'!T25+'CONTRACTACIO 3r TR 2024'!T25+'CONTRACTACIO 4t TR 2024'!T25</f>
        <v>0</v>
      </c>
      <c r="U25" s="67" t="str">
        <f t="shared" si="7"/>
        <v/>
      </c>
      <c r="V25" s="81">
        <f>'CONTRACTACIO 1r TR 2024'!AA25+'CONTRACTACIO 2n TR 2024'!AA25+'CONTRACTACIO 3r TR 2024'!AA25+'CONTRACTACIO 4t TR 2024'!AA25</f>
        <v>0</v>
      </c>
      <c r="W25" s="66" t="str">
        <f t="shared" si="8"/>
        <v/>
      </c>
      <c r="X25" s="77">
        <f>'CONTRACTACIO 1r TR 2024'!AC25+'CONTRACTACIO 2n TR 2024'!AC25+'CONTRACTACIO 3r TR 2024'!AC25+'CONTRACTACIO 4t TR 2024'!AC25</f>
        <v>0</v>
      </c>
      <c r="Y25" s="78">
        <f>'CONTRACTACIO 1r TR 2024'!AD25+'CONTRACTACIO 2n TR 2024'!AD25+'CONTRACTACIO 3r TR 2024'!AD25+'CONTRACTACIO 4t TR 2024'!AD25</f>
        <v>0</v>
      </c>
      <c r="Z25" s="67" t="str">
        <f t="shared" si="9"/>
        <v/>
      </c>
      <c r="AA25" s="81">
        <f>'CONTRACTACIO 1r TR 2024'!V25+'CONTRACTACIO 2n TR 2024'!V25+'CONTRACTACIO 3r TR 2024'!V25+'CONTRACTACIO 4t TR 2024'!V25</f>
        <v>0</v>
      </c>
      <c r="AB25" s="20" t="str">
        <f t="shared" si="10"/>
        <v/>
      </c>
      <c r="AC25" s="77">
        <f>'CONTRACTACIO 1r TR 2024'!X25+'CONTRACTACIO 2n TR 2024'!X25+'CONTRACTACIO 3r TR 2024'!X25+'CONTRACTACIO 4t TR 2024'!X25</f>
        <v>0</v>
      </c>
      <c r="AD25" s="78">
        <f>'CONTRACTACIO 1r TR 2024'!Y25+'CONTRACTACIO 2n TR 2024'!Y25+'CONTRACTACIO 3r TR 2024'!Y25+'CONTRACTACIO 4t TR 2024'!Y25</f>
        <v>0</v>
      </c>
      <c r="AE25" s="67" t="str">
        <f t="shared" si="11"/>
        <v/>
      </c>
    </row>
    <row r="26" spans="1:31" ht="33" customHeight="1" thickBot="1" x14ac:dyDescent="0.35">
      <c r="A26" s="82" t="s">
        <v>0</v>
      </c>
      <c r="B26" s="16">
        <f t="shared" ref="B26:AE26" si="12">SUM(B13:B25)</f>
        <v>101</v>
      </c>
      <c r="C26" s="17">
        <f t="shared" si="12"/>
        <v>1</v>
      </c>
      <c r="D26" s="18">
        <f t="shared" si="12"/>
        <v>7720584.4900000012</v>
      </c>
      <c r="E26" s="18">
        <f t="shared" si="12"/>
        <v>9341907.1999999993</v>
      </c>
      <c r="F26" s="19">
        <f t="shared" si="12"/>
        <v>1</v>
      </c>
      <c r="G26" s="16">
        <f t="shared" si="12"/>
        <v>1681</v>
      </c>
      <c r="H26" s="17">
        <f t="shared" si="12"/>
        <v>0.99999999999999989</v>
      </c>
      <c r="I26" s="18">
        <f t="shared" si="12"/>
        <v>95133415.460000023</v>
      </c>
      <c r="J26" s="18">
        <f t="shared" si="12"/>
        <v>114242870.2</v>
      </c>
      <c r="K26" s="19">
        <f t="shared" si="12"/>
        <v>1</v>
      </c>
      <c r="L26" s="16">
        <f t="shared" si="12"/>
        <v>858</v>
      </c>
      <c r="M26" s="17">
        <f t="shared" si="12"/>
        <v>1</v>
      </c>
      <c r="N26" s="18">
        <f t="shared" si="12"/>
        <v>4916062.330000001</v>
      </c>
      <c r="O26" s="18">
        <f t="shared" si="12"/>
        <v>5934311.0899999989</v>
      </c>
      <c r="P26" s="19">
        <f t="shared" si="12"/>
        <v>1.0000000000000002</v>
      </c>
      <c r="Q26" s="16">
        <f t="shared" si="12"/>
        <v>2</v>
      </c>
      <c r="R26" s="17">
        <f t="shared" si="12"/>
        <v>1</v>
      </c>
      <c r="S26" s="18">
        <f t="shared" si="12"/>
        <v>971998.66</v>
      </c>
      <c r="T26" s="18">
        <f t="shared" si="12"/>
        <v>971998.66</v>
      </c>
      <c r="U26" s="19">
        <f t="shared" si="12"/>
        <v>1</v>
      </c>
      <c r="V26" s="16">
        <f t="shared" si="12"/>
        <v>0</v>
      </c>
      <c r="W26" s="17">
        <f t="shared" si="12"/>
        <v>0</v>
      </c>
      <c r="X26" s="18">
        <f t="shared" si="12"/>
        <v>0</v>
      </c>
      <c r="Y26" s="18">
        <f t="shared" si="12"/>
        <v>0</v>
      </c>
      <c r="Z26" s="19">
        <f t="shared" si="12"/>
        <v>0</v>
      </c>
      <c r="AA26" s="16">
        <f t="shared" si="12"/>
        <v>40</v>
      </c>
      <c r="AB26" s="17">
        <f t="shared" si="12"/>
        <v>1</v>
      </c>
      <c r="AC26" s="18">
        <f t="shared" si="12"/>
        <v>361823.95999999996</v>
      </c>
      <c r="AD26" s="18">
        <f t="shared" si="12"/>
        <v>406279.48</v>
      </c>
      <c r="AE26" s="19">
        <f t="shared" si="12"/>
        <v>1.0000000000000002</v>
      </c>
    </row>
    <row r="27" spans="1:31" s="25" customFormat="1" ht="18.600000000000001" customHeight="1" x14ac:dyDescent="0.3">
      <c r="B27" s="26"/>
      <c r="H27" s="26"/>
      <c r="N27" s="26"/>
    </row>
    <row r="28" spans="1:31" s="49" customFormat="1" ht="34.200000000000003" customHeight="1" x14ac:dyDescent="0.3">
      <c r="A28" s="151" t="str">
        <f>'CONTRACTACIO 1r TR 2024'!A28:Q28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218 i ss):                                                                                              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19.2" customHeight="1" x14ac:dyDescent="0.3">
      <c r="A29" s="152" t="str">
        <f>'CONTRACTACIO 1r TR 2024'!A29:Q29</f>
        <v>https://bcnroc.ajuntament.barcelona.cat/jspui/bitstream/11703/117122/5/GM_Pressupost_2020.pdf#page=218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4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49" customFormat="1" ht="43.95" customHeight="1" x14ac:dyDescent="0.3">
      <c r="A30" s="147" t="s">
        <v>36</v>
      </c>
      <c r="B30" s="147"/>
      <c r="C30" s="147"/>
      <c r="D30" s="147"/>
      <c r="E30" s="147"/>
      <c r="F30" s="147"/>
      <c r="G30" s="147"/>
      <c r="H30" s="147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8"/>
      <c r="W30" s="48"/>
      <c r="X30" s="48"/>
      <c r="AC30" s="48"/>
      <c r="AD30" s="48"/>
      <c r="AE30" s="48"/>
    </row>
    <row r="31" spans="1:31" s="53" customFormat="1" ht="21.6" customHeight="1" thickBot="1" x14ac:dyDescent="0.35">
      <c r="A31" s="72"/>
      <c r="B31" s="72"/>
      <c r="C31" s="72"/>
      <c r="D31" s="72"/>
      <c r="E31" s="72"/>
      <c r="F31" s="72"/>
      <c r="G31" s="52"/>
      <c r="H31" s="52"/>
      <c r="I31" s="50"/>
      <c r="J31" s="50"/>
      <c r="K31" s="50"/>
      <c r="L31" s="72"/>
      <c r="M31" s="51"/>
      <c r="N31" s="47"/>
      <c r="O31" s="47"/>
      <c r="P31" s="50"/>
      <c r="Q31" s="50"/>
      <c r="R31" s="72"/>
      <c r="S31" s="47"/>
      <c r="T31" s="47"/>
      <c r="U31" s="47"/>
      <c r="V31" s="47"/>
      <c r="W31" s="47"/>
      <c r="X31" s="47"/>
      <c r="Y31" s="49"/>
      <c r="Z31" s="49"/>
      <c r="AA31" s="49"/>
      <c r="AB31" s="49"/>
      <c r="AC31" s="47"/>
      <c r="AD31" s="47"/>
      <c r="AE31" s="47"/>
    </row>
    <row r="32" spans="1:31" s="53" customFormat="1" ht="18" customHeight="1" x14ac:dyDescent="0.3">
      <c r="A32" s="158" t="s">
        <v>10</v>
      </c>
      <c r="B32" s="161" t="s">
        <v>17</v>
      </c>
      <c r="C32" s="162"/>
      <c r="D32" s="162"/>
      <c r="E32" s="162"/>
      <c r="F32" s="163"/>
      <c r="G32" s="25"/>
      <c r="H32" s="54"/>
      <c r="I32" s="54"/>
      <c r="J32" s="167" t="s">
        <v>15</v>
      </c>
      <c r="K32" s="168"/>
      <c r="L32" s="161" t="s">
        <v>16</v>
      </c>
      <c r="M32" s="162"/>
      <c r="N32" s="162"/>
      <c r="O32" s="162"/>
      <c r="P32" s="163"/>
      <c r="Q32" s="50"/>
      <c r="R32" s="72"/>
      <c r="S32" s="47"/>
      <c r="T32" s="47"/>
      <c r="U32" s="47"/>
      <c r="V32" s="50"/>
      <c r="W32" s="50"/>
      <c r="X32" s="72"/>
      <c r="Y32" s="49"/>
      <c r="Z32" s="49"/>
      <c r="AA32" s="49"/>
      <c r="AB32" s="49"/>
      <c r="AC32" s="50"/>
      <c r="AD32" s="50"/>
      <c r="AE32" s="72"/>
    </row>
    <row r="33" spans="1:33" s="54" customFormat="1" ht="18" customHeight="1" thickBot="1" x14ac:dyDescent="0.35">
      <c r="A33" s="159"/>
      <c r="B33" s="164"/>
      <c r="C33" s="165"/>
      <c r="D33" s="165"/>
      <c r="E33" s="165"/>
      <c r="F33" s="166"/>
      <c r="G33" s="25"/>
      <c r="J33" s="169"/>
      <c r="K33" s="170"/>
      <c r="L33" s="173"/>
      <c r="M33" s="174"/>
      <c r="N33" s="174"/>
      <c r="O33" s="174"/>
      <c r="P33" s="175"/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54" customFormat="1" ht="40.200000000000003" customHeight="1" thickBot="1" x14ac:dyDescent="0.35">
      <c r="A34" s="160"/>
      <c r="B34" s="55" t="s">
        <v>14</v>
      </c>
      <c r="C34" s="35" t="s">
        <v>8</v>
      </c>
      <c r="D34" s="36" t="s">
        <v>48</v>
      </c>
      <c r="E34" s="37" t="s">
        <v>49</v>
      </c>
      <c r="F34" s="56" t="s">
        <v>9</v>
      </c>
      <c r="G34" s="25"/>
      <c r="H34" s="25"/>
      <c r="I34" s="25"/>
      <c r="J34" s="171"/>
      <c r="K34" s="172"/>
      <c r="L34" s="55" t="s">
        <v>14</v>
      </c>
      <c r="M34" s="35" t="s">
        <v>8</v>
      </c>
      <c r="N34" s="36" t="s">
        <v>48</v>
      </c>
      <c r="O34" s="37" t="s">
        <v>49</v>
      </c>
      <c r="P34" s="56" t="s">
        <v>9</v>
      </c>
      <c r="Q34" s="50"/>
      <c r="R34" s="72"/>
      <c r="S34" s="47"/>
      <c r="T34" s="47"/>
      <c r="U34" s="47"/>
      <c r="V34" s="50"/>
      <c r="W34" s="50"/>
      <c r="X34" s="72"/>
      <c r="AC34" s="50"/>
      <c r="AD34" s="50"/>
      <c r="AE34" s="72"/>
    </row>
    <row r="35" spans="1:33" s="25" customFormat="1" ht="47.4" customHeight="1" x14ac:dyDescent="0.3">
      <c r="A35" s="41" t="s">
        <v>25</v>
      </c>
      <c r="B35" s="9">
        <f t="shared" ref="B35:B44" si="13">B13+G13+L13+Q13+V13+AA13</f>
        <v>85</v>
      </c>
      <c r="C35" s="8">
        <f t="shared" ref="C35:C41" si="14">IF(B35,B35/$B$48,"")</f>
        <v>3.1692766592095453E-2</v>
      </c>
      <c r="D35" s="10">
        <f t="shared" ref="D35:D44" si="15">D13+I13+N13+S13+X13+AC13</f>
        <v>80229659.950000003</v>
      </c>
      <c r="E35" s="11">
        <f t="shared" ref="E35:E44" si="16">E13+J13+O13+T13+Y13+AD13</f>
        <v>96759691.439999998</v>
      </c>
      <c r="F35" s="21">
        <f t="shared" ref="F35:F41" si="17">IF(E35,E35/$E$48,"")</f>
        <v>0.73920273517423019</v>
      </c>
      <c r="J35" s="108" t="s">
        <v>3</v>
      </c>
      <c r="K35" s="109"/>
      <c r="L35" s="57">
        <f>B26</f>
        <v>101</v>
      </c>
      <c r="M35" s="8">
        <f t="shared" ref="M35:M40" si="18">IF(L35,L35/$L$41,"")</f>
        <v>3.7658463832960475E-2</v>
      </c>
      <c r="N35" s="58">
        <f>D26</f>
        <v>7720584.4900000012</v>
      </c>
      <c r="O35" s="58">
        <f>E26</f>
        <v>9341907.1999999993</v>
      </c>
      <c r="P35" s="59">
        <f t="shared" ref="P35:P40" si="19">IF(O35,O35/$O$41,"")</f>
        <v>7.1368182878775749E-2</v>
      </c>
    </row>
    <row r="36" spans="1:33" s="25" customFormat="1" ht="30" customHeight="1" x14ac:dyDescent="0.3">
      <c r="A36" s="43" t="s">
        <v>18</v>
      </c>
      <c r="B36" s="12">
        <f t="shared" si="13"/>
        <v>39</v>
      </c>
      <c r="C36" s="8">
        <f t="shared" si="14"/>
        <v>1.45413870246085E-2</v>
      </c>
      <c r="D36" s="13">
        <f t="shared" si="15"/>
        <v>3367391.97</v>
      </c>
      <c r="E36" s="14">
        <f t="shared" si="16"/>
        <v>4050338.21</v>
      </c>
      <c r="F36" s="21">
        <f t="shared" si="17"/>
        <v>3.0942854805084481E-2</v>
      </c>
      <c r="J36" s="104" t="s">
        <v>1</v>
      </c>
      <c r="K36" s="105"/>
      <c r="L36" s="60">
        <f>G26</f>
        <v>1681</v>
      </c>
      <c r="M36" s="8">
        <f t="shared" si="18"/>
        <v>0.62677106636838176</v>
      </c>
      <c r="N36" s="61">
        <f>I26</f>
        <v>95133415.460000023</v>
      </c>
      <c r="O36" s="61">
        <f>J26</f>
        <v>114242870.2</v>
      </c>
      <c r="P36" s="59">
        <f t="shared" si="19"/>
        <v>0.87276675720240948</v>
      </c>
    </row>
    <row r="37" spans="1:33" s="25" customFormat="1" ht="30" customHeight="1" x14ac:dyDescent="0.3">
      <c r="A37" s="43" t="s">
        <v>19</v>
      </c>
      <c r="B37" s="12">
        <f t="shared" si="13"/>
        <v>47</v>
      </c>
      <c r="C37" s="8">
        <f t="shared" si="14"/>
        <v>1.7524235645041013E-2</v>
      </c>
      <c r="D37" s="13">
        <f t="shared" si="15"/>
        <v>1202535.56</v>
      </c>
      <c r="E37" s="14">
        <f t="shared" si="16"/>
        <v>1395430.14</v>
      </c>
      <c r="F37" s="21">
        <f t="shared" si="17"/>
        <v>1.0660490550160429E-2</v>
      </c>
      <c r="J37" s="104" t="s">
        <v>2</v>
      </c>
      <c r="K37" s="105"/>
      <c r="L37" s="60">
        <f>L26</f>
        <v>858</v>
      </c>
      <c r="M37" s="8">
        <f t="shared" si="18"/>
        <v>0.31991051454138703</v>
      </c>
      <c r="N37" s="61">
        <f>N26</f>
        <v>4916062.330000001</v>
      </c>
      <c r="O37" s="61">
        <f>O26</f>
        <v>5934311.0899999989</v>
      </c>
      <c r="P37" s="59">
        <f t="shared" si="19"/>
        <v>4.5335603326338653E-2</v>
      </c>
    </row>
    <row r="38" spans="1:33" ht="30" customHeight="1" x14ac:dyDescent="0.3">
      <c r="A38" s="43" t="s">
        <v>26</v>
      </c>
      <c r="B38" s="12">
        <f t="shared" si="13"/>
        <v>2</v>
      </c>
      <c r="C38" s="8">
        <f t="shared" si="14"/>
        <v>7.4571215510812821E-4</v>
      </c>
      <c r="D38" s="13">
        <f t="shared" si="15"/>
        <v>971998.66</v>
      </c>
      <c r="E38" s="14">
        <f t="shared" si="16"/>
        <v>971998.66</v>
      </c>
      <c r="F38" s="21">
        <f t="shared" si="17"/>
        <v>7.4256548089885752E-3</v>
      </c>
      <c r="G38" s="25"/>
      <c r="H38" s="25"/>
      <c r="I38" s="25"/>
      <c r="J38" s="104" t="s">
        <v>34</v>
      </c>
      <c r="K38" s="105"/>
      <c r="L38" s="60">
        <f>Q26</f>
        <v>2</v>
      </c>
      <c r="M38" s="8">
        <f t="shared" si="18"/>
        <v>7.4571215510812821E-4</v>
      </c>
      <c r="N38" s="61">
        <f>S26</f>
        <v>971998.66</v>
      </c>
      <c r="O38" s="61">
        <f>T26</f>
        <v>971998.66</v>
      </c>
      <c r="P38" s="59">
        <f t="shared" si="19"/>
        <v>7.4256548089885735E-3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3" t="s">
        <v>27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04" t="s">
        <v>5</v>
      </c>
      <c r="K39" s="105"/>
      <c r="L39" s="60">
        <f>AA26</f>
        <v>40</v>
      </c>
      <c r="M39" s="8">
        <f t="shared" si="18"/>
        <v>1.4914243102162566E-2</v>
      </c>
      <c r="N39" s="61">
        <f>AC26</f>
        <v>361823.95999999996</v>
      </c>
      <c r="O39" s="61">
        <f>AD26</f>
        <v>406279.48</v>
      </c>
      <c r="P39" s="59">
        <f t="shared" si="19"/>
        <v>3.1038017834874145E-3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x14ac:dyDescent="0.3">
      <c r="A40" s="44" t="s">
        <v>33</v>
      </c>
      <c r="B40" s="15">
        <f t="shared" si="13"/>
        <v>6</v>
      </c>
      <c r="C40" s="8">
        <f t="shared" si="14"/>
        <v>2.2371364653243847E-3</v>
      </c>
      <c r="D40" s="13">
        <f t="shared" si="15"/>
        <v>1115516.04</v>
      </c>
      <c r="E40" s="22">
        <f t="shared" si="16"/>
        <v>1227429.02</v>
      </c>
      <c r="F40" s="21">
        <f t="shared" si="17"/>
        <v>9.3770337142801558E-3</v>
      </c>
      <c r="G40" s="25"/>
      <c r="H40" s="25"/>
      <c r="I40" s="25"/>
      <c r="J40" s="104" t="s">
        <v>4</v>
      </c>
      <c r="K40" s="105"/>
      <c r="L40" s="60">
        <f>V26</f>
        <v>0</v>
      </c>
      <c r="M40" s="8" t="str">
        <f t="shared" si="18"/>
        <v/>
      </c>
      <c r="N40" s="61">
        <f>X26</f>
        <v>0</v>
      </c>
      <c r="O40" s="61">
        <f>Y26</f>
        <v>0</v>
      </c>
      <c r="P40" s="59" t="str">
        <f t="shared" si="19"/>
        <v/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thickBot="1" x14ac:dyDescent="0.35">
      <c r="A41" s="44" t="s">
        <v>28</v>
      </c>
      <c r="B41" s="12">
        <f t="shared" si="13"/>
        <v>249</v>
      </c>
      <c r="C41" s="8">
        <f t="shared" si="14"/>
        <v>9.2841163310961969E-2</v>
      </c>
      <c r="D41" s="13">
        <f t="shared" si="15"/>
        <v>13441304.860000005</v>
      </c>
      <c r="E41" s="23">
        <f t="shared" si="16"/>
        <v>16166618.189999999</v>
      </c>
      <c r="F41" s="21">
        <f t="shared" si="17"/>
        <v>0.12350606132281672</v>
      </c>
      <c r="G41" s="25"/>
      <c r="H41" s="25"/>
      <c r="I41" s="25"/>
      <c r="J41" s="106" t="s">
        <v>0</v>
      </c>
      <c r="K41" s="107"/>
      <c r="L41" s="83">
        <f>SUM(L35:L40)</f>
        <v>2682</v>
      </c>
      <c r="M41" s="17">
        <f>SUM(M35:M40)</f>
        <v>1</v>
      </c>
      <c r="N41" s="84">
        <f>SUM(N35:N40)</f>
        <v>109103884.90000001</v>
      </c>
      <c r="O41" s="85">
        <f>SUM(O35:O40)</f>
        <v>130897366.63000001</v>
      </c>
      <c r="P41" s="86">
        <f>SUM(P35:P40)</f>
        <v>1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5" t="s">
        <v>29</v>
      </c>
      <c r="B42" s="12">
        <f t="shared" si="13"/>
        <v>868</v>
      </c>
      <c r="C42" s="8">
        <f t="shared" ref="C42:C47" si="20">IF(B42,B42/$B$48,"")</f>
        <v>0.32363907531692765</v>
      </c>
      <c r="D42" s="13">
        <f t="shared" si="15"/>
        <v>7107720.370000001</v>
      </c>
      <c r="E42" s="23">
        <f t="shared" si="16"/>
        <v>8496238.709999999</v>
      </c>
      <c r="F42" s="21">
        <f t="shared" ref="F42:F47" si="21">IF(E42,E42/$E$48,"")</f>
        <v>6.4907636637303992E-2</v>
      </c>
      <c r="G42" s="25"/>
      <c r="H42" s="25"/>
      <c r="I42" s="25"/>
      <c r="J42" s="25"/>
      <c r="K42" s="25"/>
      <c r="L42" s="25"/>
      <c r="M42" s="25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46" t="s">
        <v>32</v>
      </c>
      <c r="B43" s="12">
        <f t="shared" si="13"/>
        <v>1309</v>
      </c>
      <c r="C43" s="8">
        <f t="shared" si="20"/>
        <v>0.48806860551826997</v>
      </c>
      <c r="D43" s="13">
        <f t="shared" si="15"/>
        <v>620006.65999999992</v>
      </c>
      <c r="E43" s="14">
        <f t="shared" si="16"/>
        <v>731377.79999999981</v>
      </c>
      <c r="F43" s="21">
        <f t="shared" si="21"/>
        <v>5.5874141614119955E-3</v>
      </c>
      <c r="G43" s="25"/>
      <c r="H43" s="25"/>
      <c r="I43" s="25"/>
      <c r="J43" s="50"/>
      <c r="K43" s="50"/>
      <c r="L43" s="72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80" t="s">
        <v>45</v>
      </c>
      <c r="B44" s="12">
        <f t="shared" si="13"/>
        <v>0</v>
      </c>
      <c r="C44" s="8" t="str">
        <f t="shared" si="20"/>
        <v/>
      </c>
      <c r="D44" s="13">
        <f t="shared" si="15"/>
        <v>0</v>
      </c>
      <c r="E44" s="14">
        <f t="shared" si="16"/>
        <v>0</v>
      </c>
      <c r="F44" s="21" t="str">
        <f t="shared" si="21"/>
        <v/>
      </c>
      <c r="G44" s="25"/>
      <c r="H44" s="25"/>
      <c r="I44" s="25"/>
      <c r="J44" s="50"/>
      <c r="K44" s="50"/>
      <c r="L44" s="89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47</v>
      </c>
      <c r="B45" s="12">
        <f t="shared" ref="B45" si="22">B23+G23+L23+Q23+V23+AA23</f>
        <v>68</v>
      </c>
      <c r="C45" s="8">
        <f t="shared" si="20"/>
        <v>2.535421327367636E-2</v>
      </c>
      <c r="D45" s="13">
        <f t="shared" ref="D45" si="23">D23+I23+N23+S23+X23+AC23</f>
        <v>707187.80999999994</v>
      </c>
      <c r="E45" s="14">
        <f t="shared" ref="E45" si="24">E23+J23+O23+T23+Y23+AD23</f>
        <v>707551.25</v>
      </c>
      <c r="F45" s="21">
        <f t="shared" si="21"/>
        <v>5.4053894911422797E-3</v>
      </c>
      <c r="G45" s="25"/>
      <c r="H45" s="25"/>
      <c r="I45" s="25"/>
      <c r="J45" s="50"/>
      <c r="K45" s="50"/>
      <c r="L45" s="96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ht="39.6" customHeight="1" x14ac:dyDescent="0.3">
      <c r="A46" s="94" t="s">
        <v>59</v>
      </c>
      <c r="B46" s="12">
        <f t="shared" ref="B46" si="25">B24+G24+L24+Q24+V24+AA24</f>
        <v>6</v>
      </c>
      <c r="C46" s="8">
        <f t="shared" si="20"/>
        <v>2.2371364653243847E-3</v>
      </c>
      <c r="D46" s="13">
        <f t="shared" ref="D46" si="26">D24+I24+N24+S24+X24+AC24</f>
        <v>88917.42</v>
      </c>
      <c r="E46" s="14">
        <f t="shared" ref="E46" si="27">E24+J24+O24+T24+Y24+AD24</f>
        <v>105211.23000000001</v>
      </c>
      <c r="F46" s="21">
        <f t="shared" si="21"/>
        <v>8.0376888174835874E-4</v>
      </c>
      <c r="G46" s="25"/>
      <c r="H46" s="25"/>
      <c r="I46" s="25"/>
      <c r="J46" s="50"/>
      <c r="K46" s="50"/>
      <c r="L46" s="102"/>
      <c r="M46" s="51"/>
      <c r="N46" s="47"/>
      <c r="O46" s="47"/>
      <c r="P46" s="50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ht="30" customHeight="1" x14ac:dyDescent="0.3">
      <c r="A47" s="94" t="s">
        <v>52</v>
      </c>
      <c r="B47" s="12">
        <f t="shared" ref="B47" si="28">B25+G25+L25+Q25+V25+AA25</f>
        <v>3</v>
      </c>
      <c r="C47" s="8">
        <f t="shared" si="20"/>
        <v>1.1185682326621924E-3</v>
      </c>
      <c r="D47" s="13">
        <f t="shared" ref="D47" si="29">D25+I25+N25+S25+X25+AC25</f>
        <v>251645.6</v>
      </c>
      <c r="E47" s="14">
        <f t="shared" ref="E47" si="30">E25+J25+O25+T25+Y25+AD25</f>
        <v>285481.98</v>
      </c>
      <c r="F47" s="21">
        <f t="shared" si="21"/>
        <v>2.1809604528329083E-3</v>
      </c>
      <c r="G47" s="25"/>
      <c r="H47" s="25"/>
      <c r="I47" s="25"/>
      <c r="J47" s="50"/>
      <c r="K47" s="50"/>
      <c r="L47" s="72"/>
      <c r="M47" s="51"/>
      <c r="N47" s="47"/>
      <c r="O47" s="47"/>
      <c r="P47" s="50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53" customFormat="1" ht="30" customHeight="1" thickBot="1" x14ac:dyDescent="0.35">
      <c r="A48" s="64" t="s">
        <v>0</v>
      </c>
      <c r="B48" s="16">
        <f>SUM(B35:B47)</f>
        <v>2682</v>
      </c>
      <c r="C48" s="17">
        <f>SUM(C35:C47)</f>
        <v>1</v>
      </c>
      <c r="D48" s="18">
        <f>SUM(D35:D47)</f>
        <v>109103884.90000001</v>
      </c>
      <c r="E48" s="18">
        <f>SUM(E35:E47)</f>
        <v>130897366.62999998</v>
      </c>
      <c r="F48" s="19">
        <f>SUM(F35:F47)</f>
        <v>1.0000000000000002</v>
      </c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50"/>
      <c r="R48" s="72"/>
      <c r="S48" s="47"/>
      <c r="T48" s="47"/>
      <c r="U48" s="47"/>
      <c r="V48" s="50"/>
      <c r="W48" s="50"/>
      <c r="X48" s="72"/>
      <c r="Y48" s="49"/>
      <c r="Z48" s="49"/>
      <c r="AA48" s="49"/>
      <c r="AB48" s="49"/>
      <c r="AC48" s="50"/>
      <c r="AD48" s="50"/>
      <c r="AE48" s="72"/>
    </row>
    <row r="49" spans="1:33" s="53" customFormat="1" ht="30" customHeight="1" x14ac:dyDescent="0.3">
      <c r="A49" s="72"/>
      <c r="B49" s="72"/>
      <c r="C49" s="72"/>
      <c r="D49" s="72"/>
      <c r="E49" s="72"/>
      <c r="F49" s="72"/>
      <c r="G49" s="25"/>
      <c r="H49" s="26"/>
      <c r="I49" s="25"/>
      <c r="J49" s="25"/>
      <c r="K49" s="25"/>
      <c r="L49" s="25"/>
      <c r="M49" s="25"/>
      <c r="N49" s="26"/>
      <c r="O49" s="25"/>
      <c r="P49" s="25"/>
      <c r="Q49" s="25"/>
      <c r="R49" s="25"/>
      <c r="S49" s="25"/>
      <c r="T49" s="25"/>
      <c r="U49" s="65"/>
      <c r="V49" s="50"/>
      <c r="W49" s="50"/>
      <c r="X49" s="72"/>
      <c r="Y49" s="49"/>
      <c r="Z49" s="49"/>
      <c r="AA49" s="49"/>
      <c r="AB49" s="49"/>
      <c r="AC49" s="50"/>
      <c r="AD49" s="50"/>
      <c r="AE49" s="72"/>
    </row>
    <row r="50" spans="1:33" ht="36" customHeight="1" x14ac:dyDescent="0.3">
      <c r="A50" s="25"/>
      <c r="B50" s="26"/>
      <c r="C50" s="25"/>
      <c r="D50" s="25"/>
      <c r="E50" s="25"/>
      <c r="F50" s="25"/>
      <c r="G50" s="25"/>
      <c r="H50" s="26"/>
      <c r="I50" s="25"/>
      <c r="J50" s="25"/>
      <c r="K50" s="25"/>
      <c r="L50" s="25"/>
      <c r="M50" s="25"/>
      <c r="N50" s="26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1:33" s="25" customFormat="1" ht="23.1" customHeight="1" x14ac:dyDescent="0.3">
      <c r="B51" s="26"/>
      <c r="H51" s="26"/>
      <c r="N51" s="26"/>
    </row>
    <row r="52" spans="1:33" s="25" customFormat="1" x14ac:dyDescent="0.3">
      <c r="B52" s="26"/>
      <c r="H52" s="26"/>
      <c r="N52" s="26"/>
    </row>
    <row r="53" spans="1:33" s="25" customFormat="1" x14ac:dyDescent="0.3">
      <c r="B53" s="26"/>
      <c r="H53" s="26"/>
      <c r="N53" s="26"/>
    </row>
    <row r="54" spans="1:33" s="25" customFormat="1" x14ac:dyDescent="0.3">
      <c r="B54" s="26"/>
      <c r="H54" s="26"/>
      <c r="N54" s="26"/>
    </row>
    <row r="55" spans="1:33" s="25" customFormat="1" x14ac:dyDescent="0.3">
      <c r="B55" s="26"/>
      <c r="H55" s="26"/>
      <c r="N55" s="26"/>
    </row>
    <row r="56" spans="1:33" s="25" customFormat="1" x14ac:dyDescent="0.3">
      <c r="B56" s="26"/>
      <c r="H56" s="26"/>
      <c r="N56" s="26"/>
    </row>
    <row r="57" spans="1:33" s="25" customFormat="1" x14ac:dyDescent="0.3">
      <c r="B57" s="26"/>
      <c r="H57" s="26"/>
      <c r="N57" s="26"/>
    </row>
    <row r="58" spans="1:33" s="25" customFormat="1" x14ac:dyDescent="0.3">
      <c r="B58" s="26"/>
      <c r="H58" s="26"/>
      <c r="N58" s="26"/>
    </row>
    <row r="59" spans="1:33" s="25" customFormat="1" x14ac:dyDescent="0.3">
      <c r="B59" s="26"/>
      <c r="H59" s="26"/>
      <c r="N59" s="26"/>
    </row>
    <row r="60" spans="1:33" s="25" customFormat="1" x14ac:dyDescent="0.3">
      <c r="B60" s="26"/>
      <c r="H60" s="26"/>
      <c r="N60" s="26"/>
    </row>
    <row r="61" spans="1:33" s="25" customFormat="1" x14ac:dyDescent="0.3">
      <c r="B61" s="26"/>
      <c r="H61" s="26"/>
      <c r="N61" s="26"/>
    </row>
    <row r="62" spans="1:33" s="25" customFormat="1" x14ac:dyDescent="0.3">
      <c r="B62" s="26"/>
      <c r="H62" s="26"/>
      <c r="N62" s="26"/>
    </row>
    <row r="63" spans="1:33" s="25" customFormat="1" x14ac:dyDescent="0.3">
      <c r="B63" s="26"/>
      <c r="H63" s="26"/>
      <c r="N63" s="26"/>
    </row>
    <row r="64" spans="1:33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H106" s="26"/>
      <c r="N106" s="26"/>
    </row>
    <row r="107" spans="1:21" s="25" customFormat="1" x14ac:dyDescent="0.3">
      <c r="B107" s="26"/>
      <c r="H107" s="26"/>
      <c r="N107" s="26"/>
    </row>
    <row r="108" spans="1:21" s="25" customFormat="1" x14ac:dyDescent="0.3">
      <c r="B108" s="26"/>
      <c r="G108" s="27"/>
      <c r="H108" s="62"/>
      <c r="I108" s="27"/>
      <c r="J108" s="27"/>
      <c r="K108" s="27"/>
      <c r="L108" s="27"/>
      <c r="M108" s="27"/>
      <c r="N108" s="62"/>
      <c r="O108" s="27"/>
      <c r="P108" s="27"/>
    </row>
    <row r="109" spans="1:21" s="25" customFormat="1" x14ac:dyDescent="0.3">
      <c r="B109" s="26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  <row r="110" spans="1:21" s="25" customFormat="1" x14ac:dyDescent="0.3">
      <c r="B110" s="26"/>
      <c r="F110" s="27"/>
      <c r="G110" s="27"/>
      <c r="H110" s="62"/>
      <c r="I110" s="27"/>
      <c r="J110" s="27"/>
      <c r="K110" s="27"/>
      <c r="L110" s="27"/>
      <c r="M110" s="27"/>
      <c r="N110" s="62"/>
      <c r="O110" s="27"/>
      <c r="P110" s="27"/>
      <c r="Q110" s="27"/>
      <c r="R110" s="27"/>
      <c r="S110" s="27"/>
      <c r="T110" s="27"/>
      <c r="U110" s="27"/>
    </row>
    <row r="111" spans="1:21" s="25" customFormat="1" x14ac:dyDescent="0.3">
      <c r="A111" s="27"/>
      <c r="B111" s="62"/>
      <c r="C111" s="27"/>
      <c r="D111" s="27"/>
      <c r="E111" s="27"/>
      <c r="F111" s="27"/>
      <c r="G111" s="27"/>
      <c r="H111" s="62"/>
      <c r="I111" s="27"/>
      <c r="J111" s="27"/>
      <c r="K111" s="27"/>
      <c r="L111" s="27"/>
      <c r="M111" s="27"/>
      <c r="N111" s="62"/>
      <c r="O111" s="27"/>
      <c r="P111" s="27"/>
      <c r="Q111" s="27"/>
      <c r="R111" s="27"/>
      <c r="S111" s="27"/>
      <c r="T111" s="27"/>
      <c r="U111" s="27"/>
    </row>
  </sheetData>
  <sheetProtection password="C9C3" sheet="1" objects="1" scenarios="1"/>
  <mergeCells count="22">
    <mergeCell ref="A28:Q28"/>
    <mergeCell ref="J41:K41"/>
    <mergeCell ref="J35:K35"/>
    <mergeCell ref="J36:K36"/>
    <mergeCell ref="J37:K37"/>
    <mergeCell ref="J38:K38"/>
    <mergeCell ref="J40:K40"/>
    <mergeCell ref="J39:K39"/>
    <mergeCell ref="A29:Q29"/>
    <mergeCell ref="A30:H30"/>
    <mergeCell ref="A32:A34"/>
    <mergeCell ref="B32:F33"/>
    <mergeCell ref="J32:K34"/>
    <mergeCell ref="L32:P33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9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5:AE25 B21:AE21 B8" unlockedFormula="1"/>
    <ignoredError sqref="C46:C47 M35:M40 C35:C4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2024-09-17T14:56:01Z</dcterms:modified>
</cp:coreProperties>
</file>