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136" windowHeight="13056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4" l="1"/>
  <c r="N23" i="4"/>
  <c r="N22" i="4"/>
  <c r="N21" i="4"/>
  <c r="N20" i="4"/>
  <c r="N19" i="4"/>
  <c r="N18" i="4"/>
  <c r="N17" i="4"/>
  <c r="N16" i="4"/>
  <c r="N15" i="4"/>
  <c r="N14" i="4"/>
  <c r="N13" i="4"/>
  <c r="I24" i="4"/>
  <c r="I23" i="4"/>
  <c r="I22" i="4"/>
  <c r="I21" i="4"/>
  <c r="I20" i="4"/>
  <c r="I19" i="4"/>
  <c r="I18" i="4"/>
  <c r="I17" i="4"/>
  <c r="I16" i="4"/>
  <c r="I15" i="4"/>
  <c r="I14" i="4"/>
  <c r="I13" i="4"/>
  <c r="D13" i="4"/>
  <c r="I13" i="1"/>
  <c r="N20" i="1"/>
  <c r="I20" i="1"/>
  <c r="D20" i="1"/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/>
  <c r="E44" i="5"/>
  <c r="F44" i="5" s="1"/>
  <c r="D44" i="5"/>
  <c r="B44" i="5"/>
  <c r="C44" i="5"/>
  <c r="E44" i="4"/>
  <c r="F44" i="4" s="1"/>
  <c r="D44" i="4"/>
  <c r="B44" i="4"/>
  <c r="C44" i="4" s="1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 s="1"/>
  <c r="X23" i="7"/>
  <c r="V23" i="7"/>
  <c r="W23" i="7"/>
  <c r="T23" i="7"/>
  <c r="U23" i="7" s="1"/>
  <c r="S23" i="7"/>
  <c r="Q23" i="7"/>
  <c r="R23" i="7" s="1"/>
  <c r="O23" i="7"/>
  <c r="P23" i="7" s="1"/>
  <c r="N23" i="7"/>
  <c r="L23" i="7"/>
  <c r="M23" i="7" s="1"/>
  <c r="J23" i="7"/>
  <c r="K23" i="7"/>
  <c r="I23" i="7"/>
  <c r="G23" i="7"/>
  <c r="H23" i="7" s="1"/>
  <c r="E23" i="7"/>
  <c r="D23" i="7"/>
  <c r="B23" i="7"/>
  <c r="B44" i="7"/>
  <c r="C44" i="7" s="1"/>
  <c r="B8" i="7"/>
  <c r="B8" i="6"/>
  <c r="B8" i="5"/>
  <c r="B8" i="4"/>
  <c r="AD22" i="7"/>
  <c r="AE22" i="7" s="1"/>
  <c r="AC22" i="7"/>
  <c r="AC25" i="7" s="1"/>
  <c r="N38" i="7" s="1"/>
  <c r="AA22" i="7"/>
  <c r="AB22" i="7"/>
  <c r="Y22" i="7"/>
  <c r="Z22" i="7" s="1"/>
  <c r="X22" i="7"/>
  <c r="V22" i="7"/>
  <c r="W22" i="7" s="1"/>
  <c r="T22" i="7"/>
  <c r="U22" i="7" s="1"/>
  <c r="S22" i="7"/>
  <c r="Q22" i="7"/>
  <c r="R22" i="7" s="1"/>
  <c r="O22" i="7"/>
  <c r="P22" i="7"/>
  <c r="N22" i="7"/>
  <c r="L22" i="7"/>
  <c r="M22" i="7" s="1"/>
  <c r="J22" i="7"/>
  <c r="I22" i="7"/>
  <c r="G22" i="7"/>
  <c r="E22" i="7"/>
  <c r="E43" i="7" s="1"/>
  <c r="F43" i="7" s="1"/>
  <c r="D22" i="7"/>
  <c r="B22" i="7"/>
  <c r="E43" i="6"/>
  <c r="F43" i="6" s="1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F43" i="4" s="1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C13" i="4"/>
  <c r="B25" i="1"/>
  <c r="C20" i="1" s="1"/>
  <c r="B16" i="7"/>
  <c r="B37" i="7" s="1"/>
  <c r="C37" i="7" s="1"/>
  <c r="D16" i="7"/>
  <c r="J24" i="7"/>
  <c r="E24" i="7"/>
  <c r="O24" i="7"/>
  <c r="P24" i="7"/>
  <c r="T24" i="7"/>
  <c r="U24" i="7"/>
  <c r="Y24" i="7"/>
  <c r="Z24" i="7"/>
  <c r="AD24" i="7"/>
  <c r="AE24" i="7" s="1"/>
  <c r="E13" i="7"/>
  <c r="J13" i="7"/>
  <c r="O13" i="7"/>
  <c r="T13" i="7"/>
  <c r="U13" i="7" s="1"/>
  <c r="Y13" i="7"/>
  <c r="Z13" i="7"/>
  <c r="AD13" i="7"/>
  <c r="AE13" i="7" s="1"/>
  <c r="E20" i="7"/>
  <c r="J20" i="7"/>
  <c r="O20" i="7"/>
  <c r="E41" i="7" s="1"/>
  <c r="AD20" i="7"/>
  <c r="T20" i="7"/>
  <c r="U20" i="7"/>
  <c r="Y20" i="7"/>
  <c r="E21" i="7"/>
  <c r="J21" i="7"/>
  <c r="O21" i="7"/>
  <c r="AD21" i="7"/>
  <c r="T21" i="7"/>
  <c r="U21" i="7" s="1"/>
  <c r="Y21" i="7"/>
  <c r="J14" i="7"/>
  <c r="O14" i="7"/>
  <c r="E14" i="7"/>
  <c r="T14" i="7"/>
  <c r="U14" i="7"/>
  <c r="Y14" i="7"/>
  <c r="AD14" i="7"/>
  <c r="AE14" i="7" s="1"/>
  <c r="J15" i="7"/>
  <c r="K15" i="7" s="1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Z16" i="7" s="1"/>
  <c r="AD16" i="7"/>
  <c r="J17" i="7"/>
  <c r="K17" i="7" s="1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U18" i="7" s="1"/>
  <c r="Y18" i="7"/>
  <c r="Z18" i="7"/>
  <c r="J19" i="7"/>
  <c r="O19" i="7"/>
  <c r="AD19" i="7"/>
  <c r="AE19" i="7"/>
  <c r="E19" i="7"/>
  <c r="F19" i="7"/>
  <c r="T19" i="7"/>
  <c r="U19" i="7"/>
  <c r="Y19" i="7"/>
  <c r="Z19" i="7" s="1"/>
  <c r="I24" i="7"/>
  <c r="D45" i="7" s="1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D35" i="7" s="1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45" i="7" s="1"/>
  <c r="C45" i="7" s="1"/>
  <c r="B24" i="7"/>
  <c r="L24" i="7"/>
  <c r="M24" i="7" s="1"/>
  <c r="Q24" i="7"/>
  <c r="R24" i="7" s="1"/>
  <c r="V24" i="7"/>
  <c r="W24" i="7"/>
  <c r="AA24" i="7"/>
  <c r="AA25" i="7" s="1"/>
  <c r="L38" i="7" s="1"/>
  <c r="M38" i="7" s="1"/>
  <c r="G16" i="7"/>
  <c r="H16" i="7" s="1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 s="1"/>
  <c r="Q21" i="7"/>
  <c r="R21" i="7" s="1"/>
  <c r="V21" i="7"/>
  <c r="W21" i="7" s="1"/>
  <c r="G14" i="7"/>
  <c r="L14" i="7"/>
  <c r="B35" i="7" s="1"/>
  <c r="C35" i="7" s="1"/>
  <c r="B14" i="7"/>
  <c r="Q14" i="7"/>
  <c r="R14" i="7" s="1"/>
  <c r="V14" i="7"/>
  <c r="W14" i="7"/>
  <c r="AA14" i="7"/>
  <c r="AB14" i="7"/>
  <c r="G15" i="7"/>
  <c r="H15" i="7" s="1"/>
  <c r="L15" i="7"/>
  <c r="B15" i="7"/>
  <c r="B36" i="7" s="1"/>
  <c r="C36" i="7" s="1"/>
  <c r="Q15" i="7"/>
  <c r="V15" i="7"/>
  <c r="W15" i="7"/>
  <c r="AA15" i="7"/>
  <c r="AB15" i="7"/>
  <c r="G17" i="7"/>
  <c r="B38" i="7" s="1"/>
  <c r="C38" i="7" s="1"/>
  <c r="L17" i="7"/>
  <c r="M17" i="7" s="1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 s="1"/>
  <c r="G19" i="7"/>
  <c r="B40" i="7" s="1"/>
  <c r="C40" i="7" s="1"/>
  <c r="L19" i="7"/>
  <c r="AA19" i="7"/>
  <c r="B19" i="7"/>
  <c r="C19" i="7"/>
  <c r="Q19" i="7"/>
  <c r="R19" i="7"/>
  <c r="V19" i="7"/>
  <c r="W19" i="7"/>
  <c r="R15" i="7"/>
  <c r="J25" i="6"/>
  <c r="K20" i="6"/>
  <c r="E25" i="6"/>
  <c r="O25" i="6"/>
  <c r="O36" i="6" s="1"/>
  <c r="P36" i="6" s="1"/>
  <c r="Y25" i="6"/>
  <c r="O38" i="6" s="1"/>
  <c r="T25" i="6"/>
  <c r="O37" i="6" s="1"/>
  <c r="P37" i="6" s="1"/>
  <c r="AD25" i="6"/>
  <c r="O39" i="6" s="1"/>
  <c r="P39" i="6" s="1"/>
  <c r="I25" i="6"/>
  <c r="N35" i="6"/>
  <c r="D25" i="6"/>
  <c r="N34" i="6" s="1"/>
  <c r="N25" i="6"/>
  <c r="N36" i="6" s="1"/>
  <c r="X25" i="6"/>
  <c r="N38" i="6"/>
  <c r="S25" i="6"/>
  <c r="N37" i="6"/>
  <c r="AC25" i="6"/>
  <c r="N39" i="6" s="1"/>
  <c r="G25" i="6"/>
  <c r="L35" i="6" s="1"/>
  <c r="M35" i="6" s="1"/>
  <c r="H15" i="6"/>
  <c r="B25" i="6"/>
  <c r="L25" i="6"/>
  <c r="L36" i="6"/>
  <c r="V25" i="6"/>
  <c r="L38" i="6" s="1"/>
  <c r="Q25" i="6"/>
  <c r="L37" i="6" s="1"/>
  <c r="M37" i="6" s="1"/>
  <c r="AA25" i="6"/>
  <c r="L39" i="6" s="1"/>
  <c r="M39" i="6" s="1"/>
  <c r="E45" i="6"/>
  <c r="E34" i="6"/>
  <c r="E35" i="6"/>
  <c r="E36" i="6"/>
  <c r="E37" i="6"/>
  <c r="E38" i="6"/>
  <c r="E46" i="6" s="1"/>
  <c r="E39" i="6"/>
  <c r="F39" i="6" s="1"/>
  <c r="E40" i="6"/>
  <c r="E41" i="6"/>
  <c r="E42" i="6"/>
  <c r="D45" i="6"/>
  <c r="D34" i="6"/>
  <c r="D35" i="6"/>
  <c r="D36" i="6"/>
  <c r="D37" i="6"/>
  <c r="D46" i="6" s="1"/>
  <c r="D38" i="6"/>
  <c r="D39" i="6"/>
  <c r="D40" i="6"/>
  <c r="D41" i="6"/>
  <c r="D42" i="6"/>
  <c r="B45" i="6"/>
  <c r="C45" i="6" s="1"/>
  <c r="B42" i="6"/>
  <c r="C42" i="6" s="1"/>
  <c r="B34" i="6"/>
  <c r="B46" i="6" s="1"/>
  <c r="B35" i="6"/>
  <c r="B36" i="6"/>
  <c r="B37" i="6"/>
  <c r="B38" i="6"/>
  <c r="C38" i="6"/>
  <c r="B39" i="6"/>
  <c r="C39" i="6" s="1"/>
  <c r="B40" i="6"/>
  <c r="B41" i="6"/>
  <c r="C41" i="6" s="1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5" i="6" s="1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/>
  <c r="J25" i="5"/>
  <c r="O25" i="5"/>
  <c r="O36" i="5" s="1"/>
  <c r="P36" i="5" s="1"/>
  <c r="T25" i="5"/>
  <c r="O37" i="5" s="1"/>
  <c r="P37" i="5" s="1"/>
  <c r="Y25" i="5"/>
  <c r="Z18" i="5"/>
  <c r="D25" i="5"/>
  <c r="N34" i="5" s="1"/>
  <c r="I25" i="5"/>
  <c r="N35" i="5"/>
  <c r="N25" i="5"/>
  <c r="N36" i="5" s="1"/>
  <c r="S25" i="5"/>
  <c r="N37" i="5" s="1"/>
  <c r="X25" i="5"/>
  <c r="N38" i="5" s="1"/>
  <c r="B25" i="5"/>
  <c r="L34" i="5" s="1"/>
  <c r="G25" i="5"/>
  <c r="L25" i="5"/>
  <c r="L36" i="5"/>
  <c r="M36" i="5" s="1"/>
  <c r="Q25" i="5"/>
  <c r="L37" i="5"/>
  <c r="M37" i="5" s="1"/>
  <c r="V25" i="5"/>
  <c r="L38" i="5" s="1"/>
  <c r="M38" i="5" s="1"/>
  <c r="E34" i="5"/>
  <c r="E35" i="5"/>
  <c r="E36" i="5"/>
  <c r="E41" i="5"/>
  <c r="F41" i="5" s="1"/>
  <c r="E42" i="5"/>
  <c r="E39" i="5"/>
  <c r="E46" i="5" s="1"/>
  <c r="E40" i="5"/>
  <c r="E45" i="5"/>
  <c r="E37" i="5"/>
  <c r="E38" i="5"/>
  <c r="F38" i="5"/>
  <c r="D34" i="5"/>
  <c r="D46" i="5" s="1"/>
  <c r="D35" i="5"/>
  <c r="D36" i="5"/>
  <c r="D41" i="5"/>
  <c r="D42" i="5"/>
  <c r="D39" i="5"/>
  <c r="D40" i="5"/>
  <c r="D45" i="5"/>
  <c r="D37" i="5"/>
  <c r="D38" i="5"/>
  <c r="B34" i="5"/>
  <c r="C34" i="5" s="1"/>
  <c r="B35" i="5"/>
  <c r="B36" i="5"/>
  <c r="B41" i="5"/>
  <c r="B42" i="5"/>
  <c r="C42" i="5" s="1"/>
  <c r="B45" i="5"/>
  <c r="B39" i="5"/>
  <c r="C39" i="5" s="1"/>
  <c r="B40" i="5"/>
  <c r="B37" i="5"/>
  <c r="C37" i="5" s="1"/>
  <c r="B38" i="5"/>
  <c r="C38" i="5" s="1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25" i="5" s="1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25" i="5" s="1"/>
  <c r="C16" i="5"/>
  <c r="C17" i="5"/>
  <c r="C18" i="5"/>
  <c r="C19" i="5"/>
  <c r="C21" i="5"/>
  <c r="E45" i="4"/>
  <c r="E34" i="4"/>
  <c r="E35" i="4"/>
  <c r="E36" i="4"/>
  <c r="E37" i="4"/>
  <c r="F37" i="4" s="1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/>
  <c r="B38" i="4"/>
  <c r="B46" i="4" s="1"/>
  <c r="C34" i="4" s="1"/>
  <c r="B39" i="4"/>
  <c r="B40" i="4"/>
  <c r="C40" i="4" s="1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25" i="4" s="1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25" i="4" s="1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L36" i="4" s="1"/>
  <c r="M19" i="4"/>
  <c r="M15" i="4"/>
  <c r="M16" i="4"/>
  <c r="M17" i="4"/>
  <c r="M18" i="4"/>
  <c r="M21" i="4"/>
  <c r="M24" i="4"/>
  <c r="J25" i="4"/>
  <c r="K16" i="4"/>
  <c r="K17" i="4"/>
  <c r="I25" i="4"/>
  <c r="N35" i="4" s="1"/>
  <c r="G25" i="4"/>
  <c r="H18" i="4" s="1"/>
  <c r="H16" i="4"/>
  <c r="H17" i="4"/>
  <c r="H21" i="4"/>
  <c r="E25" i="4"/>
  <c r="F18" i="4"/>
  <c r="F13" i="4"/>
  <c r="F16" i="4"/>
  <c r="F17" i="4"/>
  <c r="F19" i="4"/>
  <c r="F21" i="4"/>
  <c r="F24" i="4"/>
  <c r="D25" i="4"/>
  <c r="N34" i="4" s="1"/>
  <c r="B25" i="4"/>
  <c r="L34" i="4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/>
  <c r="I25" i="1"/>
  <c r="N35" i="1" s="1"/>
  <c r="N25" i="1"/>
  <c r="N36" i="1" s="1"/>
  <c r="D25" i="1"/>
  <c r="N34" i="1" s="1"/>
  <c r="X25" i="1"/>
  <c r="N38" i="1"/>
  <c r="G25" i="1"/>
  <c r="L35" i="1" s="1"/>
  <c r="H22" i="1"/>
  <c r="L25" i="1"/>
  <c r="M20" i="1" s="1"/>
  <c r="V25" i="1"/>
  <c r="L38" i="1" s="1"/>
  <c r="M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R25" i="1" s="1"/>
  <c r="P24" i="1"/>
  <c r="P21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20" i="1"/>
  <c r="K19" i="1"/>
  <c r="K18" i="1"/>
  <c r="K17" i="1"/>
  <c r="K16" i="1"/>
  <c r="K15" i="1"/>
  <c r="K14" i="1"/>
  <c r="H21" i="1"/>
  <c r="H19" i="1"/>
  <c r="H17" i="1"/>
  <c r="H15" i="1"/>
  <c r="C24" i="1"/>
  <c r="C21" i="1"/>
  <c r="C19" i="1"/>
  <c r="C18" i="1"/>
  <c r="C17" i="1"/>
  <c r="C16" i="1"/>
  <c r="C15" i="1"/>
  <c r="C14" i="1"/>
  <c r="E45" i="1"/>
  <c r="F45" i="1" s="1"/>
  <c r="E42" i="1"/>
  <c r="E34" i="1"/>
  <c r="E41" i="1"/>
  <c r="E35" i="1"/>
  <c r="E36" i="1"/>
  <c r="E37" i="1"/>
  <c r="E38" i="1"/>
  <c r="E39" i="1"/>
  <c r="F39" i="1" s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C35" i="1" s="1"/>
  <c r="B36" i="1"/>
  <c r="B37" i="1"/>
  <c r="C37" i="1" s="1"/>
  <c r="B38" i="1"/>
  <c r="C38" i="1" s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 s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AE16" i="7"/>
  <c r="L37" i="4"/>
  <c r="F22" i="1"/>
  <c r="F23" i="1"/>
  <c r="F24" i="1"/>
  <c r="C22" i="1"/>
  <c r="C23" i="1"/>
  <c r="L36" i="1"/>
  <c r="O34" i="6"/>
  <c r="F22" i="6"/>
  <c r="L34" i="6"/>
  <c r="C22" i="6"/>
  <c r="H20" i="6"/>
  <c r="H19" i="6"/>
  <c r="M18" i="6"/>
  <c r="M13" i="6"/>
  <c r="P19" i="6"/>
  <c r="P14" i="6"/>
  <c r="Z21" i="6"/>
  <c r="M36" i="6"/>
  <c r="H22" i="6"/>
  <c r="O35" i="6"/>
  <c r="P35" i="6"/>
  <c r="K22" i="6"/>
  <c r="M13" i="5"/>
  <c r="L35" i="5"/>
  <c r="M35" i="5" s="1"/>
  <c r="H22" i="5"/>
  <c r="O38" i="5"/>
  <c r="P38" i="5" s="1"/>
  <c r="O35" i="5"/>
  <c r="K22" i="5"/>
  <c r="M14" i="4"/>
  <c r="P21" i="4"/>
  <c r="H19" i="4"/>
  <c r="H22" i="4"/>
  <c r="K13" i="4"/>
  <c r="K22" i="4"/>
  <c r="Z21" i="4"/>
  <c r="L34" i="1"/>
  <c r="F20" i="1"/>
  <c r="O34" i="1"/>
  <c r="F13" i="1"/>
  <c r="C13" i="1"/>
  <c r="K21" i="1"/>
  <c r="H16" i="1"/>
  <c r="H13" i="1"/>
  <c r="H14" i="1"/>
  <c r="H18" i="1"/>
  <c r="H24" i="1"/>
  <c r="C42" i="1"/>
  <c r="Z18" i="6"/>
  <c r="C20" i="6"/>
  <c r="C13" i="6"/>
  <c r="F14" i="6"/>
  <c r="K15" i="6"/>
  <c r="R16" i="6"/>
  <c r="U16" i="6"/>
  <c r="U13" i="6"/>
  <c r="H18" i="6"/>
  <c r="H13" i="6"/>
  <c r="H25" i="6" s="1"/>
  <c r="H24" i="6"/>
  <c r="H14" i="6"/>
  <c r="K19" i="6"/>
  <c r="K14" i="6"/>
  <c r="K18" i="6"/>
  <c r="K21" i="6"/>
  <c r="K13" i="6"/>
  <c r="F13" i="6"/>
  <c r="W19" i="6"/>
  <c r="W18" i="6"/>
  <c r="K24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R16" i="5"/>
  <c r="H13" i="5"/>
  <c r="H20" i="5"/>
  <c r="K19" i="5"/>
  <c r="K20" i="5"/>
  <c r="C14" i="5"/>
  <c r="C13" i="5"/>
  <c r="E25" i="7"/>
  <c r="O34" i="7" s="1"/>
  <c r="F23" i="7"/>
  <c r="B46" i="5"/>
  <c r="F43" i="5"/>
  <c r="AE21" i="5"/>
  <c r="AE20" i="5"/>
  <c r="C20" i="5"/>
  <c r="F21" i="5"/>
  <c r="F20" i="5"/>
  <c r="P21" i="5"/>
  <c r="C43" i="6"/>
  <c r="S25" i="7"/>
  <c r="N37" i="7" s="1"/>
  <c r="Z20" i="7"/>
  <c r="P15" i="4"/>
  <c r="H15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W17" i="4"/>
  <c r="O38" i="4"/>
  <c r="P38" i="4" s="1"/>
  <c r="Z17" i="4"/>
  <c r="C18" i="4"/>
  <c r="C20" i="4"/>
  <c r="O34" i="4"/>
  <c r="H13" i="4"/>
  <c r="O35" i="4"/>
  <c r="M13" i="4"/>
  <c r="W20" i="4"/>
  <c r="P18" i="7"/>
  <c r="K22" i="7"/>
  <c r="Z14" i="7"/>
  <c r="B25" i="7"/>
  <c r="L34" i="7" s="1"/>
  <c r="C24" i="7"/>
  <c r="E37" i="7"/>
  <c r="M15" i="7"/>
  <c r="E40" i="7"/>
  <c r="E45" i="7"/>
  <c r="D36" i="7"/>
  <c r="D37" i="7"/>
  <c r="C36" i="1"/>
  <c r="R17" i="7"/>
  <c r="H22" i="7"/>
  <c r="F38" i="1"/>
  <c r="P17" i="7"/>
  <c r="P16" i="7"/>
  <c r="F37" i="1"/>
  <c r="M16" i="7"/>
  <c r="F43" i="1"/>
  <c r="F44" i="1"/>
  <c r="F24" i="7"/>
  <c r="C22" i="7"/>
  <c r="C23" i="7"/>
  <c r="C40" i="1"/>
  <c r="C44" i="1"/>
  <c r="F15" i="7"/>
  <c r="F22" i="7"/>
  <c r="F42" i="1"/>
  <c r="F36" i="1"/>
  <c r="F35" i="1"/>
  <c r="F40" i="1"/>
  <c r="C36" i="6"/>
  <c r="C43" i="5"/>
  <c r="C36" i="4"/>
  <c r="C43" i="4"/>
  <c r="C45" i="1"/>
  <c r="P38" i="1"/>
  <c r="C39" i="1"/>
  <c r="K24" i="7"/>
  <c r="F37" i="6"/>
  <c r="F41" i="6"/>
  <c r="C37" i="6"/>
  <c r="F40" i="6"/>
  <c r="F36" i="6"/>
  <c r="C35" i="6"/>
  <c r="F35" i="6"/>
  <c r="F42" i="6"/>
  <c r="U16" i="7"/>
  <c r="F45" i="6"/>
  <c r="C34" i="6"/>
  <c r="M34" i="6"/>
  <c r="P34" i="6"/>
  <c r="F34" i="6"/>
  <c r="AB18" i="7"/>
  <c r="AB19" i="7"/>
  <c r="C40" i="6"/>
  <c r="C45" i="5"/>
  <c r="F45" i="5"/>
  <c r="K25" i="5"/>
  <c r="AE20" i="7"/>
  <c r="R16" i="7"/>
  <c r="C36" i="5"/>
  <c r="F36" i="5"/>
  <c r="F37" i="5"/>
  <c r="F34" i="5"/>
  <c r="C40" i="5"/>
  <c r="C35" i="5"/>
  <c r="F18" i="7"/>
  <c r="F40" i="5"/>
  <c r="F35" i="5"/>
  <c r="F21" i="7"/>
  <c r="F13" i="7"/>
  <c r="F14" i="7"/>
  <c r="F20" i="7"/>
  <c r="C41" i="5"/>
  <c r="F42" i="5"/>
  <c r="W20" i="7"/>
  <c r="P35" i="5"/>
  <c r="Z21" i="7"/>
  <c r="AE18" i="7"/>
  <c r="AE17" i="7"/>
  <c r="F36" i="4"/>
  <c r="C35" i="4"/>
  <c r="F38" i="4"/>
  <c r="F42" i="4"/>
  <c r="F45" i="4"/>
  <c r="C45" i="4"/>
  <c r="K14" i="7"/>
  <c r="K16" i="7"/>
  <c r="K19" i="7"/>
  <c r="AB20" i="7"/>
  <c r="AB17" i="7"/>
  <c r="C18" i="7"/>
  <c r="C14" i="7"/>
  <c r="R13" i="7"/>
  <c r="M19" i="7"/>
  <c r="K21" i="7"/>
  <c r="M18" i="7"/>
  <c r="M13" i="7"/>
  <c r="F40" i="4"/>
  <c r="P13" i="7"/>
  <c r="P15" i="7"/>
  <c r="P14" i="7"/>
  <c r="P19" i="7"/>
  <c r="M14" i="7"/>
  <c r="H19" i="7"/>
  <c r="H14" i="7"/>
  <c r="H24" i="7"/>
  <c r="F40" i="7"/>
  <c r="P37" i="4"/>
  <c r="M37" i="4"/>
  <c r="F45" i="7"/>
  <c r="F37" i="7"/>
  <c r="E46" i="4" l="1"/>
  <c r="F34" i="4" s="1"/>
  <c r="P20" i="4"/>
  <c r="P25" i="4" s="1"/>
  <c r="M20" i="4"/>
  <c r="M25" i="4" s="1"/>
  <c r="H20" i="4"/>
  <c r="H25" i="4" s="1"/>
  <c r="C41" i="4"/>
  <c r="C39" i="4"/>
  <c r="J25" i="7"/>
  <c r="D46" i="4"/>
  <c r="D40" i="7"/>
  <c r="D39" i="7"/>
  <c r="D43" i="7"/>
  <c r="D38" i="7"/>
  <c r="D44" i="7"/>
  <c r="L35" i="4"/>
  <c r="B39" i="7"/>
  <c r="C13" i="7"/>
  <c r="B34" i="7"/>
  <c r="C20" i="7"/>
  <c r="E46" i="1"/>
  <c r="F41" i="1" s="1"/>
  <c r="D34" i="7"/>
  <c r="P20" i="1"/>
  <c r="M25" i="1"/>
  <c r="H20" i="1"/>
  <c r="H25" i="1" s="1"/>
  <c r="F25" i="1"/>
  <c r="D46" i="1"/>
  <c r="D41" i="7"/>
  <c r="C25" i="1"/>
  <c r="N40" i="6"/>
  <c r="C38" i="4"/>
  <c r="C46" i="4" s="1"/>
  <c r="C15" i="7"/>
  <c r="C25" i="7" s="1"/>
  <c r="E36" i="7"/>
  <c r="F36" i="7" s="1"/>
  <c r="E34" i="7"/>
  <c r="Q25" i="7"/>
  <c r="L37" i="7" s="1"/>
  <c r="M37" i="7" s="1"/>
  <c r="T25" i="7"/>
  <c r="O37" i="7" s="1"/>
  <c r="P37" i="7" s="1"/>
  <c r="F25" i="5"/>
  <c r="R25" i="5"/>
  <c r="U25" i="5"/>
  <c r="Z25" i="5"/>
  <c r="AB25" i="5"/>
  <c r="AE25" i="5"/>
  <c r="F38" i="6"/>
  <c r="F46" i="6" s="1"/>
  <c r="H17" i="7"/>
  <c r="AB24" i="7"/>
  <c r="X25" i="7"/>
  <c r="N39" i="7" s="1"/>
  <c r="Y25" i="7"/>
  <c r="O39" i="7" s="1"/>
  <c r="P39" i="7" s="1"/>
  <c r="C16" i="7"/>
  <c r="H25" i="5"/>
  <c r="N40" i="1"/>
  <c r="D25" i="7"/>
  <c r="N34" i="7" s="1"/>
  <c r="E35" i="7"/>
  <c r="F35" i="7" s="1"/>
  <c r="K25" i="4"/>
  <c r="L40" i="1"/>
  <c r="M34" i="1" s="1"/>
  <c r="M25" i="6"/>
  <c r="R25" i="6"/>
  <c r="U25" i="6"/>
  <c r="W25" i="6"/>
  <c r="Z25" i="6"/>
  <c r="AB25" i="6"/>
  <c r="E44" i="7"/>
  <c r="F44" i="7" s="1"/>
  <c r="U25" i="1"/>
  <c r="F35" i="4"/>
  <c r="F39" i="5"/>
  <c r="F46" i="5" s="1"/>
  <c r="B41" i="7"/>
  <c r="E39" i="7"/>
  <c r="P25" i="1"/>
  <c r="Z25" i="1"/>
  <c r="Z25" i="4"/>
  <c r="N40" i="5"/>
  <c r="O25" i="7"/>
  <c r="C25" i="4"/>
  <c r="F25" i="6"/>
  <c r="W25" i="1"/>
  <c r="B46" i="1"/>
  <c r="W25" i="4"/>
  <c r="AE25" i="4"/>
  <c r="M25" i="5"/>
  <c r="I25" i="7"/>
  <c r="N35" i="7" s="1"/>
  <c r="F25" i="4"/>
  <c r="P25" i="5"/>
  <c r="AE25" i="1"/>
  <c r="R25" i="4"/>
  <c r="C46" i="6"/>
  <c r="K25" i="6"/>
  <c r="K25" i="1"/>
  <c r="E38" i="7"/>
  <c r="F38" i="7" s="1"/>
  <c r="AB25" i="1"/>
  <c r="P25" i="6"/>
  <c r="AE25" i="6"/>
  <c r="B43" i="7"/>
  <c r="C43" i="7" s="1"/>
  <c r="P38" i="6"/>
  <c r="P40" i="6" s="1"/>
  <c r="O40" i="6"/>
  <c r="L40" i="6"/>
  <c r="M38" i="6"/>
  <c r="M40" i="6" s="1"/>
  <c r="AB25" i="7"/>
  <c r="F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L40" i="4"/>
  <c r="M34" i="4" s="1"/>
  <c r="N40" i="4"/>
  <c r="O40" i="4"/>
  <c r="P34" i="4" s="1"/>
  <c r="P21" i="7"/>
  <c r="U25" i="7"/>
  <c r="Z25" i="7"/>
  <c r="D42" i="7"/>
  <c r="E42" i="7"/>
  <c r="O40" i="1"/>
  <c r="P34" i="1" s="1"/>
  <c r="F42" i="7"/>
  <c r="AE21" i="7"/>
  <c r="AE25" i="7" s="1"/>
  <c r="G25" i="7"/>
  <c r="L35" i="7" s="1"/>
  <c r="B42" i="7"/>
  <c r="AD25" i="7"/>
  <c r="O38" i="7" s="1"/>
  <c r="P38" i="7" s="1"/>
  <c r="N25" i="7"/>
  <c r="N36" i="7" s="1"/>
  <c r="F41" i="4" l="1"/>
  <c r="F39" i="4"/>
  <c r="P36" i="4"/>
  <c r="M36" i="4"/>
  <c r="O35" i="7"/>
  <c r="K18" i="7"/>
  <c r="K13" i="7"/>
  <c r="K20" i="7"/>
  <c r="P35" i="4"/>
  <c r="H18" i="7"/>
  <c r="M35" i="4"/>
  <c r="P35" i="1"/>
  <c r="F34" i="1"/>
  <c r="F46" i="1" s="1"/>
  <c r="C41" i="1"/>
  <c r="C34" i="1"/>
  <c r="H13" i="7"/>
  <c r="D46" i="7"/>
  <c r="O36" i="7"/>
  <c r="P20" i="7"/>
  <c r="P25" i="7" s="1"/>
  <c r="P36" i="1"/>
  <c r="P40" i="1" s="1"/>
  <c r="L36" i="7"/>
  <c r="L40" i="7" s="1"/>
  <c r="M34" i="7" s="1"/>
  <c r="M20" i="7"/>
  <c r="M25" i="7" s="1"/>
  <c r="M36" i="1"/>
  <c r="H20" i="7"/>
  <c r="M35" i="1"/>
  <c r="M40" i="1" s="1"/>
  <c r="N40" i="7"/>
  <c r="E46" i="7"/>
  <c r="F41" i="7" s="1"/>
  <c r="B46" i="7"/>
  <c r="C39" i="7" s="1"/>
  <c r="C42" i="7"/>
  <c r="M40" i="4" l="1"/>
  <c r="F46" i="4"/>
  <c r="P40" i="4"/>
  <c r="O40" i="7"/>
  <c r="F39" i="7"/>
  <c r="K25" i="7"/>
  <c r="C46" i="1"/>
  <c r="F34" i="7"/>
  <c r="F46" i="7" s="1"/>
  <c r="H25" i="7"/>
  <c r="C41" i="7"/>
  <c r="C34" i="7"/>
  <c r="C46" i="7" s="1"/>
  <c r="P36" i="7"/>
  <c r="M35" i="7"/>
  <c r="M36" i="7"/>
  <c r="P34" i="7"/>
  <c r="P35" i="7"/>
  <c r="P40" i="7" l="1"/>
  <c r="M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<sst xmlns="http://schemas.openxmlformats.org/spreadsheetml/2006/main" count="457" uniqueCount="62">
  <si>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</si>
  <si>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</si>
  <si>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</si>
  <si>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</si>
  <si>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</si>
  <si>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</si>
  <si>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</si>
  <si>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</si>
  <si>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</si>
  <si>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</si>
  <si>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</si>
  <si>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</si>
  <si>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</si>
  <si>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</si>
  <si>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</si>
  <si>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</si>
  <si>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</si>
  <si>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</si>
  <si>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</si>
  <si>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</si>
  <si>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</si>
  <si>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</si>
  <si>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</si>
  <si>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</si>
  <si>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</si>
  <si>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</si>
  <si>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</si>
  <si>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</si>
  <si>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</si>
  <si>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</si>
  <si>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</si>
  <si>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</si>
  <si>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</si>
  <si>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</si>
  <si>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</si>
  <si>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</si>
  <si>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</si>
  <si>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</si>
  <si>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</si>
  <si>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</si>
  <si>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</si>
  <si>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</si>
  <si>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</si>
  <si>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</si>
  <si>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</si>
  <si>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</si>
  <si>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</si>
  <si>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</si>
  <si>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</si>
  <si>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</si>
  <si>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</si>
  <si>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</si>
  <si>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</si>
  <si>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</si>
  <si>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</si>
  <si>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</si>
  <si>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</si>
  <si>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</si>
  <si>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</si>
  <si>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</si>
  <si>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</si>
  <si>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Consorci del Besòs (CB)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</si>
</sst>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A-40C1-AE43-CB26962DB067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DA-40C1-AE43-CB26962DB067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A-40C1-AE43-CB26962DB067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DA-40C1-AE43-CB26962DB067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DA-40C1-AE43-CB26962DB067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DA-40C1-AE43-CB26962DB067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DA-40C1-AE43-CB26962DB067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DA-40C1-AE43-CB26962DB067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DA-40C1-AE43-CB26962DB067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DA-40C1-AE43-CB26962DB06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3DA-40C1-AE43-CB26962DB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25-4234-8FE1-1FEE3EDD731E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25-4234-8FE1-1FEE3EDD731E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25-4234-8FE1-1FEE3EDD731E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25-4234-8FE1-1FEE3EDD731E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25-4234-8FE1-1FEE3EDD731E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25-4234-8FE1-1FEE3EDD731E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25-4234-8FE1-1FEE3EDD731E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25-4234-8FE1-1FEE3EDD731E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25-4234-8FE1-1FEE3EDD731E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25-4234-8FE1-1FEE3EDD73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903040.3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27661.279999999999</c:v>
                </c:pt>
                <c:pt idx="6">
                  <c:v>0</c:v>
                </c:pt>
                <c:pt idx="7">
                  <c:v>344181.14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B25-4234-8FE1-1FEE3EDD73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F-4859-A144-AB3D6ABF165B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3F-4859-A144-AB3D6ABF165B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3F-4859-A144-AB3D6ABF165B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3F-4859-A144-AB3D6ABF165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3</c:v>
                </c:pt>
                <c:pt idx="1">
                  <c:v>33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13F-4859-A144-AB3D6ABF16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95-4BAE-B10B-7AE6C88B888F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5-4BAE-B10B-7AE6C88B888F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95-4BAE-B10B-7AE6C88B888F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95-4BAE-B10B-7AE6C88B888F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95-4BAE-B10B-7AE6C88B888F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95-4BAE-B10B-7AE6C88B888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855787.17</c:v>
                </c:pt>
                <c:pt idx="1">
                  <c:v>378458.48</c:v>
                </c:pt>
                <c:pt idx="2">
                  <c:v>40637.07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D95-4BAE-B10B-7AE6C88B88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167640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1" zoomScale="70" zoomScaleNormal="70" workbookViewId="0">
      <selection activeCell="J46" sqref="J46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45382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4" si="2">IF(G13,G13/$G$25,"")</f>
        <v>8.6956521739130432E-2</v>
      </c>
      <c r="I13" s="4">
        <f>J13/1.21</f>
        <v>79952.173553719011</v>
      </c>
      <c r="J13" s="5">
        <v>96742.13</v>
      </c>
      <c r="K13" s="21">
        <f t="shared" ref="K13:K24" si="3">IF(J13,J13/$J$25,"")</f>
        <v>0.37252521093766006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>
        <v>2</v>
      </c>
      <c r="C20" s="62">
        <f t="shared" si="0"/>
        <v>1</v>
      </c>
      <c r="D20" s="65">
        <f>E20/1.21</f>
        <v>40900</v>
      </c>
      <c r="E20" s="66">
        <v>49489</v>
      </c>
      <c r="F20" s="21">
        <f t="shared" si="1"/>
        <v>1</v>
      </c>
      <c r="G20" s="64">
        <v>21</v>
      </c>
      <c r="H20" s="62">
        <f t="shared" si="2"/>
        <v>0.91304347826086951</v>
      </c>
      <c r="I20" s="65">
        <f>J20/1.21</f>
        <v>134670.00826446281</v>
      </c>
      <c r="J20" s="66">
        <v>162950.71</v>
      </c>
      <c r="K20" s="63">
        <f t="shared" si="3"/>
        <v>0.62747478906233989</v>
      </c>
      <c r="L20" s="64">
        <v>5</v>
      </c>
      <c r="M20" s="62">
        <f t="shared" si="4"/>
        <v>1</v>
      </c>
      <c r="N20" s="65">
        <f>O20/1.21</f>
        <v>32020.561983471074</v>
      </c>
      <c r="O20" s="66">
        <v>38744.879999999997</v>
      </c>
      <c r="P20" s="63">
        <f t="shared" si="5"/>
        <v>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2</v>
      </c>
      <c r="C25" s="17">
        <f t="shared" si="12"/>
        <v>1</v>
      </c>
      <c r="D25" s="18">
        <f t="shared" si="12"/>
        <v>40900</v>
      </c>
      <c r="E25" s="18">
        <f t="shared" si="12"/>
        <v>49489</v>
      </c>
      <c r="F25" s="19">
        <f t="shared" si="12"/>
        <v>1</v>
      </c>
      <c r="G25" s="16">
        <f t="shared" si="12"/>
        <v>23</v>
      </c>
      <c r="H25" s="17">
        <f t="shared" si="12"/>
        <v>1</v>
      </c>
      <c r="I25" s="18">
        <f t="shared" si="12"/>
        <v>214622.18181818182</v>
      </c>
      <c r="J25" s="18">
        <f t="shared" si="12"/>
        <v>259692.84</v>
      </c>
      <c r="K25" s="19">
        <f t="shared" si="12"/>
        <v>1</v>
      </c>
      <c r="L25" s="16">
        <f t="shared" si="12"/>
        <v>5</v>
      </c>
      <c r="M25" s="17">
        <f t="shared" si="12"/>
        <v>1</v>
      </c>
      <c r="N25" s="18">
        <f t="shared" si="12"/>
        <v>32020.561983471074</v>
      </c>
      <c r="O25" s="18">
        <f t="shared" si="12"/>
        <v>38744.879999999997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2" t="s">
        <v>55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13">B13+G13+L13+Q13+AA13+V13</f>
        <v>2</v>
      </c>
      <c r="C34" s="8">
        <f t="shared" ref="C34:C43" si="14">IF(B34,B34/$B$46,"")</f>
        <v>6.6666666666666666E-2</v>
      </c>
      <c r="D34" s="10">
        <f t="shared" ref="D34:D45" si="15">D13+I13+N13+S13+AC13+X13</f>
        <v>79952.173553719011</v>
      </c>
      <c r="E34" s="11">
        <f t="shared" ref="E34:E45" si="16">E13+J13+O13+T13+AD13+Y13</f>
        <v>96742.13</v>
      </c>
      <c r="F34" s="21">
        <f t="shared" ref="F34:F43" si="17">IF(E34,E34/$E$46,"")</f>
        <v>0.2780531774047133</v>
      </c>
      <c r="J34" s="99" t="s">
        <v>3</v>
      </c>
      <c r="K34" s="100"/>
      <c r="L34" s="54">
        <f>B25</f>
        <v>2</v>
      </c>
      <c r="M34" s="8">
        <f t="shared" ref="M34:M39" si="18">IF(L34,L34/$L$40,"")</f>
        <v>6.6666666666666666E-2</v>
      </c>
      <c r="N34" s="55">
        <f>D25</f>
        <v>40900</v>
      </c>
      <c r="O34" s="55">
        <f>E25</f>
        <v>49489</v>
      </c>
      <c r="P34" s="56">
        <f t="shared" ref="P34:P39" si="19">IF(O34,O34/$O$40,"")</f>
        <v>0.14223972220357206</v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5" t="s">
        <v>1</v>
      </c>
      <c r="K35" s="96"/>
      <c r="L35" s="57">
        <f>G25</f>
        <v>23</v>
      </c>
      <c r="M35" s="8">
        <f t="shared" si="18"/>
        <v>0.76666666666666672</v>
      </c>
      <c r="N35" s="58">
        <f>I25</f>
        <v>214622.18181818182</v>
      </c>
      <c r="O35" s="58">
        <f>J25</f>
        <v>259692.84</v>
      </c>
      <c r="P35" s="56">
        <f t="shared" si="19"/>
        <v>0.74640096627243813</v>
      </c>
    </row>
    <row r="36" spans="1:33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95" t="s">
        <v>2</v>
      </c>
      <c r="K36" s="96"/>
      <c r="L36" s="57">
        <f>L25</f>
        <v>5</v>
      </c>
      <c r="M36" s="8">
        <f t="shared" si="18"/>
        <v>0.16666666666666666</v>
      </c>
      <c r="N36" s="58">
        <f>N25</f>
        <v>32020.561983471074</v>
      </c>
      <c r="O36" s="58">
        <f>O25</f>
        <v>38744.879999999997</v>
      </c>
      <c r="P36" s="56">
        <f t="shared" si="19"/>
        <v>0.11135931152398988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95" t="s">
        <v>34</v>
      </c>
      <c r="K37" s="96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95" t="s">
        <v>5</v>
      </c>
      <c r="K38" s="96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95" t="s">
        <v>4</v>
      </c>
      <c r="K39" s="96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14">
        <f t="shared" si="16"/>
        <v>0</v>
      </c>
      <c r="F40" s="21" t="str">
        <f t="shared" si="17"/>
        <v/>
      </c>
      <c r="G40" s="24"/>
      <c r="J40" s="97" t="s">
        <v>0</v>
      </c>
      <c r="K40" s="98"/>
      <c r="L40" s="79">
        <f>SUM(L34:L39)</f>
        <v>30</v>
      </c>
      <c r="M40" s="17">
        <f>SUM(M34:M39)</f>
        <v>1</v>
      </c>
      <c r="N40" s="80">
        <f>SUM(N34:N39)</f>
        <v>287542.74380165292</v>
      </c>
      <c r="O40" s="81">
        <f>SUM(O34:O39)</f>
        <v>347926.72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28</v>
      </c>
      <c r="C41" s="8">
        <f t="shared" si="14"/>
        <v>0.93333333333333335</v>
      </c>
      <c r="D41" s="13">
        <f t="shared" si="15"/>
        <v>207590.57024793388</v>
      </c>
      <c r="E41" s="14">
        <f t="shared" si="16"/>
        <v>251184.59</v>
      </c>
      <c r="F41" s="21">
        <f t="shared" si="17"/>
        <v>0.72194682259528675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30</v>
      </c>
      <c r="C46" s="17">
        <f>SUM(C34:C45)</f>
        <v>1</v>
      </c>
      <c r="D46" s="18">
        <f>SUM(D34:D45)</f>
        <v>287542.74380165292</v>
      </c>
      <c r="E46" s="18">
        <f>SUM(E34:E45)</f>
        <v>347926.72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29" zoomScale="80" zoomScaleNormal="80" workbookViewId="0">
      <selection activeCell="L22" sqref="L22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>
        <v>45474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Consorci del Besòs (CB)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>
        <v>1</v>
      </c>
      <c r="C13" s="20">
        <f t="shared" ref="C13:C21" si="0">IF(B13,B13/$B$25,"")</f>
        <v>1</v>
      </c>
      <c r="D13" s="4">
        <f>E13/1.21</f>
        <v>666362.12396694219</v>
      </c>
      <c r="E13" s="5">
        <v>806298.17</v>
      </c>
      <c r="F13" s="21">
        <f t="shared" ref="F13:F24" si="1">IF(E13,E13/$E$25,"")</f>
        <v>1</v>
      </c>
      <c r="G13" s="1"/>
      <c r="H13" s="20" t="str">
        <f t="shared" ref="H13:H21" si="2">IF(G13,G13/$G$25,"")</f>
        <v/>
      </c>
      <c r="I13" s="4">
        <f t="shared" ref="I13:I24" si="3">J13/1.21</f>
        <v>0</v>
      </c>
      <c r="J13" s="5"/>
      <c r="K13" s="21" t="str">
        <f t="shared" ref="K13:K21" si="4">IF(J13,J13/$J$25,"")</f>
        <v/>
      </c>
      <c r="L13" s="1"/>
      <c r="M13" s="20" t="str">
        <f t="shared" ref="M13:M21" si="5">IF(L13,L13/$L$25,"")</f>
        <v/>
      </c>
      <c r="N13" s="4">
        <f t="shared" ref="N13:N24" si="6">O13/1.21</f>
        <v>0</v>
      </c>
      <c r="O13" s="5"/>
      <c r="P13" s="21" t="str">
        <f t="shared" ref="P13:P21" si="7">IF(O13,O13/$O$25,"")</f>
        <v/>
      </c>
      <c r="Q13" s="1"/>
      <c r="R13" s="20" t="str">
        <f t="shared" ref="R13:R21" si="8">IF(Q13,Q13/$Q$25,"")</f>
        <v/>
      </c>
      <c r="S13" s="4"/>
      <c r="T13" s="5"/>
      <c r="U13" s="21" t="str">
        <f t="shared" ref="U13:U24" si="9">IF(T13,T13/$T$25,"")</f>
        <v/>
      </c>
      <c r="V13" s="1"/>
      <c r="W13" s="20" t="str">
        <f t="shared" ref="W13:W21" si="10">IF(V13,V13/$V$25,"")</f>
        <v/>
      </c>
      <c r="X13" s="4"/>
      <c r="Y13" s="5"/>
      <c r="Z13" s="21" t="str">
        <f t="shared" ref="Z13:Z21" si="11">IF(Y13,Y13/$Y$25,"")</f>
        <v/>
      </c>
      <c r="AA13" s="1"/>
      <c r="AB13" s="20" t="str">
        <f t="shared" ref="AB13:AB21" si="12">IF(AA13,AA13/$AA$25,"")</f>
        <v/>
      </c>
      <c r="AC13" s="4"/>
      <c r="AD13" s="5"/>
      <c r="AE13" s="21" t="str">
        <f t="shared" ref="AE13:AE21" si="13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>
        <f t="shared" si="3"/>
        <v>0</v>
      </c>
      <c r="J14" s="7"/>
      <c r="K14" s="21" t="str">
        <f t="shared" si="4"/>
        <v/>
      </c>
      <c r="L14" s="2"/>
      <c r="M14" s="20" t="str">
        <f t="shared" si="5"/>
        <v/>
      </c>
      <c r="N14" s="6">
        <f t="shared" si="6"/>
        <v>0</v>
      </c>
      <c r="O14" s="7"/>
      <c r="P14" s="21" t="str">
        <f t="shared" si="7"/>
        <v/>
      </c>
      <c r="Q14" s="2"/>
      <c r="R14" s="20" t="str">
        <f t="shared" si="8"/>
        <v/>
      </c>
      <c r="S14" s="6"/>
      <c r="T14" s="7"/>
      <c r="U14" s="21" t="str">
        <f t="shared" si="9"/>
        <v/>
      </c>
      <c r="V14" s="2"/>
      <c r="W14" s="20" t="str">
        <f t="shared" si="10"/>
        <v/>
      </c>
      <c r="X14" s="6"/>
      <c r="Y14" s="7"/>
      <c r="Z14" s="21" t="str">
        <f t="shared" si="11"/>
        <v/>
      </c>
      <c r="AA14" s="2"/>
      <c r="AB14" s="20" t="str">
        <f t="shared" si="12"/>
        <v/>
      </c>
      <c r="AC14" s="6"/>
      <c r="AD14" s="7"/>
      <c r="AE14" s="21" t="str">
        <f t="shared" si="13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>
        <f t="shared" si="3"/>
        <v>0</v>
      </c>
      <c r="J15" s="7"/>
      <c r="K15" s="21" t="str">
        <f t="shared" si="4"/>
        <v/>
      </c>
      <c r="L15" s="2"/>
      <c r="M15" s="20" t="str">
        <f t="shared" si="5"/>
        <v/>
      </c>
      <c r="N15" s="6">
        <f t="shared" si="6"/>
        <v>0</v>
      </c>
      <c r="O15" s="7"/>
      <c r="P15" s="21" t="str">
        <f t="shared" si="7"/>
        <v/>
      </c>
      <c r="Q15" s="2"/>
      <c r="R15" s="20" t="str">
        <f t="shared" si="8"/>
        <v/>
      </c>
      <c r="S15" s="6"/>
      <c r="T15" s="7"/>
      <c r="U15" s="21" t="str">
        <f t="shared" si="9"/>
        <v/>
      </c>
      <c r="V15" s="2"/>
      <c r="W15" s="20" t="str">
        <f t="shared" si="10"/>
        <v/>
      </c>
      <c r="X15" s="6"/>
      <c r="Y15" s="7"/>
      <c r="Z15" s="21" t="str">
        <f t="shared" si="11"/>
        <v/>
      </c>
      <c r="AA15" s="2"/>
      <c r="AB15" s="20" t="str">
        <f t="shared" si="12"/>
        <v/>
      </c>
      <c r="AC15" s="6"/>
      <c r="AD15" s="7"/>
      <c r="AE15" s="21" t="str">
        <f t="shared" si="13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>
        <f t="shared" si="3"/>
        <v>0</v>
      </c>
      <c r="J16" s="7"/>
      <c r="K16" s="21" t="str">
        <f t="shared" si="4"/>
        <v/>
      </c>
      <c r="L16" s="2"/>
      <c r="M16" s="20" t="str">
        <f t="shared" si="5"/>
        <v/>
      </c>
      <c r="N16" s="6">
        <f t="shared" si="6"/>
        <v>0</v>
      </c>
      <c r="O16" s="7"/>
      <c r="P16" s="21" t="str">
        <f t="shared" si="7"/>
        <v/>
      </c>
      <c r="Q16" s="2"/>
      <c r="R16" s="20" t="str">
        <f t="shared" si="8"/>
        <v/>
      </c>
      <c r="S16" s="6"/>
      <c r="T16" s="7"/>
      <c r="U16" s="21" t="str">
        <f t="shared" si="9"/>
        <v/>
      </c>
      <c r="V16" s="2"/>
      <c r="W16" s="20" t="str">
        <f t="shared" si="10"/>
        <v/>
      </c>
      <c r="X16" s="6"/>
      <c r="Y16" s="7"/>
      <c r="Z16" s="21" t="str">
        <f t="shared" si="11"/>
        <v/>
      </c>
      <c r="AA16" s="2"/>
      <c r="AB16" s="20" t="str">
        <f t="shared" si="12"/>
        <v/>
      </c>
      <c r="AC16" s="6"/>
      <c r="AD16" s="7"/>
      <c r="AE16" s="21" t="str">
        <f t="shared" si="13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>
        <f t="shared" si="3"/>
        <v>0</v>
      </c>
      <c r="J17" s="7"/>
      <c r="K17" s="21" t="str">
        <f t="shared" si="4"/>
        <v/>
      </c>
      <c r="L17" s="3"/>
      <c r="M17" s="20" t="str">
        <f t="shared" si="5"/>
        <v/>
      </c>
      <c r="N17" s="6">
        <f t="shared" si="6"/>
        <v>0</v>
      </c>
      <c r="O17" s="7"/>
      <c r="P17" s="21" t="str">
        <f t="shared" si="7"/>
        <v/>
      </c>
      <c r="Q17" s="3"/>
      <c r="R17" s="20" t="str">
        <f t="shared" si="8"/>
        <v/>
      </c>
      <c r="S17" s="6"/>
      <c r="T17" s="7"/>
      <c r="U17" s="21" t="str">
        <f t="shared" si="9"/>
        <v/>
      </c>
      <c r="V17" s="3"/>
      <c r="W17" s="20" t="str">
        <f t="shared" si="10"/>
        <v/>
      </c>
      <c r="X17" s="6"/>
      <c r="Y17" s="7"/>
      <c r="Z17" s="21" t="str">
        <f t="shared" si="11"/>
        <v/>
      </c>
      <c r="AA17" s="3"/>
      <c r="AB17" s="20" t="str">
        <f t="shared" si="12"/>
        <v/>
      </c>
      <c r="AC17" s="6"/>
      <c r="AD17" s="7"/>
      <c r="AE17" s="21" t="str">
        <f t="shared" si="13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1</v>
      </c>
      <c r="H18" s="62">
        <f t="shared" si="2"/>
        <v>0.1</v>
      </c>
      <c r="I18" s="65">
        <f t="shared" si="3"/>
        <v>22860.561983471074</v>
      </c>
      <c r="J18" s="66">
        <v>27661.279999999999</v>
      </c>
      <c r="K18" s="63">
        <f t="shared" si="4"/>
        <v>0.23290641973553966</v>
      </c>
      <c r="L18" s="67"/>
      <c r="M18" s="62" t="str">
        <f t="shared" si="5"/>
        <v/>
      </c>
      <c r="N18" s="65">
        <f t="shared" si="6"/>
        <v>0</v>
      </c>
      <c r="O18" s="66"/>
      <c r="P18" s="63" t="str">
        <f t="shared" si="7"/>
        <v/>
      </c>
      <c r="Q18" s="67"/>
      <c r="R18" s="62" t="str">
        <f t="shared" si="8"/>
        <v/>
      </c>
      <c r="S18" s="65"/>
      <c r="T18" s="66"/>
      <c r="U18" s="63" t="str">
        <f t="shared" si="9"/>
        <v/>
      </c>
      <c r="V18" s="67"/>
      <c r="W18" s="62" t="str">
        <f t="shared" si="10"/>
        <v/>
      </c>
      <c r="X18" s="65"/>
      <c r="Y18" s="66"/>
      <c r="Z18" s="63" t="str">
        <f t="shared" si="11"/>
        <v/>
      </c>
      <c r="AA18" s="67"/>
      <c r="AB18" s="20" t="str">
        <f t="shared" si="12"/>
        <v/>
      </c>
      <c r="AC18" s="65"/>
      <c r="AD18" s="66"/>
      <c r="AE18" s="63" t="str">
        <f t="shared" si="13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>
        <f t="shared" si="3"/>
        <v>0</v>
      </c>
      <c r="J19" s="7"/>
      <c r="K19" s="21" t="str">
        <f t="shared" si="4"/>
        <v/>
      </c>
      <c r="L19" s="2"/>
      <c r="M19" s="20" t="str">
        <f t="shared" si="5"/>
        <v/>
      </c>
      <c r="N19" s="6">
        <f t="shared" si="6"/>
        <v>0</v>
      </c>
      <c r="O19" s="7"/>
      <c r="P19" s="21" t="str">
        <f t="shared" si="7"/>
        <v/>
      </c>
      <c r="Q19" s="2"/>
      <c r="R19" s="20" t="str">
        <f t="shared" si="8"/>
        <v/>
      </c>
      <c r="S19" s="6"/>
      <c r="T19" s="7"/>
      <c r="U19" s="21" t="str">
        <f t="shared" si="9"/>
        <v/>
      </c>
      <c r="V19" s="2"/>
      <c r="W19" s="20" t="str">
        <f t="shared" si="10"/>
        <v/>
      </c>
      <c r="X19" s="6"/>
      <c r="Y19" s="7"/>
      <c r="Z19" s="21" t="str">
        <f t="shared" si="11"/>
        <v/>
      </c>
      <c r="AA19" s="2"/>
      <c r="AB19" s="20" t="str">
        <f t="shared" si="12"/>
        <v/>
      </c>
      <c r="AC19" s="6"/>
      <c r="AD19" s="7"/>
      <c r="AE19" s="21" t="str">
        <f t="shared" si="13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9</v>
      </c>
      <c r="H20" s="62">
        <f t="shared" si="2"/>
        <v>0.9</v>
      </c>
      <c r="I20" s="65">
        <f t="shared" si="3"/>
        <v>75292.859504132241</v>
      </c>
      <c r="J20" s="66">
        <v>91104.36</v>
      </c>
      <c r="K20" s="21">
        <f t="shared" si="4"/>
        <v>0.76709358026446028</v>
      </c>
      <c r="L20" s="64">
        <v>2</v>
      </c>
      <c r="M20" s="62">
        <f t="shared" si="5"/>
        <v>1</v>
      </c>
      <c r="N20" s="65">
        <f t="shared" si="6"/>
        <v>1563.7933884297522</v>
      </c>
      <c r="O20" s="66">
        <v>1892.19</v>
      </c>
      <c r="P20" s="63">
        <f t="shared" si="7"/>
        <v>1</v>
      </c>
      <c r="Q20" s="64"/>
      <c r="R20" s="62" t="str">
        <f t="shared" si="8"/>
        <v/>
      </c>
      <c r="S20" s="65"/>
      <c r="T20" s="66"/>
      <c r="U20" s="63" t="str">
        <f t="shared" si="9"/>
        <v/>
      </c>
      <c r="V20" s="64"/>
      <c r="W20" s="62" t="str">
        <f t="shared" si="10"/>
        <v/>
      </c>
      <c r="X20" s="65"/>
      <c r="Y20" s="66"/>
      <c r="Z20" s="63" t="str">
        <f t="shared" si="11"/>
        <v/>
      </c>
      <c r="AA20" s="64"/>
      <c r="AB20" s="20" t="str">
        <f t="shared" si="12"/>
        <v/>
      </c>
      <c r="AC20" s="65"/>
      <c r="AD20" s="66"/>
      <c r="AE20" s="63" t="str">
        <f t="shared" si="13"/>
        <v/>
      </c>
    </row>
    <row r="21" spans="1:31" s="40" customFormat="1" ht="39.9" hidden="1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>
        <f t="shared" si="3"/>
        <v>0</v>
      </c>
      <c r="J21" s="7"/>
      <c r="K21" s="21" t="str">
        <f t="shared" si="4"/>
        <v/>
      </c>
      <c r="L21" s="2"/>
      <c r="M21" s="20" t="str">
        <f t="shared" si="5"/>
        <v/>
      </c>
      <c r="N21" s="6">
        <f t="shared" si="6"/>
        <v>0</v>
      </c>
      <c r="O21" s="7"/>
      <c r="P21" s="21" t="str">
        <f t="shared" si="7"/>
        <v/>
      </c>
      <c r="Q21" s="2"/>
      <c r="R21" s="20" t="str">
        <f t="shared" si="8"/>
        <v/>
      </c>
      <c r="S21" s="6"/>
      <c r="T21" s="7"/>
      <c r="U21" s="21" t="str">
        <f t="shared" si="9"/>
        <v/>
      </c>
      <c r="V21" s="2"/>
      <c r="W21" s="20" t="str">
        <f t="shared" si="10"/>
        <v/>
      </c>
      <c r="X21" s="6"/>
      <c r="Y21" s="7"/>
      <c r="Z21" s="21" t="str">
        <f t="shared" si="11"/>
        <v/>
      </c>
      <c r="AA21" s="2"/>
      <c r="AB21" s="20" t="str">
        <f t="shared" si="12"/>
        <v/>
      </c>
      <c r="AC21" s="6"/>
      <c r="AD21" s="7"/>
      <c r="AE21" s="21" t="str">
        <f t="shared" si="13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ref="C22:C23" si="14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5">IF(G22,G22/$G$25,"")</f>
        <v/>
      </c>
      <c r="I22" s="6">
        <f t="shared" si="3"/>
        <v>0</v>
      </c>
      <c r="J22" s="7"/>
      <c r="K22" s="21" t="str">
        <f t="shared" ref="K22:K23" si="16">IF(J22,J22/$J$25,"")</f>
        <v/>
      </c>
      <c r="L22" s="2"/>
      <c r="M22" s="20" t="str">
        <f t="shared" ref="M22:M23" si="17">IF(L22,L22/$L$25,"")</f>
        <v/>
      </c>
      <c r="N22" s="6">
        <f t="shared" si="6"/>
        <v>0</v>
      </c>
      <c r="O22" s="7"/>
      <c r="P22" s="21" t="str">
        <f t="shared" ref="P22:P23" si="18">IF(O22,O22/$O$25,"")</f>
        <v/>
      </c>
      <c r="Q22" s="2"/>
      <c r="R22" s="20" t="str">
        <f t="shared" ref="R22:R23" si="19">IF(Q22,Q22/$Q$25,"")</f>
        <v/>
      </c>
      <c r="S22" s="6"/>
      <c r="T22" s="7"/>
      <c r="U22" s="21" t="str">
        <f t="shared" si="9"/>
        <v/>
      </c>
      <c r="V22" s="2"/>
      <c r="W22" s="20" t="str">
        <f t="shared" ref="W22:W23" si="20">IF(V22,V22/$V$25,"")</f>
        <v/>
      </c>
      <c r="X22" s="6"/>
      <c r="Y22" s="7"/>
      <c r="Z22" s="21" t="str">
        <f t="shared" ref="Z22:Z23" si="21">IF(Y22,Y22/$Y$25,"")</f>
        <v/>
      </c>
      <c r="AA22" s="2"/>
      <c r="AB22" s="20" t="str">
        <f t="shared" ref="AB22:AB23" si="22">IF(AA22,AA22/$AA$25,"")</f>
        <v/>
      </c>
      <c r="AC22" s="6"/>
      <c r="AD22" s="7"/>
      <c r="AE22" s="21" t="str">
        <f t="shared" ref="AE22:AE23" si="23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4"/>
        <v/>
      </c>
      <c r="D23" s="6"/>
      <c r="E23" s="7"/>
      <c r="F23" s="21" t="str">
        <f t="shared" si="1"/>
        <v/>
      </c>
      <c r="G23" s="2"/>
      <c r="H23" s="20" t="str">
        <f t="shared" si="15"/>
        <v/>
      </c>
      <c r="I23" s="6">
        <f t="shared" si="3"/>
        <v>0</v>
      </c>
      <c r="J23" s="7"/>
      <c r="K23" s="21" t="str">
        <f t="shared" si="16"/>
        <v/>
      </c>
      <c r="L23" s="2"/>
      <c r="M23" s="20" t="str">
        <f t="shared" si="17"/>
        <v/>
      </c>
      <c r="N23" s="6">
        <f t="shared" si="6"/>
        <v>0</v>
      </c>
      <c r="O23" s="7"/>
      <c r="P23" s="21" t="str">
        <f t="shared" si="18"/>
        <v/>
      </c>
      <c r="Q23" s="2"/>
      <c r="R23" s="20" t="str">
        <f t="shared" si="19"/>
        <v/>
      </c>
      <c r="S23" s="6"/>
      <c r="T23" s="7"/>
      <c r="U23" s="21" t="str">
        <f t="shared" si="9"/>
        <v/>
      </c>
      <c r="V23" s="2"/>
      <c r="W23" s="20" t="str">
        <f t="shared" si="20"/>
        <v/>
      </c>
      <c r="X23" s="6"/>
      <c r="Y23" s="7"/>
      <c r="Z23" s="21" t="str">
        <f t="shared" si="21"/>
        <v/>
      </c>
      <c r="AA23" s="2"/>
      <c r="AB23" s="20" t="str">
        <f t="shared" si="22"/>
        <v/>
      </c>
      <c r="AC23" s="6"/>
      <c r="AD23" s="7"/>
      <c r="AE23" s="21" t="str">
        <f t="shared" si="23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4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5">IF(G24,G24/$G$25,"")</f>
        <v/>
      </c>
      <c r="I24" s="65">
        <f t="shared" si="3"/>
        <v>0</v>
      </c>
      <c r="J24" s="66"/>
      <c r="K24" s="63" t="str">
        <f t="shared" ref="K24" si="26">IF(J24,J24/$J$25,"")</f>
        <v/>
      </c>
      <c r="L24" s="64"/>
      <c r="M24" s="62" t="str">
        <f t="shared" ref="M24" si="27">IF(L24,L24/$L$25,"")</f>
        <v/>
      </c>
      <c r="N24" s="65">
        <f t="shared" si="6"/>
        <v>0</v>
      </c>
      <c r="O24" s="66"/>
      <c r="P24" s="63" t="str">
        <f t="shared" ref="P24" si="28">IF(O24,O24/$O$25,"")</f>
        <v/>
      </c>
      <c r="Q24" s="64"/>
      <c r="R24" s="62" t="str">
        <f t="shared" ref="R24" si="29">IF(Q24,Q24/$Q$25,"")</f>
        <v/>
      </c>
      <c r="S24" s="65"/>
      <c r="T24" s="66"/>
      <c r="U24" s="63" t="str">
        <f t="shared" si="9"/>
        <v/>
      </c>
      <c r="V24" s="64"/>
      <c r="W24" s="62" t="str">
        <f t="shared" ref="W24" si="30">IF(V24,V24/$V$25,"")</f>
        <v/>
      </c>
      <c r="X24" s="65"/>
      <c r="Y24" s="66"/>
      <c r="Z24" s="63" t="str">
        <f t="shared" ref="Z24" si="31">IF(Y24,Y24/$Y$25,"")</f>
        <v/>
      </c>
      <c r="AA24" s="64"/>
      <c r="AB24" s="20" t="str">
        <f t="shared" ref="AB24" si="32">IF(AA24,AA24/$AA$25,"")</f>
        <v/>
      </c>
      <c r="AC24" s="65"/>
      <c r="AD24" s="66"/>
      <c r="AE24" s="63" t="str">
        <f t="shared" ref="AE24" si="33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4">SUM(B13:B24)</f>
        <v>1</v>
      </c>
      <c r="C25" s="17">
        <f t="shared" si="34"/>
        <v>1</v>
      </c>
      <c r="D25" s="18">
        <f t="shared" si="34"/>
        <v>666362.12396694219</v>
      </c>
      <c r="E25" s="18">
        <f t="shared" si="34"/>
        <v>806298.17</v>
      </c>
      <c r="F25" s="19">
        <f t="shared" si="34"/>
        <v>1</v>
      </c>
      <c r="G25" s="16">
        <f t="shared" si="34"/>
        <v>10</v>
      </c>
      <c r="H25" s="17">
        <f t="shared" si="34"/>
        <v>1</v>
      </c>
      <c r="I25" s="18">
        <f t="shared" si="34"/>
        <v>98153.421487603307</v>
      </c>
      <c r="J25" s="18">
        <f t="shared" si="34"/>
        <v>118765.64</v>
      </c>
      <c r="K25" s="19">
        <f t="shared" si="34"/>
        <v>1</v>
      </c>
      <c r="L25" s="16">
        <f t="shared" si="34"/>
        <v>2</v>
      </c>
      <c r="M25" s="17">
        <f t="shared" si="34"/>
        <v>1</v>
      </c>
      <c r="N25" s="18">
        <f t="shared" si="34"/>
        <v>1563.7933884297522</v>
      </c>
      <c r="O25" s="18">
        <f t="shared" si="34"/>
        <v>1892.19</v>
      </c>
      <c r="P25" s="19">
        <f t="shared" si="34"/>
        <v>1</v>
      </c>
      <c r="Q25" s="16">
        <f t="shared" si="34"/>
        <v>0</v>
      </c>
      <c r="R25" s="17">
        <f t="shared" si="34"/>
        <v>0</v>
      </c>
      <c r="S25" s="18">
        <f t="shared" si="34"/>
        <v>0</v>
      </c>
      <c r="T25" s="18">
        <f t="shared" si="34"/>
        <v>0</v>
      </c>
      <c r="U25" s="19">
        <f t="shared" si="34"/>
        <v>0</v>
      </c>
      <c r="V25" s="16">
        <f t="shared" si="34"/>
        <v>0</v>
      </c>
      <c r="W25" s="17">
        <f t="shared" si="34"/>
        <v>0</v>
      </c>
      <c r="X25" s="18">
        <f t="shared" si="34"/>
        <v>0</v>
      </c>
      <c r="Y25" s="18">
        <f t="shared" si="34"/>
        <v>0</v>
      </c>
      <c r="Z25" s="19">
        <f t="shared" si="34"/>
        <v>0</v>
      </c>
      <c r="AA25" s="16">
        <f t="shared" si="34"/>
        <v>0</v>
      </c>
      <c r="AB25" s="17">
        <f t="shared" si="34"/>
        <v>0</v>
      </c>
      <c r="AC25" s="18">
        <f t="shared" si="34"/>
        <v>0</v>
      </c>
      <c r="AD25" s="18">
        <f t="shared" si="34"/>
        <v>0</v>
      </c>
      <c r="AE25" s="19">
        <f t="shared" si="34"/>
        <v>0</v>
      </c>
    </row>
    <row r="26" spans="1:31" s="24" customFormat="1" ht="18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27"/>
      <c r="C32" s="128"/>
      <c r="D32" s="128"/>
      <c r="E32" s="128"/>
      <c r="F32" s="129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35">B13+G13+L13+Q13+AA13+V13</f>
        <v>1</v>
      </c>
      <c r="C34" s="8">
        <f t="shared" ref="C34:C45" si="36">IF(B34,B34/$B$46,"")</f>
        <v>7.6923076923076927E-2</v>
      </c>
      <c r="D34" s="10">
        <f t="shared" ref="D34:D45" si="37">D13+I13+N13+S13+AC13+X13</f>
        <v>666362.12396694219</v>
      </c>
      <c r="E34" s="11">
        <f t="shared" ref="E34:E45" si="38">E13+J13+O13+T13+AD13+Y13</f>
        <v>806298.17</v>
      </c>
      <c r="F34" s="21">
        <f t="shared" ref="F34:F42" si="39">IF(E34,E34/$E$46,"")</f>
        <v>0.86983435028199818</v>
      </c>
      <c r="J34" s="99" t="s">
        <v>3</v>
      </c>
      <c r="K34" s="100"/>
      <c r="L34" s="54">
        <f>B25</f>
        <v>1</v>
      </c>
      <c r="M34" s="8">
        <f t="shared" ref="M34:M39" si="40">IF(L34,L34/$L$40,"")</f>
        <v>7.6923076923076927E-2</v>
      </c>
      <c r="N34" s="55">
        <f>D25</f>
        <v>666362.12396694219</v>
      </c>
      <c r="O34" s="55">
        <f>E25</f>
        <v>806298.17</v>
      </c>
      <c r="P34" s="56">
        <f t="shared" ref="P34:P39" si="41">IF(O34,O34/$O$40,"")</f>
        <v>0.86983435028199829</v>
      </c>
    </row>
    <row r="35" spans="1:33" s="24" customFormat="1" ht="30" customHeight="1" x14ac:dyDescent="0.3">
      <c r="A35" s="41" t="s">
        <v>18</v>
      </c>
      <c r="B35" s="12">
        <f t="shared" si="35"/>
        <v>0</v>
      </c>
      <c r="C35" s="8" t="str">
        <f t="shared" si="36"/>
        <v/>
      </c>
      <c r="D35" s="13">
        <f t="shared" si="37"/>
        <v>0</v>
      </c>
      <c r="E35" s="14">
        <f t="shared" si="38"/>
        <v>0</v>
      </c>
      <c r="F35" s="21" t="str">
        <f t="shared" si="39"/>
        <v/>
      </c>
      <c r="J35" s="95" t="s">
        <v>1</v>
      </c>
      <c r="K35" s="96"/>
      <c r="L35" s="57">
        <f>G25</f>
        <v>10</v>
      </c>
      <c r="M35" s="8">
        <f t="shared" si="40"/>
        <v>0.76923076923076927</v>
      </c>
      <c r="N35" s="58">
        <f>I25</f>
        <v>98153.421487603307</v>
      </c>
      <c r="O35" s="58">
        <f>J25</f>
        <v>118765.64</v>
      </c>
      <c r="P35" s="56">
        <f t="shared" si="41"/>
        <v>0.12812435541708561</v>
      </c>
    </row>
    <row r="36" spans="1:33" ht="30" customHeight="1" x14ac:dyDescent="0.3">
      <c r="A36" s="41" t="s">
        <v>19</v>
      </c>
      <c r="B36" s="12">
        <f t="shared" si="35"/>
        <v>0</v>
      </c>
      <c r="C36" s="8" t="str">
        <f t="shared" si="36"/>
        <v/>
      </c>
      <c r="D36" s="13">
        <f t="shared" si="37"/>
        <v>0</v>
      </c>
      <c r="E36" s="14">
        <f t="shared" si="38"/>
        <v>0</v>
      </c>
      <c r="F36" s="21" t="str">
        <f t="shared" si="39"/>
        <v/>
      </c>
      <c r="G36" s="24"/>
      <c r="J36" s="95" t="s">
        <v>2</v>
      </c>
      <c r="K36" s="96"/>
      <c r="L36" s="57">
        <f>L25</f>
        <v>2</v>
      </c>
      <c r="M36" s="8">
        <f t="shared" si="40"/>
        <v>0.15384615384615385</v>
      </c>
      <c r="N36" s="58">
        <f>N25</f>
        <v>1563.7933884297522</v>
      </c>
      <c r="O36" s="58">
        <f>O25</f>
        <v>1892.19</v>
      </c>
      <c r="P36" s="56">
        <f t="shared" si="41"/>
        <v>2.041294300916117E-3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5"/>
        <v>0</v>
      </c>
      <c r="C37" s="8" t="str">
        <f t="shared" si="36"/>
        <v/>
      </c>
      <c r="D37" s="13">
        <f t="shared" si="37"/>
        <v>0</v>
      </c>
      <c r="E37" s="14">
        <f t="shared" si="38"/>
        <v>0</v>
      </c>
      <c r="F37" s="21" t="str">
        <f t="shared" si="39"/>
        <v/>
      </c>
      <c r="G37" s="24"/>
      <c r="J37" s="95" t="s">
        <v>34</v>
      </c>
      <c r="K37" s="96"/>
      <c r="L37" s="57">
        <f>Q25</f>
        <v>0</v>
      </c>
      <c r="M37" s="8" t="str">
        <f t="shared" si="40"/>
        <v/>
      </c>
      <c r="N37" s="58">
        <f>S25</f>
        <v>0</v>
      </c>
      <c r="O37" s="58">
        <f>T25</f>
        <v>0</v>
      </c>
      <c r="P37" s="56" t="str">
        <f t="shared" si="41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5"/>
        <v>0</v>
      </c>
      <c r="C38" s="8" t="str">
        <f t="shared" si="36"/>
        <v/>
      </c>
      <c r="D38" s="13">
        <f t="shared" si="37"/>
        <v>0</v>
      </c>
      <c r="E38" s="22">
        <f t="shared" si="38"/>
        <v>0</v>
      </c>
      <c r="F38" s="21" t="str">
        <f t="shared" si="39"/>
        <v/>
      </c>
      <c r="G38" s="24"/>
      <c r="J38" s="95" t="s">
        <v>5</v>
      </c>
      <c r="K38" s="96"/>
      <c r="L38" s="57">
        <f>V25</f>
        <v>0</v>
      </c>
      <c r="M38" s="8" t="str">
        <f t="shared" si="40"/>
        <v/>
      </c>
      <c r="N38" s="58">
        <f>X25</f>
        <v>0</v>
      </c>
      <c r="O38" s="58">
        <f>Y25</f>
        <v>0</v>
      </c>
      <c r="P38" s="56" t="str">
        <f t="shared" si="41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5"/>
        <v>1</v>
      </c>
      <c r="C39" s="8">
        <f t="shared" si="36"/>
        <v>7.6923076923076927E-2</v>
      </c>
      <c r="D39" s="13">
        <f t="shared" si="37"/>
        <v>22860.561983471074</v>
      </c>
      <c r="E39" s="22">
        <f t="shared" si="38"/>
        <v>27661.279999999999</v>
      </c>
      <c r="F39" s="21">
        <f t="shared" si="39"/>
        <v>2.9840984901117199E-2</v>
      </c>
      <c r="G39" s="24"/>
      <c r="J39" s="95" t="s">
        <v>4</v>
      </c>
      <c r="K39" s="96"/>
      <c r="L39" s="57">
        <f>AA25</f>
        <v>0</v>
      </c>
      <c r="M39" s="8" t="str">
        <f t="shared" si="40"/>
        <v/>
      </c>
      <c r="N39" s="58">
        <f>AC25</f>
        <v>0</v>
      </c>
      <c r="O39" s="58">
        <f>AD25</f>
        <v>0</v>
      </c>
      <c r="P39" s="56" t="str">
        <f t="shared" si="41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5"/>
        <v>0</v>
      </c>
      <c r="C40" s="8" t="str">
        <f t="shared" si="36"/>
        <v/>
      </c>
      <c r="D40" s="13">
        <f t="shared" si="37"/>
        <v>0</v>
      </c>
      <c r="E40" s="14">
        <f t="shared" si="38"/>
        <v>0</v>
      </c>
      <c r="F40" s="21" t="str">
        <f t="shared" si="39"/>
        <v/>
      </c>
      <c r="G40" s="24"/>
      <c r="J40" s="97" t="s">
        <v>0</v>
      </c>
      <c r="K40" s="98"/>
      <c r="L40" s="79">
        <f>SUM(L34:L39)</f>
        <v>13</v>
      </c>
      <c r="M40" s="17">
        <f>SUM(M34:M39)</f>
        <v>1</v>
      </c>
      <c r="N40" s="80">
        <f>SUM(N34:N39)</f>
        <v>766079.33884297532</v>
      </c>
      <c r="O40" s="81">
        <f>SUM(O34:O39)</f>
        <v>926956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5"/>
        <v>11</v>
      </c>
      <c r="C41" s="8">
        <f t="shared" si="36"/>
        <v>0.84615384615384615</v>
      </c>
      <c r="D41" s="13">
        <f t="shared" si="37"/>
        <v>76856.652892561993</v>
      </c>
      <c r="E41" s="14">
        <f t="shared" si="38"/>
        <v>92996.55</v>
      </c>
      <c r="F41" s="21">
        <f t="shared" si="39"/>
        <v>0.1003246648168845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35"/>
        <v>0</v>
      </c>
      <c r="C42" s="8" t="str">
        <f t="shared" si="36"/>
        <v/>
      </c>
      <c r="D42" s="13">
        <f t="shared" si="37"/>
        <v>0</v>
      </c>
      <c r="E42" s="14">
        <f t="shared" si="38"/>
        <v>0</v>
      </c>
      <c r="F42" s="21" t="str">
        <f t="shared" si="39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35"/>
        <v>0</v>
      </c>
      <c r="C43" s="8" t="str">
        <f t="shared" si="36"/>
        <v/>
      </c>
      <c r="D43" s="13">
        <f t="shared" si="37"/>
        <v>0</v>
      </c>
      <c r="E43" s="14">
        <f t="shared" si="38"/>
        <v>0</v>
      </c>
      <c r="F43" s="21" t="str">
        <f t="shared" ref="F43" si="42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5"/>
        <v>0</v>
      </c>
      <c r="C44" s="8" t="str">
        <f t="shared" si="36"/>
        <v/>
      </c>
      <c r="D44" s="13">
        <f t="shared" si="37"/>
        <v>0</v>
      </c>
      <c r="E44" s="14">
        <f t="shared" si="38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5"/>
        <v>0</v>
      </c>
      <c r="C45" s="8" t="str">
        <f t="shared" si="36"/>
        <v/>
      </c>
      <c r="D45" s="13">
        <f t="shared" si="37"/>
        <v>0</v>
      </c>
      <c r="E45" s="14">
        <f t="shared" si="38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13</v>
      </c>
      <c r="C46" s="17">
        <f>SUM(C34:C45)</f>
        <v>1</v>
      </c>
      <c r="D46" s="18">
        <f>SUM(D34:D45)</f>
        <v>766079.33884297521</v>
      </c>
      <c r="E46" s="18">
        <f>SUM(E34:E45)</f>
        <v>926956.00000000012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A42" sqref="A42:XFD42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Consorci del Besòs (CB)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99" t="s">
        <v>3</v>
      </c>
      <c r="K34" s="100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3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95" t="s">
        <v>1</v>
      </c>
      <c r="K35" s="96"/>
      <c r="L35" s="57">
        <f>G25</f>
        <v>0</v>
      </c>
      <c r="M35" s="8" t="str">
        <f>IF(L35,L35/$L$40,"")</f>
        <v/>
      </c>
      <c r="N35" s="58">
        <f>I25</f>
        <v>0</v>
      </c>
      <c r="O35" s="58">
        <f>J25</f>
        <v>0</v>
      </c>
      <c r="P35" s="56" t="str">
        <f>IF(O35,O35/$O$40,"")</f>
        <v/>
      </c>
    </row>
    <row r="36" spans="1:33" ht="30" customHeight="1" x14ac:dyDescent="0.3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95" t="s">
        <v>2</v>
      </c>
      <c r="K36" s="96"/>
      <c r="L36" s="57">
        <f>L25</f>
        <v>0</v>
      </c>
      <c r="M36" s="8" t="str">
        <f>IF(L36,L36/$L$40,"")</f>
        <v/>
      </c>
      <c r="N36" s="58">
        <f>N25</f>
        <v>0</v>
      </c>
      <c r="O36" s="58">
        <f>O25</f>
        <v>0</v>
      </c>
      <c r="P36" s="56" t="str">
        <f>IF(O36,O36/$O$40,"")</f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95" t="s">
        <v>34</v>
      </c>
      <c r="K37" s="96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95" t="s">
        <v>5</v>
      </c>
      <c r="K38" s="96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95" t="s">
        <v>4</v>
      </c>
      <c r="K39" s="96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14">
        <f t="shared" si="26"/>
        <v>0</v>
      </c>
      <c r="F40" s="21" t="str">
        <f t="shared" si="27"/>
        <v/>
      </c>
      <c r="G40" s="24"/>
      <c r="J40" s="97" t="s">
        <v>0</v>
      </c>
      <c r="K40" s="98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Consorci del Besòs (CB)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hidden="1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99" t="s">
        <v>3</v>
      </c>
      <c r="K34" s="100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95" t="s">
        <v>1</v>
      </c>
      <c r="K35" s="96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95" t="s">
        <v>2</v>
      </c>
      <c r="K36" s="96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95" t="s">
        <v>34</v>
      </c>
      <c r="K37" s="96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95" t="s">
        <v>5</v>
      </c>
      <c r="K38" s="96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95" t="s">
        <v>4</v>
      </c>
      <c r="K39" s="96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97" t="s">
        <v>0</v>
      </c>
      <c r="K40" s="98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3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Consorci del Besòs (CB)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45" t="s">
        <v>6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7"/>
    </row>
    <row r="11" spans="1:31" ht="30" customHeight="1" thickBot="1" x14ac:dyDescent="0.35">
      <c r="A11" s="148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3" t="s">
        <v>4</v>
      </c>
      <c r="W11" s="114"/>
      <c r="X11" s="114"/>
      <c r="Y11" s="114"/>
      <c r="Z11" s="115"/>
      <c r="AA11" s="116" t="s">
        <v>5</v>
      </c>
      <c r="AB11" s="117"/>
      <c r="AC11" s="117"/>
      <c r="AD11" s="117"/>
      <c r="AE11" s="118"/>
    </row>
    <row r="12" spans="1:31" ht="39" customHeight="1" thickBot="1" x14ac:dyDescent="0.35">
      <c r="A12" s="149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3">
      <c r="A13" s="39" t="s">
        <v>25</v>
      </c>
      <c r="B13" s="9">
        <f>'CONTRACTACIO 1r TR 2024'!B13+'CONTRACTACIO 2n TR 2024'!B13+'CONTRACTACIO 3r TR 2024'!B13+'CONTRACTACIO 4t TR 2024'!B13</f>
        <v>1</v>
      </c>
      <c r="C13" s="20">
        <f t="shared" ref="C13:C24" si="0">IF(B13,B13/$B$25,"")</f>
        <v>0.33333333333333331</v>
      </c>
      <c r="D13" s="10">
        <f>'CONTRACTACIO 1r TR 2024'!D13+'CONTRACTACIO 2n TR 2024'!D13+'CONTRACTACIO 3r TR 2024'!D13+'CONTRACTACIO 4t TR 2024'!D13</f>
        <v>666362.12396694219</v>
      </c>
      <c r="E13" s="10">
        <f>'CONTRACTACIO 1r TR 2024'!E13+'CONTRACTACIO 2n TR 2024'!E13+'CONTRACTACIO 3r TR 2024'!E13+'CONTRACTACIO 4t TR 2024'!E13</f>
        <v>806298.17</v>
      </c>
      <c r="F13" s="21">
        <f t="shared" ref="F13:F24" si="1">IF(E13,E13/$E$25,"")</f>
        <v>0.94217136954740743</v>
      </c>
      <c r="G13" s="9">
        <f>'CONTRACTACIO 1r TR 2024'!G13+'CONTRACTACIO 2n TR 2024'!G13+'CONTRACTACIO 3r TR 2024'!G13+'CONTRACTACIO 4t TR 2024'!G13</f>
        <v>2</v>
      </c>
      <c r="H13" s="20">
        <f t="shared" ref="H13:H24" si="2">IF(G13,G13/$G$25,"")</f>
        <v>6.0606060606060608E-2</v>
      </c>
      <c r="I13" s="10">
        <f>'CONTRACTACIO 1r TR 2024'!I13+'CONTRACTACIO 2n TR 2024'!I13+'CONTRACTACIO 3r TR 2024'!I13+'CONTRACTACIO 4t TR 2024'!I13</f>
        <v>79952.173553719011</v>
      </c>
      <c r="J13" s="10">
        <f>'CONTRACTACIO 1r TR 2024'!J13+'CONTRACTACIO 2n TR 2024'!J13+'CONTRACTACIO 3r TR 2024'!J13+'CONTRACTACIO 4t TR 2024'!J13</f>
        <v>96742.13</v>
      </c>
      <c r="K13" s="21">
        <f t="shared" ref="K13:K24" si="3">IF(J13,J13/$J$25,"")</f>
        <v>0.25562151494134844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3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3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1</v>
      </c>
      <c r="H18" s="20">
        <f t="shared" si="2"/>
        <v>3.0303030303030304E-2</v>
      </c>
      <c r="I18" s="13">
        <f>'CONTRACTACIO 1r TR 2024'!I18+'CONTRACTACIO 2n TR 2024'!I18+'CONTRACTACIO 3r TR 2024'!I18+'CONTRACTACIO 4t TR 2024'!I18</f>
        <v>22860.561983471074</v>
      </c>
      <c r="J18" s="13">
        <f>'CONTRACTACIO 1r TR 2024'!J18+'CONTRACTACIO 2n TR 2024'!J18+'CONTRACTACIO 3r TR 2024'!J18+'CONTRACTACIO 4t TR 2024'!J18</f>
        <v>27661.279999999999</v>
      </c>
      <c r="K18" s="21">
        <f t="shared" si="3"/>
        <v>7.3089338624411318E-2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3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3">
      <c r="A20" s="43" t="s">
        <v>29</v>
      </c>
      <c r="B20" s="9">
        <f>'CONTRACTACIO 1r TR 2024'!B20+'CONTRACTACIO 2n TR 2024'!B20+'CONTRACTACIO 3r TR 2024'!B20+'CONTRACTACIO 4t TR 2024'!B20</f>
        <v>2</v>
      </c>
      <c r="C20" s="20">
        <f t="shared" si="0"/>
        <v>0.66666666666666663</v>
      </c>
      <c r="D20" s="13">
        <f>'CONTRACTACIO 1r TR 2024'!D20+'CONTRACTACIO 2n TR 2024'!D20+'CONTRACTACIO 3r TR 2024'!D20+'CONTRACTACIO 4t TR 2024'!D20</f>
        <v>40900</v>
      </c>
      <c r="E20" s="13">
        <f>'CONTRACTACIO 1r TR 2024'!E20+'CONTRACTACIO 2n TR 2024'!E20+'CONTRACTACIO 3r TR 2024'!E20+'CONTRACTACIO 4t TR 2024'!E20</f>
        <v>49489</v>
      </c>
      <c r="F20" s="21">
        <f t="shared" si="1"/>
        <v>5.7828630452592553E-2</v>
      </c>
      <c r="G20" s="9">
        <f>'CONTRACTACIO 1r TR 2024'!G20+'CONTRACTACIO 2n TR 2024'!G20+'CONTRACTACIO 3r TR 2024'!G20+'CONTRACTACIO 4t TR 2024'!G20</f>
        <v>30</v>
      </c>
      <c r="H20" s="20">
        <f t="shared" si="2"/>
        <v>0.90909090909090906</v>
      </c>
      <c r="I20" s="13">
        <f>'CONTRACTACIO 1r TR 2024'!I20+'CONTRACTACIO 2n TR 2024'!I20+'CONTRACTACIO 3r TR 2024'!I20+'CONTRACTACIO 4t TR 2024'!I20</f>
        <v>209962.86776859505</v>
      </c>
      <c r="J20" s="13">
        <f>'CONTRACTACIO 1r TR 2024'!J20+'CONTRACTACIO 2n TR 2024'!J20+'CONTRACTACIO 3r TR 2024'!J20+'CONTRACTACIO 4t TR 2024'!J20</f>
        <v>254055.07</v>
      </c>
      <c r="K20" s="21">
        <f t="shared" si="3"/>
        <v>0.67128914643424031</v>
      </c>
      <c r="L20" s="9">
        <f>'CONTRACTACIO 1r TR 2024'!L20+'CONTRACTACIO 2n TR 2024'!L20+'CONTRACTACIO 3r TR 2024'!L20+'CONTRACTACIO 4t TR 2024'!L20</f>
        <v>7</v>
      </c>
      <c r="M20" s="20">
        <f t="shared" si="4"/>
        <v>1</v>
      </c>
      <c r="N20" s="13">
        <f>'CONTRACTACIO 1r TR 2024'!N20+'CONTRACTACIO 2n TR 2024'!N20+'CONTRACTACIO 3r TR 2024'!N20+'CONTRACTACIO 4t TR 2024'!N20</f>
        <v>33584.355371900827</v>
      </c>
      <c r="O20" s="13">
        <f>'CONTRACTACIO 1r TR 2024'!O20+'CONTRACTACIO 2n TR 2024'!O20+'CONTRACTACIO 3r TR 2024'!O20+'CONTRACTACIO 4t TR 2024'!O20</f>
        <v>40637.07</v>
      </c>
      <c r="P20" s="21">
        <f t="shared" si="5"/>
        <v>1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3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3</v>
      </c>
      <c r="C25" s="17">
        <f t="shared" si="12"/>
        <v>1</v>
      </c>
      <c r="D25" s="18">
        <f t="shared" si="12"/>
        <v>707262.12396694219</v>
      </c>
      <c r="E25" s="18">
        <f t="shared" si="12"/>
        <v>855787.17</v>
      </c>
      <c r="F25" s="19">
        <f t="shared" si="12"/>
        <v>1</v>
      </c>
      <c r="G25" s="16">
        <f t="shared" si="12"/>
        <v>33</v>
      </c>
      <c r="H25" s="17">
        <f t="shared" si="12"/>
        <v>1</v>
      </c>
      <c r="I25" s="18">
        <f t="shared" si="12"/>
        <v>312775.6033057851</v>
      </c>
      <c r="J25" s="18">
        <f t="shared" si="12"/>
        <v>378458.48</v>
      </c>
      <c r="K25" s="19">
        <f t="shared" si="12"/>
        <v>1</v>
      </c>
      <c r="L25" s="16">
        <f t="shared" si="12"/>
        <v>7</v>
      </c>
      <c r="M25" s="17">
        <f t="shared" si="12"/>
        <v>1</v>
      </c>
      <c r="N25" s="18">
        <f t="shared" si="12"/>
        <v>33584.355371900827</v>
      </c>
      <c r="O25" s="18">
        <f t="shared" si="12"/>
        <v>40637.07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customHeight="1" x14ac:dyDescent="0.3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50" t="s">
        <v>10</v>
      </c>
      <c r="B31" s="153" t="s">
        <v>17</v>
      </c>
      <c r="C31" s="154"/>
      <c r="D31" s="154"/>
      <c r="E31" s="154"/>
      <c r="F31" s="155"/>
      <c r="G31" s="24"/>
      <c r="H31" s="47"/>
      <c r="I31" s="47"/>
      <c r="J31" s="159" t="s">
        <v>15</v>
      </c>
      <c r="K31" s="160"/>
      <c r="L31" s="153" t="s">
        <v>16</v>
      </c>
      <c r="M31" s="154"/>
      <c r="N31" s="154"/>
      <c r="O31" s="154"/>
      <c r="P31" s="155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51"/>
      <c r="B32" s="156"/>
      <c r="C32" s="157"/>
      <c r="D32" s="157"/>
      <c r="E32" s="157"/>
      <c r="F32" s="158"/>
      <c r="G32" s="24"/>
      <c r="J32" s="161"/>
      <c r="K32" s="162"/>
      <c r="L32" s="165"/>
      <c r="M32" s="166"/>
      <c r="N32" s="166"/>
      <c r="O32" s="166"/>
      <c r="P32" s="167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52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63"/>
      <c r="K33" s="164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x14ac:dyDescent="0.3">
      <c r="A34" s="39" t="s">
        <v>25</v>
      </c>
      <c r="B34" s="9">
        <f t="shared" ref="B34:B43" si="13">B13+G13+L13+Q13+V13+AA13</f>
        <v>3</v>
      </c>
      <c r="C34" s="8">
        <f t="shared" ref="C34:C40" si="14">IF(B34,B34/$B$46,"")</f>
        <v>6.9767441860465115E-2</v>
      </c>
      <c r="D34" s="10">
        <f t="shared" ref="D34:D43" si="15">D13+I13+N13+S13+X13+AC13</f>
        <v>746314.29752066126</v>
      </c>
      <c r="E34" s="11">
        <f t="shared" ref="E34:E43" si="16">E13+J13+O13+T13+Y13+AD13</f>
        <v>903040.3</v>
      </c>
      <c r="F34" s="21">
        <f t="shared" ref="F34:F40" si="17">IF(E34,E34/$E$46,"")</f>
        <v>0.70833205739897387</v>
      </c>
      <c r="J34" s="99" t="s">
        <v>3</v>
      </c>
      <c r="K34" s="100"/>
      <c r="L34" s="54">
        <f>B25</f>
        <v>3</v>
      </c>
      <c r="M34" s="8">
        <f t="shared" ref="M34:M39" si="18">IF(L34,L34/$L$40,"")</f>
        <v>6.9767441860465115E-2</v>
      </c>
      <c r="N34" s="55">
        <f>D25</f>
        <v>707262.12396694219</v>
      </c>
      <c r="O34" s="55">
        <f>E25</f>
        <v>855787.17</v>
      </c>
      <c r="P34" s="56">
        <f t="shared" ref="P34:P39" si="19">IF(O34,O34/$O$40,"")</f>
        <v>0.67126736959773059</v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5" t="s">
        <v>1</v>
      </c>
      <c r="K35" s="96"/>
      <c r="L35" s="57">
        <f>G25</f>
        <v>33</v>
      </c>
      <c r="M35" s="8">
        <f t="shared" si="18"/>
        <v>0.76744186046511631</v>
      </c>
      <c r="N35" s="58">
        <f>I25</f>
        <v>312775.6033057851</v>
      </c>
      <c r="O35" s="58">
        <f>J25</f>
        <v>378458.48</v>
      </c>
      <c r="P35" s="56">
        <f t="shared" si="19"/>
        <v>0.29685748662433825</v>
      </c>
    </row>
    <row r="36" spans="1:33" s="24" customFormat="1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95" t="s">
        <v>2</v>
      </c>
      <c r="K36" s="96"/>
      <c r="L36" s="57">
        <f>L25</f>
        <v>7</v>
      </c>
      <c r="M36" s="8">
        <f t="shared" si="18"/>
        <v>0.16279069767441862</v>
      </c>
      <c r="N36" s="58">
        <f>N25</f>
        <v>33584.355371900827</v>
      </c>
      <c r="O36" s="58">
        <f>O25</f>
        <v>40637.07</v>
      </c>
      <c r="P36" s="56">
        <f t="shared" si="19"/>
        <v>3.18751437779312E-2</v>
      </c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95" t="s">
        <v>34</v>
      </c>
      <c r="K37" s="96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95" t="s">
        <v>5</v>
      </c>
      <c r="K38" s="96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1</v>
      </c>
      <c r="C39" s="8">
        <f t="shared" si="14"/>
        <v>2.3255813953488372E-2</v>
      </c>
      <c r="D39" s="13">
        <f t="shared" si="15"/>
        <v>22860.561983471074</v>
      </c>
      <c r="E39" s="22">
        <f t="shared" si="16"/>
        <v>27661.279999999999</v>
      </c>
      <c r="F39" s="21">
        <f t="shared" si="17"/>
        <v>2.169711736307791E-2</v>
      </c>
      <c r="G39" s="24"/>
      <c r="H39" s="24"/>
      <c r="I39" s="24"/>
      <c r="J39" s="95" t="s">
        <v>4</v>
      </c>
      <c r="K39" s="96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14">
        <f t="shared" si="16"/>
        <v>0</v>
      </c>
      <c r="F40" s="21" t="str">
        <f t="shared" si="17"/>
        <v/>
      </c>
      <c r="G40" s="24"/>
      <c r="H40" s="24"/>
      <c r="I40" s="24"/>
      <c r="J40" s="97" t="s">
        <v>0</v>
      </c>
      <c r="K40" s="98"/>
      <c r="L40" s="79">
        <f>SUM(L34:L39)</f>
        <v>43</v>
      </c>
      <c r="M40" s="17">
        <f>SUM(M34:M39)</f>
        <v>1</v>
      </c>
      <c r="N40" s="80">
        <f>SUM(N34:N39)</f>
        <v>1053622.0826446281</v>
      </c>
      <c r="O40" s="81">
        <f>SUM(O34:O39)</f>
        <v>1274882.72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39</v>
      </c>
      <c r="C41" s="8">
        <f>IF(B41,B41/$B$46,"")</f>
        <v>0.90697674418604646</v>
      </c>
      <c r="D41" s="13">
        <f t="shared" si="15"/>
        <v>284447.22314049589</v>
      </c>
      <c r="E41" s="14">
        <f t="shared" si="16"/>
        <v>344181.14</v>
      </c>
      <c r="F41" s="21">
        <f>IF(E41,E41/$E$46,"")</f>
        <v>0.26997082523794813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0</v>
      </c>
      <c r="B46" s="16">
        <f>SUM(B34:B45)</f>
        <v>43</v>
      </c>
      <c r="C46" s="17">
        <f>SUM(C34:C45)</f>
        <v>1</v>
      </c>
      <c r="D46" s="18">
        <f>SUM(D34:D45)</f>
        <v>1053622.0826446281</v>
      </c>
      <c r="E46" s="18">
        <f>SUM(E34:E45)</f>
        <v>1274882.7200000002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514F4E9FDD6D48A4F4A25B5AC33AB4" ma:contentTypeVersion="18" ma:contentTypeDescription="Crea un document nou" ma:contentTypeScope="" ma:versionID="e9e4399ad10f57ca40344f873b26250b">
  <xsd:schema xmlns:xsd="http://www.w3.org/2001/XMLSchema" xmlns:xs="http://www.w3.org/2001/XMLSchema" xmlns:p="http://schemas.microsoft.com/office/2006/metadata/properties" xmlns:ns2="b556faf4-caf0-43a6-b022-8644885041d5" xmlns:ns3="27dd97c3-2d4f-4d5e-99c8-436d3d1c592c" targetNamespace="http://schemas.microsoft.com/office/2006/metadata/properties" ma:root="true" ma:fieldsID="e89e95412dd8999ade185dbaf9f66ffe" ns2:_="" ns3:_="">
    <xsd:import namespace="b556faf4-caf0-43a6-b022-8644885041d5"/>
    <xsd:import namespace="27dd97c3-2d4f-4d5e-99c8-436d3d1c592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6faf4-caf0-43a6-b022-8644885041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ce474a2-f1b4-480e-9cc2-db955383e39c}" ma:internalName="TaxCatchAll" ma:showField="CatchAllData" ma:web="b556faf4-caf0-43a6-b022-8644885041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97c3-2d4f-4d5e-99c8-436d3d1c59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a7f05f76-7d54-4fc9-82a1-33b4f3b219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73E622-EA5F-48BA-ABE6-EFF1CC4824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8EDE35-6988-4AE9-83E7-C830DEC62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6faf4-caf0-43a6-b022-8644885041d5"/>
    <ds:schemaRef ds:uri="27dd97c3-2d4f-4d5e-99c8-436d3d1c5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2025-01-08T17:11:20Z</dcterms:modified>
</cp:coreProperties>
</file>