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_USR1.imi.bcn\USR1\4\USR\ANC0024\"/>
    </mc:Choice>
  </mc:AlternateContent>
  <xr:revisionPtr revIDLastSave="0" documentId="8_{122DF8A3-502D-4021-94ED-642B610B53A9}" xr6:coauthVersionLast="47" xr6:coauthVersionMax="47" xr10:uidLastSave="{00000000-0000-0000-0000-000000000000}"/>
  <bookViews>
    <workbookView xWindow="-48" yWindow="-48" windowWidth="23136" windowHeight="12456" tabRatio="700" firstSheet="1" activeTab="4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ANUAL'!$A$1:$AE$51</definedName>
    <definedName name="_xlnm.Print_Area" localSheetId="0">'CONTRACTACIO 1r TR 2024'!$A$1:$AE$48</definedName>
    <definedName name="_xlnm.Print_Area" localSheetId="1">'CONTRACTACIO 2n TR 2024'!$A$1:$AE$48</definedName>
    <definedName name="_xlnm.Print_Area" localSheetId="2">'CONTRACTACIO 3r TR 2024'!$A$1:$AE$48</definedName>
    <definedName name="_xlnm.Print_Area" localSheetId="3">'CONTRACTACIO 4t TR 2024'!$A$1:$AE$48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7" l="1"/>
  <c r="A29" i="6"/>
  <c r="A29" i="5"/>
  <c r="A29" i="4"/>
  <c r="B24" i="7"/>
  <c r="C24" i="7"/>
  <c r="D24" i="7"/>
  <c r="E24" i="7"/>
  <c r="F24" i="7" s="1"/>
  <c r="G24" i="7"/>
  <c r="H24" i="7" s="1"/>
  <c r="I24" i="7"/>
  <c r="J24" i="7"/>
  <c r="K24" i="7"/>
  <c r="L24" i="7"/>
  <c r="M24" i="7" s="1"/>
  <c r="N24" i="7"/>
  <c r="O24" i="7"/>
  <c r="P24" i="7" s="1"/>
  <c r="Q24" i="7"/>
  <c r="R24" i="7" s="1"/>
  <c r="S24" i="7"/>
  <c r="T24" i="7"/>
  <c r="U24" i="7" s="1"/>
  <c r="V24" i="7"/>
  <c r="X24" i="7"/>
  <c r="Y24" i="7"/>
  <c r="AA24" i="7"/>
  <c r="AC24" i="7"/>
  <c r="AD24" i="7"/>
  <c r="E46" i="6"/>
  <c r="D46" i="6"/>
  <c r="B46" i="6"/>
  <c r="AE24" i="6"/>
  <c r="AB24" i="6"/>
  <c r="U24" i="6"/>
  <c r="R24" i="6"/>
  <c r="P24" i="6"/>
  <c r="M24" i="6"/>
  <c r="K24" i="6"/>
  <c r="H24" i="6"/>
  <c r="F24" i="6"/>
  <c r="C24" i="6"/>
  <c r="E46" i="5"/>
  <c r="F46" i="5" s="1"/>
  <c r="D46" i="5"/>
  <c r="B46" i="5"/>
  <c r="C46" i="5" s="1"/>
  <c r="AE24" i="5"/>
  <c r="AB24" i="5"/>
  <c r="Z24" i="5"/>
  <c r="W24" i="5"/>
  <c r="U24" i="5"/>
  <c r="R24" i="5"/>
  <c r="P24" i="5"/>
  <c r="M24" i="5"/>
  <c r="K24" i="5"/>
  <c r="H24" i="5"/>
  <c r="F24" i="5"/>
  <c r="C24" i="5"/>
  <c r="E46" i="4"/>
  <c r="D46" i="4"/>
  <c r="B46" i="4"/>
  <c r="U24" i="4"/>
  <c r="R24" i="4"/>
  <c r="P24" i="4"/>
  <c r="M24" i="4"/>
  <c r="K24" i="4"/>
  <c r="H24" i="4"/>
  <c r="F24" i="4"/>
  <c r="C24" i="4"/>
  <c r="AE24" i="1"/>
  <c r="AB24" i="1"/>
  <c r="Z24" i="1"/>
  <c r="W24" i="1"/>
  <c r="U24" i="1"/>
  <c r="R24" i="1"/>
  <c r="P24" i="1"/>
  <c r="M24" i="1"/>
  <c r="K24" i="1"/>
  <c r="H24" i="1"/>
  <c r="F24" i="1"/>
  <c r="C24" i="1"/>
  <c r="E46" i="1"/>
  <c r="F46" i="1" s="1"/>
  <c r="D46" i="1"/>
  <c r="B46" i="1"/>
  <c r="C46" i="1" s="1"/>
  <c r="B45" i="1"/>
  <c r="E45" i="1"/>
  <c r="D45" i="1"/>
  <c r="B46" i="7" l="1"/>
  <c r="D46" i="7"/>
  <c r="E46" i="7"/>
  <c r="A28" i="7"/>
  <c r="A28" i="6"/>
  <c r="A28" i="5"/>
  <c r="E45" i="6" l="1"/>
  <c r="D45" i="6"/>
  <c r="B45" i="6"/>
  <c r="E45" i="5"/>
  <c r="D45" i="5"/>
  <c r="B45" i="5"/>
  <c r="E45" i="4"/>
  <c r="D45" i="4"/>
  <c r="B45" i="4"/>
  <c r="AE23" i="6"/>
  <c r="AB23" i="6"/>
  <c r="Z23" i="6"/>
  <c r="W23" i="6"/>
  <c r="U23" i="6"/>
  <c r="R23" i="6"/>
  <c r="P23" i="6"/>
  <c r="M23" i="6"/>
  <c r="F23" i="6"/>
  <c r="C23" i="6"/>
  <c r="AE23" i="5"/>
  <c r="AB23" i="5"/>
  <c r="Z23" i="5"/>
  <c r="W23" i="5"/>
  <c r="U23" i="5"/>
  <c r="R23" i="5"/>
  <c r="P23" i="5"/>
  <c r="M23" i="5"/>
  <c r="F23" i="5"/>
  <c r="C23" i="5"/>
  <c r="AE23" i="4"/>
  <c r="AB23" i="4"/>
  <c r="Z23" i="4"/>
  <c r="W23" i="4"/>
  <c r="U23" i="4"/>
  <c r="R23" i="4"/>
  <c r="P23" i="4"/>
  <c r="M23" i="4"/>
  <c r="F23" i="4"/>
  <c r="C23" i="4"/>
  <c r="AE23" i="1"/>
  <c r="AB23" i="1"/>
  <c r="Z23" i="1"/>
  <c r="W23" i="1"/>
  <c r="U23" i="1"/>
  <c r="R23" i="1"/>
  <c r="P23" i="1"/>
  <c r="M23" i="1"/>
  <c r="K23" i="1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I23" i="7"/>
  <c r="G23" i="7"/>
  <c r="E23" i="7"/>
  <c r="F23" i="7" s="1"/>
  <c r="D23" i="7"/>
  <c r="B23" i="7"/>
  <c r="C23" i="7" s="1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I22" i="7"/>
  <c r="G22" i="7"/>
  <c r="E22" i="7"/>
  <c r="F22" i="7" s="1"/>
  <c r="D22" i="7"/>
  <c r="B22" i="7"/>
  <c r="E44" i="6"/>
  <c r="D44" i="6"/>
  <c r="B44" i="6"/>
  <c r="AE22" i="6"/>
  <c r="AB22" i="6"/>
  <c r="Z22" i="6"/>
  <c r="W22" i="6"/>
  <c r="U22" i="6"/>
  <c r="R22" i="6"/>
  <c r="P22" i="6"/>
  <c r="M22" i="6"/>
  <c r="E44" i="5"/>
  <c r="F44" i="5" s="1"/>
  <c r="D44" i="5"/>
  <c r="B44" i="5"/>
  <c r="AE22" i="5"/>
  <c r="AB22" i="5"/>
  <c r="Z22" i="5"/>
  <c r="W22" i="5"/>
  <c r="U22" i="5"/>
  <c r="R22" i="5"/>
  <c r="P22" i="5"/>
  <c r="M22" i="5"/>
  <c r="F22" i="5"/>
  <c r="C22" i="5"/>
  <c r="E44" i="4"/>
  <c r="F44" i="4" s="1"/>
  <c r="D44" i="4"/>
  <c r="B44" i="4"/>
  <c r="C44" i="4" s="1"/>
  <c r="AE22" i="4"/>
  <c r="AB22" i="4"/>
  <c r="Z22" i="4"/>
  <c r="W22" i="4"/>
  <c r="U22" i="4"/>
  <c r="R22" i="4"/>
  <c r="P22" i="4"/>
  <c r="M22" i="4"/>
  <c r="F22" i="4"/>
  <c r="C22" i="4"/>
  <c r="E44" i="1"/>
  <c r="D44" i="1"/>
  <c r="B44" i="1"/>
  <c r="C44" i="1"/>
  <c r="AE22" i="1"/>
  <c r="AB22" i="1"/>
  <c r="Z22" i="1"/>
  <c r="W22" i="1"/>
  <c r="U22" i="1"/>
  <c r="R22" i="1"/>
  <c r="P22" i="1"/>
  <c r="M22" i="1"/>
  <c r="C13" i="4"/>
  <c r="B26" i="1"/>
  <c r="B16" i="7"/>
  <c r="C16" i="7" s="1"/>
  <c r="D16" i="7"/>
  <c r="J25" i="7"/>
  <c r="E25" i="7"/>
  <c r="O25" i="7"/>
  <c r="T25" i="7"/>
  <c r="U25" i="7" s="1"/>
  <c r="Y25" i="7"/>
  <c r="Z25" i="7" s="1"/>
  <c r="AD25" i="7"/>
  <c r="AE25" i="7" s="1"/>
  <c r="E13" i="7"/>
  <c r="J13" i="7"/>
  <c r="O13" i="7"/>
  <c r="T13" i="7"/>
  <c r="Y13" i="7"/>
  <c r="Z13" i="7" s="1"/>
  <c r="AD13" i="7"/>
  <c r="AE13" i="7" s="1"/>
  <c r="E20" i="7"/>
  <c r="J20" i="7"/>
  <c r="O20" i="7"/>
  <c r="AD20" i="7"/>
  <c r="T20" i="7"/>
  <c r="U20" i="7" s="1"/>
  <c r="Y20" i="7"/>
  <c r="E21" i="7"/>
  <c r="J21" i="7"/>
  <c r="O21" i="7"/>
  <c r="AD21" i="7"/>
  <c r="T21" i="7"/>
  <c r="U21" i="7" s="1"/>
  <c r="Y21" i="7"/>
  <c r="J14" i="7"/>
  <c r="O14" i="7"/>
  <c r="E14" i="7"/>
  <c r="T14" i="7"/>
  <c r="U14" i="7" s="1"/>
  <c r="Y14" i="7"/>
  <c r="Z14" i="7" s="1"/>
  <c r="AD14" i="7"/>
  <c r="AE14" i="7" s="1"/>
  <c r="J15" i="7"/>
  <c r="O15" i="7"/>
  <c r="E15" i="7"/>
  <c r="T15" i="7"/>
  <c r="U15" i="7" s="1"/>
  <c r="Y15" i="7"/>
  <c r="Z15" i="7" s="1"/>
  <c r="AD15" i="7"/>
  <c r="AE15" i="7" s="1"/>
  <c r="J16" i="7"/>
  <c r="K16" i="7" s="1"/>
  <c r="O16" i="7"/>
  <c r="E16" i="7"/>
  <c r="F16" i="7" s="1"/>
  <c r="T16" i="7"/>
  <c r="Y16" i="7"/>
  <c r="Z16" i="7" s="1"/>
  <c r="AD16" i="7"/>
  <c r="J17" i="7"/>
  <c r="K17" i="7" s="1"/>
  <c r="O17" i="7"/>
  <c r="P17" i="7" s="1"/>
  <c r="E17" i="7"/>
  <c r="F17" i="7" s="1"/>
  <c r="T17" i="7"/>
  <c r="U17" i="7" s="1"/>
  <c r="Y17" i="7"/>
  <c r="Z17" i="7" s="1"/>
  <c r="AD17" i="7"/>
  <c r="AE17" i="7" s="1"/>
  <c r="J18" i="7"/>
  <c r="O18" i="7"/>
  <c r="AD18" i="7"/>
  <c r="E18" i="7"/>
  <c r="F18" i="7" s="1"/>
  <c r="T18" i="7"/>
  <c r="U18" i="7" s="1"/>
  <c r="Y18" i="7"/>
  <c r="Z18" i="7" s="1"/>
  <c r="J19" i="7"/>
  <c r="O19" i="7"/>
  <c r="AD19" i="7"/>
  <c r="E19" i="7"/>
  <c r="T19" i="7"/>
  <c r="U19" i="7" s="1"/>
  <c r="Y19" i="7"/>
  <c r="Z19" i="7" s="1"/>
  <c r="I25" i="7"/>
  <c r="D25" i="7"/>
  <c r="N25" i="7"/>
  <c r="S25" i="7"/>
  <c r="X25" i="7"/>
  <c r="AC25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5" i="7"/>
  <c r="B25" i="7"/>
  <c r="C25" i="7" s="1"/>
  <c r="L25" i="7"/>
  <c r="Q25" i="7"/>
  <c r="R25" i="7" s="1"/>
  <c r="V25" i="7"/>
  <c r="W25" i="7" s="1"/>
  <c r="AA25" i="7"/>
  <c r="AB25" i="7" s="1"/>
  <c r="G16" i="7"/>
  <c r="L16" i="7"/>
  <c r="M16" i="7" s="1"/>
  <c r="Q16" i="7"/>
  <c r="V16" i="7"/>
  <c r="W16" i="7" s="1"/>
  <c r="AA16" i="7"/>
  <c r="AB16" i="7" s="1"/>
  <c r="B13" i="7"/>
  <c r="G13" i="7"/>
  <c r="L13" i="7"/>
  <c r="Q13" i="7"/>
  <c r="V13" i="7"/>
  <c r="W13" i="7" s="1"/>
  <c r="AA13" i="7"/>
  <c r="AB13" i="7" s="1"/>
  <c r="B20" i="7"/>
  <c r="G20" i="7"/>
  <c r="L20" i="7"/>
  <c r="AA20" i="7"/>
  <c r="Q20" i="7"/>
  <c r="R20" i="7" s="1"/>
  <c r="V20" i="7"/>
  <c r="B21" i="7"/>
  <c r="G21" i="7"/>
  <c r="L21" i="7"/>
  <c r="AA21" i="7"/>
  <c r="Q21" i="7"/>
  <c r="R21" i="7" s="1"/>
  <c r="V21" i="7"/>
  <c r="G14" i="7"/>
  <c r="L14" i="7"/>
  <c r="B14" i="7"/>
  <c r="Q14" i="7"/>
  <c r="R14" i="7" s="1"/>
  <c r="V14" i="7"/>
  <c r="W14" i="7" s="1"/>
  <c r="AA14" i="7"/>
  <c r="AB14" i="7" s="1"/>
  <c r="G15" i="7"/>
  <c r="L15" i="7"/>
  <c r="B15" i="7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 s="1"/>
  <c r="AA17" i="7"/>
  <c r="AB17" i="7" s="1"/>
  <c r="G18" i="7"/>
  <c r="L18" i="7"/>
  <c r="AA18" i="7"/>
  <c r="B18" i="7"/>
  <c r="C18" i="7" s="1"/>
  <c r="Q18" i="7"/>
  <c r="R18" i="7" s="1"/>
  <c r="V18" i="7"/>
  <c r="W18" i="7" s="1"/>
  <c r="G19" i="7"/>
  <c r="L19" i="7"/>
  <c r="AA19" i="7"/>
  <c r="B19" i="7"/>
  <c r="Q19" i="7"/>
  <c r="R19" i="7" s="1"/>
  <c r="V19" i="7"/>
  <c r="W19" i="7" s="1"/>
  <c r="J26" i="6"/>
  <c r="O36" i="6" s="1"/>
  <c r="E26" i="6"/>
  <c r="F15" i="6" s="1"/>
  <c r="O26" i="6"/>
  <c r="O37" i="6" s="1"/>
  <c r="Y26" i="6"/>
  <c r="Z24" i="6" s="1"/>
  <c r="T26" i="6"/>
  <c r="O38" i="6" s="1"/>
  <c r="AD26" i="6"/>
  <c r="O40" i="6" s="1"/>
  <c r="P40" i="6" s="1"/>
  <c r="I26" i="6"/>
  <c r="N36" i="6" s="1"/>
  <c r="D26" i="6"/>
  <c r="N35" i="6" s="1"/>
  <c r="N26" i="6"/>
  <c r="N37" i="6" s="1"/>
  <c r="X26" i="6"/>
  <c r="N39" i="6" s="1"/>
  <c r="S26" i="6"/>
  <c r="N38" i="6" s="1"/>
  <c r="AC26" i="6"/>
  <c r="N40" i="6" s="1"/>
  <c r="G26" i="6"/>
  <c r="H15" i="6" s="1"/>
  <c r="B26" i="6"/>
  <c r="C14" i="6" s="1"/>
  <c r="L26" i="6"/>
  <c r="L37" i="6" s="1"/>
  <c r="V26" i="6"/>
  <c r="W21" i="6" s="1"/>
  <c r="Q26" i="6"/>
  <c r="L38" i="6" s="1"/>
  <c r="AA26" i="6"/>
  <c r="L40" i="6"/>
  <c r="M40" i="6"/>
  <c r="E47" i="6"/>
  <c r="E35" i="6"/>
  <c r="E36" i="6"/>
  <c r="E37" i="6"/>
  <c r="E38" i="6"/>
  <c r="E39" i="6"/>
  <c r="F39" i="6" s="1"/>
  <c r="E40" i="6"/>
  <c r="E41" i="6"/>
  <c r="E42" i="6"/>
  <c r="E43" i="6"/>
  <c r="D47" i="6"/>
  <c r="D35" i="6"/>
  <c r="D36" i="6"/>
  <c r="D37" i="6"/>
  <c r="D38" i="6"/>
  <c r="D39" i="6"/>
  <c r="D40" i="6"/>
  <c r="D41" i="6"/>
  <c r="D42" i="6"/>
  <c r="D43" i="6"/>
  <c r="B47" i="6"/>
  <c r="B43" i="6"/>
  <c r="B35" i="6"/>
  <c r="B36" i="6"/>
  <c r="B37" i="6"/>
  <c r="B38" i="6"/>
  <c r="B39" i="6"/>
  <c r="C39" i="6" s="1"/>
  <c r="B40" i="6"/>
  <c r="B41" i="6"/>
  <c r="B42" i="6"/>
  <c r="AE13" i="6"/>
  <c r="AE26" i="6" s="1"/>
  <c r="AE14" i="6"/>
  <c r="AE15" i="6"/>
  <c r="AE16" i="6"/>
  <c r="AE17" i="6"/>
  <c r="AE18" i="6"/>
  <c r="AE19" i="6"/>
  <c r="AE20" i="6"/>
  <c r="AE21" i="6"/>
  <c r="AE25" i="6"/>
  <c r="AB13" i="6"/>
  <c r="AB14" i="6"/>
  <c r="AB15" i="6"/>
  <c r="AB16" i="6"/>
  <c r="AB17" i="6"/>
  <c r="AB18" i="6"/>
  <c r="AB19" i="6"/>
  <c r="AB26" i="6" s="1"/>
  <c r="AB20" i="6"/>
  <c r="AB21" i="6"/>
  <c r="AB25" i="6"/>
  <c r="Z13" i="6"/>
  <c r="Z14" i="6"/>
  <c r="Z15" i="6"/>
  <c r="Z16" i="6"/>
  <c r="Z17" i="6"/>
  <c r="Z19" i="6"/>
  <c r="Z20" i="6"/>
  <c r="Z25" i="6"/>
  <c r="W13" i="6"/>
  <c r="W14" i="6"/>
  <c r="W15" i="6"/>
  <c r="W16" i="6"/>
  <c r="W17" i="6"/>
  <c r="W20" i="6"/>
  <c r="W25" i="6"/>
  <c r="U14" i="6"/>
  <c r="U15" i="6"/>
  <c r="U17" i="6"/>
  <c r="U18" i="6"/>
  <c r="U19" i="6"/>
  <c r="U20" i="6"/>
  <c r="U21" i="6"/>
  <c r="U25" i="6"/>
  <c r="R13" i="6"/>
  <c r="R14" i="6"/>
  <c r="R15" i="6"/>
  <c r="R17" i="6"/>
  <c r="R18" i="6"/>
  <c r="R19" i="6"/>
  <c r="R20" i="6"/>
  <c r="R21" i="6"/>
  <c r="R25" i="6"/>
  <c r="P13" i="6"/>
  <c r="P15" i="6"/>
  <c r="P16" i="6"/>
  <c r="P18" i="6"/>
  <c r="P21" i="6"/>
  <c r="P25" i="6"/>
  <c r="M14" i="6"/>
  <c r="M16" i="6"/>
  <c r="M25" i="6"/>
  <c r="K16" i="6"/>
  <c r="K17" i="6"/>
  <c r="H16" i="6"/>
  <c r="H17" i="6"/>
  <c r="F16" i="6"/>
  <c r="F17" i="6"/>
  <c r="F18" i="6"/>
  <c r="F21" i="6"/>
  <c r="F25" i="6"/>
  <c r="C16" i="6"/>
  <c r="C17" i="6"/>
  <c r="C18" i="6"/>
  <c r="C19" i="6"/>
  <c r="C25" i="6"/>
  <c r="AD26" i="5"/>
  <c r="O40" i="5" s="1"/>
  <c r="P40" i="5" s="1"/>
  <c r="AC26" i="5"/>
  <c r="N40" i="5" s="1"/>
  <c r="AA26" i="5"/>
  <c r="L40" i="5" s="1"/>
  <c r="M40" i="5" s="1"/>
  <c r="E26" i="5"/>
  <c r="O35" i="5" s="1"/>
  <c r="J26" i="5"/>
  <c r="K14" i="5" s="1"/>
  <c r="O26" i="5"/>
  <c r="O37" i="5" s="1"/>
  <c r="T26" i="5"/>
  <c r="O38" i="5"/>
  <c r="P38" i="5" s="1"/>
  <c r="Y26" i="5"/>
  <c r="O39" i="5" s="1"/>
  <c r="Z18" i="5"/>
  <c r="D26" i="5"/>
  <c r="N35" i="5" s="1"/>
  <c r="I26" i="5"/>
  <c r="N36" i="5" s="1"/>
  <c r="N26" i="5"/>
  <c r="N37" i="5"/>
  <c r="S26" i="5"/>
  <c r="N38" i="5" s="1"/>
  <c r="X26" i="5"/>
  <c r="N39" i="5"/>
  <c r="B26" i="5"/>
  <c r="L35" i="5" s="1"/>
  <c r="G26" i="5"/>
  <c r="H13" i="5" s="1"/>
  <c r="L26" i="5"/>
  <c r="L37" i="5" s="1"/>
  <c r="Q26" i="5"/>
  <c r="L38" i="5" s="1"/>
  <c r="M38" i="5" s="1"/>
  <c r="V26" i="5"/>
  <c r="L39" i="5" s="1"/>
  <c r="E35" i="5"/>
  <c r="E36" i="5"/>
  <c r="E37" i="5"/>
  <c r="E42" i="5"/>
  <c r="E43" i="5"/>
  <c r="E40" i="5"/>
  <c r="E41" i="5"/>
  <c r="E47" i="5"/>
  <c r="E38" i="5"/>
  <c r="E39" i="5"/>
  <c r="F39" i="5"/>
  <c r="D35" i="5"/>
  <c r="D36" i="5"/>
  <c r="D37" i="5"/>
  <c r="D42" i="5"/>
  <c r="D43" i="5"/>
  <c r="D40" i="5"/>
  <c r="D41" i="5"/>
  <c r="D47" i="5"/>
  <c r="D38" i="5"/>
  <c r="D39" i="5"/>
  <c r="B35" i="5"/>
  <c r="B36" i="5"/>
  <c r="B37" i="5"/>
  <c r="B42" i="5"/>
  <c r="B43" i="5"/>
  <c r="B47" i="5"/>
  <c r="B40" i="5"/>
  <c r="B41" i="5"/>
  <c r="B38" i="5"/>
  <c r="C38" i="5" s="1"/>
  <c r="B39" i="5"/>
  <c r="C39" i="5" s="1"/>
  <c r="AE25" i="5"/>
  <c r="AB25" i="5"/>
  <c r="Z25" i="5"/>
  <c r="W25" i="5"/>
  <c r="U25" i="5"/>
  <c r="R25" i="5"/>
  <c r="P25" i="5"/>
  <c r="M25" i="5"/>
  <c r="K25" i="5"/>
  <c r="F25" i="5"/>
  <c r="C25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20" i="5"/>
  <c r="Z21" i="5"/>
  <c r="W13" i="5"/>
  <c r="W14" i="5"/>
  <c r="W15" i="5"/>
  <c r="W16" i="5"/>
  <c r="W17" i="5"/>
  <c r="W19" i="5"/>
  <c r="W20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M16" i="5"/>
  <c r="M17" i="5"/>
  <c r="M21" i="5"/>
  <c r="K16" i="5"/>
  <c r="K17" i="5"/>
  <c r="H16" i="5"/>
  <c r="H17" i="5"/>
  <c r="F15" i="5"/>
  <c r="F16" i="5"/>
  <c r="F17" i="5"/>
  <c r="F18" i="5"/>
  <c r="C15" i="5"/>
  <c r="C16" i="5"/>
  <c r="C17" i="5"/>
  <c r="C18" i="5"/>
  <c r="C19" i="5"/>
  <c r="C21" i="5"/>
  <c r="E47" i="4"/>
  <c r="E35" i="4"/>
  <c r="E36" i="4"/>
  <c r="E37" i="4"/>
  <c r="E38" i="4"/>
  <c r="E39" i="4"/>
  <c r="F39" i="4" s="1"/>
  <c r="E40" i="4"/>
  <c r="E41" i="4"/>
  <c r="E42" i="4"/>
  <c r="E43" i="4"/>
  <c r="D47" i="4"/>
  <c r="B47" i="4"/>
  <c r="B43" i="4"/>
  <c r="B35" i="4"/>
  <c r="B36" i="4"/>
  <c r="B37" i="4"/>
  <c r="B38" i="4"/>
  <c r="B39" i="4"/>
  <c r="B40" i="4"/>
  <c r="B41" i="4"/>
  <c r="B42" i="4"/>
  <c r="AE13" i="4"/>
  <c r="AE14" i="4"/>
  <c r="AE15" i="4"/>
  <c r="AE16" i="4"/>
  <c r="AE17" i="4"/>
  <c r="AE18" i="4"/>
  <c r="AE19" i="4"/>
  <c r="AE25" i="4"/>
  <c r="AD26" i="4"/>
  <c r="AC26" i="4"/>
  <c r="N40" i="4" s="1"/>
  <c r="AB13" i="4"/>
  <c r="AB14" i="4"/>
  <c r="AB15" i="4"/>
  <c r="AB16" i="4"/>
  <c r="AB17" i="4"/>
  <c r="AB18" i="4"/>
  <c r="AB19" i="4"/>
  <c r="AB25" i="4"/>
  <c r="AA26" i="4"/>
  <c r="Z13" i="4"/>
  <c r="Z14" i="4"/>
  <c r="Z15" i="4"/>
  <c r="Z16" i="4"/>
  <c r="Z18" i="4"/>
  <c r="Z19" i="4"/>
  <c r="Y26" i="4"/>
  <c r="Z24" i="4" s="1"/>
  <c r="Z25" i="4"/>
  <c r="X26" i="4"/>
  <c r="N39" i="4" s="1"/>
  <c r="W13" i="4"/>
  <c r="W14" i="4"/>
  <c r="W15" i="4"/>
  <c r="W16" i="4"/>
  <c r="W18" i="4"/>
  <c r="W19" i="4"/>
  <c r="V26" i="4"/>
  <c r="W21" i="4" s="1"/>
  <c r="W25" i="4"/>
  <c r="T26" i="4"/>
  <c r="U13" i="4"/>
  <c r="U14" i="4"/>
  <c r="U15" i="4"/>
  <c r="U16" i="4"/>
  <c r="U26" i="4" s="1"/>
  <c r="U17" i="4"/>
  <c r="U18" i="4"/>
  <c r="U19" i="4"/>
  <c r="U20" i="4"/>
  <c r="U21" i="4"/>
  <c r="U25" i="4"/>
  <c r="S26" i="4"/>
  <c r="N38" i="4" s="1"/>
  <c r="Q26" i="4"/>
  <c r="L38" i="4" s="1"/>
  <c r="R13" i="4"/>
  <c r="R14" i="4"/>
  <c r="R15" i="4"/>
  <c r="R17" i="4"/>
  <c r="R18" i="4"/>
  <c r="R19" i="4"/>
  <c r="R20" i="4"/>
  <c r="R21" i="4"/>
  <c r="R25" i="4"/>
  <c r="O26" i="4"/>
  <c r="P25" i="4" s="1"/>
  <c r="P17" i="4"/>
  <c r="N26" i="4"/>
  <c r="N37" i="4" s="1"/>
  <c r="L26" i="4"/>
  <c r="L37" i="4" s="1"/>
  <c r="M16" i="4"/>
  <c r="M17" i="4"/>
  <c r="M18" i="4"/>
  <c r="J26" i="4"/>
  <c r="K13" i="4" s="1"/>
  <c r="K16" i="4"/>
  <c r="K17" i="4"/>
  <c r="I26" i="4"/>
  <c r="N36" i="4" s="1"/>
  <c r="G26" i="4"/>
  <c r="H15" i="4" s="1"/>
  <c r="H16" i="4"/>
  <c r="H17" i="4"/>
  <c r="H21" i="4"/>
  <c r="E26" i="4"/>
  <c r="O35" i="4" s="1"/>
  <c r="F18" i="4"/>
  <c r="F13" i="4"/>
  <c r="F16" i="4"/>
  <c r="F17" i="4"/>
  <c r="F21" i="4"/>
  <c r="F25" i="4"/>
  <c r="D26" i="4"/>
  <c r="N35" i="4" s="1"/>
  <c r="B26" i="4"/>
  <c r="L35" i="4" s="1"/>
  <c r="C16" i="4"/>
  <c r="C17" i="4"/>
  <c r="C21" i="4"/>
  <c r="C25" i="4"/>
  <c r="O38" i="4"/>
  <c r="D35" i="4"/>
  <c r="D36" i="4"/>
  <c r="D37" i="4"/>
  <c r="D38" i="4"/>
  <c r="D39" i="4"/>
  <c r="D40" i="4"/>
  <c r="D41" i="4"/>
  <c r="D42" i="4"/>
  <c r="D43" i="4"/>
  <c r="J26" i="1"/>
  <c r="O36" i="1" s="1"/>
  <c r="K22" i="1"/>
  <c r="O26" i="1"/>
  <c r="O37" i="1" s="1"/>
  <c r="E26" i="1"/>
  <c r="Y26" i="1"/>
  <c r="O39" i="1"/>
  <c r="I26" i="1"/>
  <c r="N36" i="1" s="1"/>
  <c r="N26" i="1"/>
  <c r="N37" i="1" s="1"/>
  <c r="D26" i="1"/>
  <c r="N35" i="1" s="1"/>
  <c r="X26" i="1"/>
  <c r="N39" i="1" s="1"/>
  <c r="G26" i="1"/>
  <c r="H14" i="1" s="1"/>
  <c r="H22" i="1"/>
  <c r="L26" i="1"/>
  <c r="V26" i="1"/>
  <c r="W21" i="1" s="1"/>
  <c r="Q26" i="1"/>
  <c r="L38" i="1" s="1"/>
  <c r="AE25" i="1"/>
  <c r="AE21" i="1"/>
  <c r="AE20" i="1"/>
  <c r="AE19" i="1"/>
  <c r="AE18" i="1"/>
  <c r="AE17" i="1"/>
  <c r="AE15" i="1"/>
  <c r="AE14" i="1"/>
  <c r="AB14" i="1"/>
  <c r="AB15" i="1"/>
  <c r="AB26" i="1" s="1"/>
  <c r="AB16" i="1"/>
  <c r="AB17" i="1"/>
  <c r="AB18" i="1"/>
  <c r="AB19" i="1"/>
  <c r="AB20" i="1"/>
  <c r="AB21" i="1"/>
  <c r="AB25" i="1"/>
  <c r="Z25" i="1"/>
  <c r="Z21" i="1"/>
  <c r="Z20" i="1"/>
  <c r="Z19" i="1"/>
  <c r="Z18" i="1"/>
  <c r="Z17" i="1"/>
  <c r="Z16" i="1"/>
  <c r="Z15" i="1"/>
  <c r="Z14" i="1"/>
  <c r="W25" i="1"/>
  <c r="W20" i="1"/>
  <c r="W19" i="1"/>
  <c r="W18" i="1"/>
  <c r="W17" i="1"/>
  <c r="W16" i="1"/>
  <c r="W15" i="1"/>
  <c r="W14" i="1"/>
  <c r="U25" i="1"/>
  <c r="R25" i="1"/>
  <c r="R21" i="1"/>
  <c r="R20" i="1"/>
  <c r="R19" i="1"/>
  <c r="R18" i="1"/>
  <c r="R17" i="1"/>
  <c r="R16" i="1"/>
  <c r="R15" i="1"/>
  <c r="R14" i="1"/>
  <c r="P25" i="1"/>
  <c r="P17" i="1"/>
  <c r="M25" i="1"/>
  <c r="M17" i="1"/>
  <c r="M16" i="1"/>
  <c r="M15" i="1"/>
  <c r="M14" i="1"/>
  <c r="K25" i="1"/>
  <c r="K17" i="1"/>
  <c r="K16" i="1"/>
  <c r="H17" i="1"/>
  <c r="C25" i="1"/>
  <c r="C21" i="1"/>
  <c r="C20" i="1"/>
  <c r="C19" i="1"/>
  <c r="C18" i="1"/>
  <c r="C17" i="1"/>
  <c r="C16" i="1"/>
  <c r="C15" i="1"/>
  <c r="C14" i="1"/>
  <c r="C26" i="1" s="1"/>
  <c r="E47" i="1"/>
  <c r="E43" i="1"/>
  <c r="E35" i="1"/>
  <c r="E42" i="1"/>
  <c r="E36" i="1"/>
  <c r="E37" i="1"/>
  <c r="E38" i="1"/>
  <c r="E39" i="1"/>
  <c r="F39" i="1" s="1"/>
  <c r="E40" i="1"/>
  <c r="E41" i="1"/>
  <c r="D47" i="1"/>
  <c r="D43" i="1"/>
  <c r="D35" i="1"/>
  <c r="D42" i="1"/>
  <c r="D36" i="1"/>
  <c r="D37" i="1"/>
  <c r="D38" i="1"/>
  <c r="D39" i="1"/>
  <c r="D40" i="1"/>
  <c r="D41" i="1"/>
  <c r="B47" i="1"/>
  <c r="B43" i="1"/>
  <c r="B35" i="1"/>
  <c r="B42" i="1"/>
  <c r="B36" i="1"/>
  <c r="B37" i="1"/>
  <c r="B38" i="1"/>
  <c r="B39" i="1"/>
  <c r="C39" i="1" s="1"/>
  <c r="B40" i="1"/>
  <c r="B41" i="1"/>
  <c r="AE13" i="1"/>
  <c r="AE26" i="1" s="1"/>
  <c r="AD26" i="1"/>
  <c r="O40" i="1" s="1"/>
  <c r="P40" i="1" s="1"/>
  <c r="AE16" i="1"/>
  <c r="AC26" i="1"/>
  <c r="N40" i="1"/>
  <c r="AB13" i="1"/>
  <c r="AA26" i="1"/>
  <c r="L40" i="1"/>
  <c r="M40" i="1"/>
  <c r="Z13" i="1"/>
  <c r="W13" i="1"/>
  <c r="U13" i="1"/>
  <c r="U14" i="1"/>
  <c r="U15" i="1"/>
  <c r="U17" i="1"/>
  <c r="U18" i="1"/>
  <c r="U19" i="1"/>
  <c r="U20" i="1"/>
  <c r="U21" i="1"/>
  <c r="T26" i="1"/>
  <c r="O38" i="1" s="1"/>
  <c r="S26" i="1"/>
  <c r="N38" i="1" s="1"/>
  <c r="R13" i="1"/>
  <c r="M13" i="1"/>
  <c r="F14" i="1"/>
  <c r="F15" i="1"/>
  <c r="F16" i="1"/>
  <c r="F17" i="1"/>
  <c r="F18" i="1"/>
  <c r="F19" i="1"/>
  <c r="F21" i="1"/>
  <c r="P16" i="1"/>
  <c r="P16" i="5"/>
  <c r="P16" i="4"/>
  <c r="AE16" i="7"/>
  <c r="F22" i="1"/>
  <c r="F23" i="1"/>
  <c r="F25" i="1"/>
  <c r="C22" i="1"/>
  <c r="C23" i="1"/>
  <c r="O35" i="6"/>
  <c r="F22" i="6"/>
  <c r="C22" i="6"/>
  <c r="F47" i="1"/>
  <c r="M18" i="6"/>
  <c r="P19" i="6"/>
  <c r="P14" i="6"/>
  <c r="Z21" i="6"/>
  <c r="H22" i="6"/>
  <c r="K22" i="6"/>
  <c r="H22" i="5"/>
  <c r="K22" i="5"/>
  <c r="P21" i="4"/>
  <c r="H22" i="4"/>
  <c r="K22" i="4"/>
  <c r="Z21" i="4"/>
  <c r="L35" i="1"/>
  <c r="F20" i="1"/>
  <c r="O35" i="1"/>
  <c r="F13" i="1"/>
  <c r="C13" i="1"/>
  <c r="H16" i="1"/>
  <c r="H25" i="1"/>
  <c r="Z18" i="6"/>
  <c r="C13" i="6"/>
  <c r="R16" i="6"/>
  <c r="U16" i="6"/>
  <c r="U13" i="6"/>
  <c r="H25" i="6"/>
  <c r="W19" i="6"/>
  <c r="W18" i="6"/>
  <c r="F44" i="6"/>
  <c r="H25" i="5"/>
  <c r="W18" i="5"/>
  <c r="R16" i="5"/>
  <c r="C14" i="5"/>
  <c r="AE21" i="5"/>
  <c r="AE20" i="5"/>
  <c r="C20" i="5"/>
  <c r="F21" i="5"/>
  <c r="F20" i="5"/>
  <c r="P21" i="5"/>
  <c r="C44" i="6"/>
  <c r="H18" i="4"/>
  <c r="C15" i="4"/>
  <c r="F15" i="4"/>
  <c r="P14" i="4"/>
  <c r="P13" i="4"/>
  <c r="P18" i="4"/>
  <c r="K19" i="4"/>
  <c r="K20" i="4"/>
  <c r="K25" i="4"/>
  <c r="C14" i="4"/>
  <c r="F14" i="4"/>
  <c r="F20" i="4"/>
  <c r="K21" i="4"/>
  <c r="W17" i="4"/>
  <c r="O39" i="4"/>
  <c r="Z17" i="4"/>
  <c r="C18" i="4"/>
  <c r="C20" i="4"/>
  <c r="O37" i="4"/>
  <c r="P20" i="4"/>
  <c r="K22" i="7"/>
  <c r="P16" i="7"/>
  <c r="F44" i="1"/>
  <c r="F25" i="7"/>
  <c r="C22" i="7"/>
  <c r="C44" i="5"/>
  <c r="C47" i="1"/>
  <c r="U13" i="7"/>
  <c r="AB18" i="7"/>
  <c r="C47" i="5"/>
  <c r="F47" i="5"/>
  <c r="F38" i="5"/>
  <c r="C39" i="4"/>
  <c r="R13" i="7"/>
  <c r="H16" i="7"/>
  <c r="F13" i="6" l="1"/>
  <c r="F26" i="6" s="1"/>
  <c r="F20" i="6"/>
  <c r="F19" i="6"/>
  <c r="F14" i="6"/>
  <c r="C21" i="6"/>
  <c r="O39" i="6"/>
  <c r="O41" i="6" s="1"/>
  <c r="P35" i="6" s="1"/>
  <c r="Z26" i="6"/>
  <c r="L39" i="6"/>
  <c r="W24" i="6"/>
  <c r="W26" i="6"/>
  <c r="P20" i="6"/>
  <c r="M21" i="6"/>
  <c r="M20" i="6"/>
  <c r="M19" i="6"/>
  <c r="M13" i="6"/>
  <c r="M26" i="6" s="1"/>
  <c r="M15" i="6"/>
  <c r="K13" i="6"/>
  <c r="K21" i="6"/>
  <c r="K18" i="6"/>
  <c r="K14" i="6"/>
  <c r="K25" i="6"/>
  <c r="K19" i="6"/>
  <c r="K23" i="6"/>
  <c r="H13" i="6"/>
  <c r="H18" i="6"/>
  <c r="H23" i="6"/>
  <c r="H19" i="6"/>
  <c r="H21" i="6"/>
  <c r="H14" i="6"/>
  <c r="H26" i="6" s="1"/>
  <c r="H20" i="6"/>
  <c r="L36" i="6"/>
  <c r="K20" i="6"/>
  <c r="K15" i="6"/>
  <c r="D48" i="6"/>
  <c r="L35" i="6"/>
  <c r="L41" i="6" s="1"/>
  <c r="C20" i="6"/>
  <c r="C15" i="6"/>
  <c r="E48" i="6"/>
  <c r="F46" i="6" s="1"/>
  <c r="B48" i="6"/>
  <c r="C46" i="6" s="1"/>
  <c r="Z19" i="5"/>
  <c r="Z26" i="5" s="1"/>
  <c r="P14" i="5"/>
  <c r="P19" i="5"/>
  <c r="P18" i="5"/>
  <c r="P20" i="5"/>
  <c r="P13" i="5"/>
  <c r="P15" i="5"/>
  <c r="K19" i="5"/>
  <c r="K23" i="5"/>
  <c r="K18" i="5"/>
  <c r="K21" i="5"/>
  <c r="K13" i="5"/>
  <c r="K20" i="5"/>
  <c r="K15" i="5"/>
  <c r="K26" i="5" s="1"/>
  <c r="D48" i="5"/>
  <c r="O36" i="5"/>
  <c r="O41" i="5" s="1"/>
  <c r="P35" i="5" s="1"/>
  <c r="E48" i="5"/>
  <c r="F19" i="5"/>
  <c r="F13" i="5"/>
  <c r="F26" i="5" s="1"/>
  <c r="F14" i="5"/>
  <c r="W21" i="5"/>
  <c r="W26" i="5" s="1"/>
  <c r="M20" i="5"/>
  <c r="M19" i="5"/>
  <c r="M18" i="5"/>
  <c r="M15" i="5"/>
  <c r="M14" i="5"/>
  <c r="M13" i="5"/>
  <c r="H23" i="5"/>
  <c r="H21" i="5"/>
  <c r="L36" i="5"/>
  <c r="L41" i="5" s="1"/>
  <c r="M35" i="5" s="1"/>
  <c r="H20" i="5"/>
  <c r="H19" i="5"/>
  <c r="H18" i="5"/>
  <c r="H14" i="5"/>
  <c r="H15" i="5"/>
  <c r="C13" i="5"/>
  <c r="C26" i="5" s="1"/>
  <c r="Z20" i="4"/>
  <c r="W20" i="4"/>
  <c r="L39" i="4"/>
  <c r="W24" i="4"/>
  <c r="AB20" i="4"/>
  <c r="AB24" i="4"/>
  <c r="O40" i="4"/>
  <c r="AE24" i="4"/>
  <c r="AE20" i="4"/>
  <c r="AE26" i="4" s="1"/>
  <c r="L40" i="4"/>
  <c r="AB21" i="4"/>
  <c r="AE21" i="4"/>
  <c r="R16" i="4"/>
  <c r="P19" i="4"/>
  <c r="M20" i="4"/>
  <c r="M21" i="4"/>
  <c r="M19" i="4"/>
  <c r="M13" i="4"/>
  <c r="M25" i="4"/>
  <c r="M14" i="4"/>
  <c r="M26" i="4" s="1"/>
  <c r="M15" i="4"/>
  <c r="P15" i="4"/>
  <c r="P26" i="4" s="1"/>
  <c r="H20" i="4"/>
  <c r="H25" i="4"/>
  <c r="H19" i="4"/>
  <c r="H23" i="4"/>
  <c r="K23" i="4"/>
  <c r="K18" i="4"/>
  <c r="K14" i="4"/>
  <c r="K15" i="4"/>
  <c r="K26" i="4" s="1"/>
  <c r="O36" i="4"/>
  <c r="O41" i="4" s="1"/>
  <c r="H13" i="4"/>
  <c r="H14" i="4"/>
  <c r="L36" i="4"/>
  <c r="L41" i="4" s="1"/>
  <c r="M35" i="4" s="1"/>
  <c r="F19" i="4"/>
  <c r="F26" i="4" s="1"/>
  <c r="C19" i="4"/>
  <c r="E48" i="4"/>
  <c r="Z26" i="1"/>
  <c r="W26" i="1"/>
  <c r="L39" i="1"/>
  <c r="U16" i="1"/>
  <c r="U26" i="1" s="1"/>
  <c r="P19" i="1"/>
  <c r="P20" i="1"/>
  <c r="P21" i="1"/>
  <c r="P18" i="1"/>
  <c r="L37" i="1"/>
  <c r="M18" i="1"/>
  <c r="M19" i="1"/>
  <c r="M20" i="1"/>
  <c r="M21" i="1"/>
  <c r="P13" i="1"/>
  <c r="P14" i="1"/>
  <c r="P15" i="1"/>
  <c r="K18" i="1"/>
  <c r="H23" i="1"/>
  <c r="K20" i="1"/>
  <c r="K14" i="1"/>
  <c r="K19" i="1"/>
  <c r="K21" i="1"/>
  <c r="K13" i="1"/>
  <c r="H20" i="1"/>
  <c r="H21" i="1"/>
  <c r="H19" i="1"/>
  <c r="K15" i="1"/>
  <c r="H18" i="1"/>
  <c r="H13" i="1"/>
  <c r="H15" i="1"/>
  <c r="L36" i="1"/>
  <c r="L41" i="1" s="1"/>
  <c r="M35" i="1" s="1"/>
  <c r="E48" i="1"/>
  <c r="F45" i="1" s="1"/>
  <c r="D48" i="1"/>
  <c r="B48" i="5"/>
  <c r="C40" i="5" s="1"/>
  <c r="R26" i="6"/>
  <c r="F26" i="1"/>
  <c r="AB26" i="5"/>
  <c r="C26" i="4"/>
  <c r="N41" i="5"/>
  <c r="R26" i="1"/>
  <c r="P26" i="6"/>
  <c r="D48" i="4"/>
  <c r="N41" i="6"/>
  <c r="U26" i="6"/>
  <c r="E40" i="7"/>
  <c r="E37" i="7"/>
  <c r="AE18" i="7"/>
  <c r="AE26" i="5"/>
  <c r="U26" i="5"/>
  <c r="R26" i="5"/>
  <c r="B26" i="7"/>
  <c r="L35" i="7" s="1"/>
  <c r="E47" i="7"/>
  <c r="G26" i="7"/>
  <c r="H18" i="7" s="1"/>
  <c r="AC26" i="7"/>
  <c r="N39" i="7" s="1"/>
  <c r="D42" i="7"/>
  <c r="D35" i="7"/>
  <c r="N41" i="4"/>
  <c r="M26" i="1"/>
  <c r="N41" i="1"/>
  <c r="O41" i="1"/>
  <c r="P35" i="1" s="1"/>
  <c r="P40" i="4"/>
  <c r="R26" i="4"/>
  <c r="W26" i="4"/>
  <c r="Z26" i="4"/>
  <c r="B39" i="7"/>
  <c r="C39" i="7" s="1"/>
  <c r="AA26" i="7"/>
  <c r="AB19" i="7" s="1"/>
  <c r="L26" i="7"/>
  <c r="M18" i="7" s="1"/>
  <c r="B48" i="4"/>
  <c r="D41" i="7"/>
  <c r="X26" i="7"/>
  <c r="N40" i="7" s="1"/>
  <c r="O26" i="7"/>
  <c r="P18" i="7" s="1"/>
  <c r="D44" i="7"/>
  <c r="E45" i="7"/>
  <c r="B42" i="7"/>
  <c r="D40" i="7"/>
  <c r="D39" i="7"/>
  <c r="N26" i="7"/>
  <c r="N37" i="7" s="1"/>
  <c r="D36" i="7"/>
  <c r="D43" i="7"/>
  <c r="I26" i="7"/>
  <c r="N36" i="7" s="1"/>
  <c r="D47" i="7"/>
  <c r="D45" i="7"/>
  <c r="B40" i="7"/>
  <c r="B35" i="7"/>
  <c r="E42" i="7"/>
  <c r="E35" i="7"/>
  <c r="D38" i="7"/>
  <c r="B44" i="7"/>
  <c r="C44" i="7" s="1"/>
  <c r="B45" i="7"/>
  <c r="D37" i="7"/>
  <c r="B43" i="7"/>
  <c r="B38" i="7"/>
  <c r="Q26" i="7"/>
  <c r="L38" i="7" s="1"/>
  <c r="J26" i="7"/>
  <c r="K14" i="7" s="1"/>
  <c r="AD26" i="7"/>
  <c r="AE19" i="7" s="1"/>
  <c r="Y26" i="7"/>
  <c r="Z24" i="7" s="1"/>
  <c r="S26" i="7"/>
  <c r="N38" i="7" s="1"/>
  <c r="T26" i="7"/>
  <c r="O38" i="7" s="1"/>
  <c r="B48" i="1"/>
  <c r="C45" i="1" s="1"/>
  <c r="E44" i="7"/>
  <c r="F44" i="7" s="1"/>
  <c r="D26" i="7"/>
  <c r="N35" i="7" s="1"/>
  <c r="B47" i="7"/>
  <c r="E41" i="7"/>
  <c r="B36" i="7"/>
  <c r="B41" i="7"/>
  <c r="E39" i="7"/>
  <c r="F39" i="7" s="1"/>
  <c r="B37" i="7"/>
  <c r="E43" i="7"/>
  <c r="H22" i="7"/>
  <c r="E36" i="7"/>
  <c r="E38" i="7"/>
  <c r="V26" i="7"/>
  <c r="E26" i="7"/>
  <c r="F19" i="7" s="1"/>
  <c r="C26" i="6" l="1"/>
  <c r="M39" i="6"/>
  <c r="M37" i="6"/>
  <c r="P38" i="6"/>
  <c r="P39" i="6"/>
  <c r="M38" i="6"/>
  <c r="F40" i="6"/>
  <c r="F38" i="6"/>
  <c r="C47" i="6"/>
  <c r="C38" i="6"/>
  <c r="P37" i="6"/>
  <c r="P36" i="6"/>
  <c r="F47" i="6"/>
  <c r="C45" i="6"/>
  <c r="K26" i="6"/>
  <c r="F45" i="6"/>
  <c r="F41" i="6"/>
  <c r="C37" i="6"/>
  <c r="C41" i="6"/>
  <c r="C40" i="6"/>
  <c r="M35" i="6"/>
  <c r="M36" i="6"/>
  <c r="F43" i="6"/>
  <c r="F42" i="6"/>
  <c r="F15" i="7"/>
  <c r="F21" i="7"/>
  <c r="C35" i="6"/>
  <c r="C43" i="6"/>
  <c r="C21" i="7"/>
  <c r="C42" i="6"/>
  <c r="F35" i="6"/>
  <c r="F36" i="6"/>
  <c r="F37" i="6"/>
  <c r="C36" i="6"/>
  <c r="P39" i="5"/>
  <c r="P26" i="5"/>
  <c r="P37" i="5"/>
  <c r="F43" i="5"/>
  <c r="F45" i="5"/>
  <c r="F40" i="5"/>
  <c r="F35" i="5"/>
  <c r="P36" i="5"/>
  <c r="P41" i="5" s="1"/>
  <c r="F36" i="5"/>
  <c r="F37" i="5"/>
  <c r="F41" i="5"/>
  <c r="F42" i="5"/>
  <c r="F13" i="7"/>
  <c r="M39" i="5"/>
  <c r="M26" i="5"/>
  <c r="M37" i="5"/>
  <c r="C45" i="5"/>
  <c r="H26" i="5"/>
  <c r="C43" i="5"/>
  <c r="M36" i="5"/>
  <c r="C41" i="5"/>
  <c r="C42" i="5"/>
  <c r="C20" i="7"/>
  <c r="C35" i="5"/>
  <c r="C37" i="5"/>
  <c r="C15" i="7"/>
  <c r="C36" i="5"/>
  <c r="C13" i="7"/>
  <c r="AB26" i="4"/>
  <c r="P38" i="4"/>
  <c r="P39" i="4"/>
  <c r="O39" i="7"/>
  <c r="AE24" i="7"/>
  <c r="L39" i="7"/>
  <c r="AB24" i="7"/>
  <c r="M39" i="4"/>
  <c r="W21" i="7"/>
  <c r="W24" i="7"/>
  <c r="C40" i="4"/>
  <c r="C46" i="4"/>
  <c r="F38" i="4"/>
  <c r="F46" i="4"/>
  <c r="Z21" i="7"/>
  <c r="M40" i="4"/>
  <c r="L40" i="7"/>
  <c r="W20" i="7"/>
  <c r="O40" i="7"/>
  <c r="Z20" i="7"/>
  <c r="C38" i="4"/>
  <c r="M38" i="4"/>
  <c r="P21" i="7"/>
  <c r="P35" i="4"/>
  <c r="P37" i="4"/>
  <c r="P25" i="7"/>
  <c r="M37" i="4"/>
  <c r="M25" i="7"/>
  <c r="F40" i="4"/>
  <c r="F47" i="4"/>
  <c r="K25" i="7"/>
  <c r="C47" i="4"/>
  <c r="C45" i="4"/>
  <c r="H25" i="7"/>
  <c r="F45" i="4"/>
  <c r="H26" i="4"/>
  <c r="F43" i="4"/>
  <c r="C43" i="4"/>
  <c r="F36" i="4"/>
  <c r="P36" i="4"/>
  <c r="K21" i="7"/>
  <c r="F42" i="4"/>
  <c r="F37" i="4"/>
  <c r="F35" i="4"/>
  <c r="C37" i="4"/>
  <c r="C35" i="4"/>
  <c r="M36" i="4"/>
  <c r="C42" i="4"/>
  <c r="C36" i="4"/>
  <c r="F41" i="4"/>
  <c r="C19" i="7"/>
  <c r="C41" i="4"/>
  <c r="P39" i="1"/>
  <c r="AE20" i="7"/>
  <c r="AE21" i="7"/>
  <c r="AB20" i="7"/>
  <c r="M39" i="1"/>
  <c r="AB21" i="7"/>
  <c r="U16" i="7"/>
  <c r="U26" i="7" s="1"/>
  <c r="P37" i="1"/>
  <c r="P38" i="1"/>
  <c r="F38" i="1"/>
  <c r="R16" i="7"/>
  <c r="R26" i="7" s="1"/>
  <c r="M38" i="1"/>
  <c r="C38" i="1"/>
  <c r="P26" i="1"/>
  <c r="P20" i="7"/>
  <c r="P19" i="7"/>
  <c r="M20" i="7"/>
  <c r="M19" i="7"/>
  <c r="M21" i="7"/>
  <c r="O37" i="7"/>
  <c r="P13" i="7"/>
  <c r="P14" i="7"/>
  <c r="P15" i="7"/>
  <c r="L37" i="7"/>
  <c r="M13" i="7"/>
  <c r="M15" i="7"/>
  <c r="M14" i="7"/>
  <c r="M37" i="1"/>
  <c r="K23" i="7"/>
  <c r="K26" i="1"/>
  <c r="H23" i="7"/>
  <c r="K20" i="7"/>
  <c r="F36" i="1"/>
  <c r="F41" i="1"/>
  <c r="K19" i="7"/>
  <c r="F43" i="1"/>
  <c r="H21" i="7"/>
  <c r="H26" i="1"/>
  <c r="C42" i="1"/>
  <c r="C43" i="1"/>
  <c r="H15" i="7"/>
  <c r="H20" i="7"/>
  <c r="C41" i="1"/>
  <c r="C40" i="1"/>
  <c r="H19" i="7"/>
  <c r="F42" i="1"/>
  <c r="F40" i="1"/>
  <c r="O36" i="7"/>
  <c r="K18" i="7"/>
  <c r="F37" i="1"/>
  <c r="P36" i="1"/>
  <c r="K13" i="7"/>
  <c r="K15" i="7"/>
  <c r="F35" i="1"/>
  <c r="L36" i="7"/>
  <c r="H14" i="7"/>
  <c r="C36" i="1"/>
  <c r="C37" i="1"/>
  <c r="H13" i="7"/>
  <c r="M36" i="1"/>
  <c r="C35" i="1"/>
  <c r="O35" i="7"/>
  <c r="F20" i="7"/>
  <c r="F14" i="7"/>
  <c r="C14" i="7"/>
  <c r="D48" i="7"/>
  <c r="E48" i="7"/>
  <c r="B48" i="7"/>
  <c r="N41" i="7"/>
  <c r="P41" i="6" l="1"/>
  <c r="M41" i="6"/>
  <c r="C48" i="6"/>
  <c r="F48" i="6"/>
  <c r="AE26" i="7"/>
  <c r="F48" i="5"/>
  <c r="F26" i="7"/>
  <c r="M41" i="5"/>
  <c r="C48" i="5"/>
  <c r="C26" i="7"/>
  <c r="Z26" i="7"/>
  <c r="W26" i="7"/>
  <c r="AB26" i="7"/>
  <c r="C36" i="7"/>
  <c r="C46" i="7"/>
  <c r="F36" i="7"/>
  <c r="F46" i="7"/>
  <c r="P41" i="4"/>
  <c r="M41" i="4"/>
  <c r="P26" i="7"/>
  <c r="F47" i="7"/>
  <c r="C47" i="7"/>
  <c r="F48" i="4"/>
  <c r="C48" i="4"/>
  <c r="P41" i="1"/>
  <c r="F38" i="7"/>
  <c r="C38" i="7"/>
  <c r="L41" i="7"/>
  <c r="M39" i="7" s="1"/>
  <c r="M41" i="1"/>
  <c r="M26" i="7"/>
  <c r="F45" i="7"/>
  <c r="C45" i="7"/>
  <c r="F43" i="7"/>
  <c r="F41" i="7"/>
  <c r="H26" i="7"/>
  <c r="C43" i="7"/>
  <c r="C41" i="7"/>
  <c r="K26" i="7"/>
  <c r="F48" i="1"/>
  <c r="F40" i="7"/>
  <c r="C40" i="7"/>
  <c r="C48" i="1"/>
  <c r="F35" i="7"/>
  <c r="F37" i="7"/>
  <c r="C37" i="7"/>
  <c r="C35" i="7"/>
  <c r="C42" i="7"/>
  <c r="O41" i="7"/>
  <c r="P39" i="7" s="1"/>
  <c r="F42" i="7"/>
  <c r="M40" i="7" l="1"/>
  <c r="P40" i="7"/>
  <c r="M37" i="7"/>
  <c r="M36" i="7"/>
  <c r="P37" i="7"/>
  <c r="P38" i="7"/>
  <c r="M35" i="7"/>
  <c r="M38" i="7"/>
  <c r="C48" i="7"/>
  <c r="F48" i="7"/>
  <c r="P35" i="7"/>
  <c r="P36" i="7"/>
  <c r="M41" i="7" l="1"/>
  <c r="P41" i="7"/>
</calcChain>
</file>

<file path=xl/sharedStrings.xml><?xml version="1.0" encoding="utf-8"?>
<sst xmlns="http://schemas.openxmlformats.org/spreadsheetml/2006/main" count="468" uniqueCount="63">
  <si>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</si>
  <si>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</si>
  <si>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</si>
  <si>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</si>
  <si>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</si>
  <si>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</si>
  <si>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</si>
  <si>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</si>
  <si>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</si>
  <si>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</si>
  <si>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</si>
  <si>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</si>
  <si>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</si>
  <si>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</si>
  <si>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</si>
  <si>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</si>
  <si>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</si>
  <si>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</si>
  <si>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</si>
  <si>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</si>
  <si>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</si>
  <si>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</si>
  <si>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</si>
  <si>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</si>
  <si>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</si>
  <si>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</si>
  <si>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</si>
  <si>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</si>
  <si>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</si>
  <si>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</si>
  <si>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</si>
  <si>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</si>
  <si>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</si>
  <si>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</si>
  <si>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</si>
  <si>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</si>
  <si>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</si>
  <si>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</si>
  <si>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</si>
  <si>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</si>
  <si>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</si>
  <si>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</si>
  <si>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</si>
  <si>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</si>
  <si>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</si>
  <si>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</si>
  <si>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</si>
  <si>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</si>
  <si>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</si>
  <si>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</si>
  <si>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</si>
  <si>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</si>
  <si>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</si>
  <si>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1 de gener a 31 de març de 2024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</si>
  <si>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</si>
  <si>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</si>
  <si>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</si>
  <si>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</si>
  <si>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</si>
  <si>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Ctes Accès Bases Dades i Subscripció a Publicacions 
     (DA 9a LCSP)</t>
  </si>
  <si>
    <t>AJUNTAMENT DE BARCELONA (GERÈNCIES i DISTRICTES)</t>
  </si>
  <si>
    <t>https://bcnroc.ajuntament.barcelona.cat/jspui/bitstream/11703/135210/3/GM_Pressupost2024.pdf#page=247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</si>
  <si>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ss):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</si>
</sst>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77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Fill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Fill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 applyProtection="1">
      <alignment horizontal="center" vertical="center"/>
    </xf>
    <xf numFmtId="3" fontId="4" fillId="0" borderId="40" xfId="0" applyNumberFormat="1" applyFont="1" applyBorder="1" applyAlignment="1" applyProtection="1">
      <alignment horizontal="center" vertical="center"/>
    </xf>
    <xf numFmtId="165" fontId="4" fillId="0" borderId="5" xfId="0" applyNumberFormat="1" applyFont="1" applyBorder="1" applyAlignment="1" applyProtection="1">
      <alignment horizontal="right" vertical="center"/>
    </xf>
    <xf numFmtId="165" fontId="4" fillId="0" borderId="4" xfId="0" applyNumberFormat="1" applyFont="1" applyFill="1" applyBorder="1" applyAlignment="1" applyProtection="1">
      <alignment horizontal="right" vertical="center"/>
    </xf>
    <xf numFmtId="3" fontId="4" fillId="0" borderId="8" xfId="0" applyNumberFormat="1" applyFont="1" applyBorder="1" applyAlignment="1" applyProtection="1">
      <alignment horizontal="center" vertical="center"/>
    </xf>
    <xf numFmtId="165" fontId="4" fillId="0" borderId="1" xfId="0" applyNumberFormat="1" applyFont="1" applyBorder="1" applyAlignment="1" applyProtection="1">
      <alignment horizontal="right" vertical="center"/>
    </xf>
    <xf numFmtId="165" fontId="4" fillId="0" borderId="2" xfId="0" applyNumberFormat="1" applyFont="1" applyFill="1" applyBorder="1" applyAlignment="1" applyProtection="1">
      <alignment horizontal="right" vertical="center"/>
    </xf>
    <xf numFmtId="3" fontId="4" fillId="0" borderId="8" xfId="0" quotePrefix="1" applyNumberFormat="1" applyFont="1" applyBorder="1" applyAlignment="1" applyProtection="1">
      <alignment horizontal="center" vertical="center"/>
    </xf>
    <xf numFmtId="3" fontId="3" fillId="0" borderId="37" xfId="0" applyNumberFormat="1" applyFont="1" applyBorder="1" applyAlignment="1" applyProtection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 applyProtection="1">
      <alignment horizontal="right" vertical="center"/>
    </xf>
    <xf numFmtId="10" fontId="3" fillId="0" borderId="41" xfId="0" applyNumberFormat="1" applyFont="1" applyBorder="1" applyAlignment="1" applyProtection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 applyProtection="1">
      <alignment horizontal="center" vertical="center"/>
    </xf>
    <xf numFmtId="165" fontId="4" fillId="0" borderId="2" xfId="0" quotePrefix="1" applyNumberFormat="1" applyFont="1" applyFill="1" applyBorder="1" applyAlignment="1" applyProtection="1">
      <alignment horizontal="right" vertical="center"/>
    </xf>
    <xf numFmtId="165" fontId="4" fillId="0" borderId="2" xfId="0" applyNumberFormat="1" applyFont="1" applyBorder="1" applyAlignment="1" applyProtection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15" fillId="0" borderId="26" xfId="0" applyFont="1" applyBorder="1" applyAlignment="1" applyProtection="1">
      <alignment horizontal="center" vertical="center"/>
    </xf>
    <xf numFmtId="0" fontId="11" fillId="0" borderId="27" xfId="0" quotePrefix="1" applyFont="1" applyBorder="1" applyAlignment="1" applyProtection="1">
      <alignment horizontal="center" vertical="center" wrapText="1"/>
    </xf>
    <xf numFmtId="0" fontId="15" fillId="0" borderId="27" xfId="0" applyFont="1" applyBorder="1" applyAlignment="1" applyProtection="1">
      <alignment horizontal="center" vertical="center" wrapText="1"/>
    </xf>
    <xf numFmtId="0" fontId="15" fillId="0" borderId="30" xfId="0" applyFont="1" applyBorder="1" applyAlignment="1" applyProtection="1">
      <alignment horizontal="center" vertical="center" wrapText="1"/>
    </xf>
    <xf numFmtId="0" fontId="11" fillId="0" borderId="28" xfId="0" quotePrefix="1" applyFont="1" applyBorder="1" applyAlignment="1" applyProtection="1">
      <alignment horizontal="center" vertical="center" wrapText="1"/>
    </xf>
    <xf numFmtId="0" fontId="15" fillId="0" borderId="31" xfId="0" applyFont="1" applyBorder="1" applyAlignment="1" applyProtection="1">
      <alignment horizontal="center" vertical="center"/>
    </xf>
    <xf numFmtId="0" fontId="11" fillId="0" borderId="32" xfId="0" quotePrefix="1" applyFont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2" borderId="34" xfId="0" applyFont="1" applyFill="1" applyBorder="1" applyAlignment="1" applyProtection="1">
      <alignment vertical="center"/>
    </xf>
    <xf numFmtId="0" fontId="4" fillId="2" borderId="35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vertical="center"/>
    </xf>
    <xf numFmtId="0" fontId="9" fillId="2" borderId="8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  <xf numFmtId="4" fontId="9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11" fillId="0" borderId="26" xfId="0" applyFont="1" applyBorder="1" applyAlignment="1" applyProtection="1">
      <alignment horizontal="center" vertical="center" wrapText="1"/>
    </xf>
    <xf numFmtId="0" fontId="15" fillId="0" borderId="28" xfId="0" quotePrefix="1" applyFont="1" applyBorder="1" applyAlignment="1" applyProtection="1">
      <alignment horizontal="center" vertical="center" wrapText="1"/>
    </xf>
    <xf numFmtId="3" fontId="4" fillId="0" borderId="7" xfId="0" applyNumberFormat="1" applyFont="1" applyBorder="1" applyAlignment="1" applyProtection="1">
      <alignment horizontal="center" vertical="center"/>
    </xf>
    <xf numFmtId="165" fontId="4" fillId="0" borderId="5" xfId="0" applyNumberFormat="1" applyFont="1" applyBorder="1" applyAlignment="1" applyProtection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 applyProtection="1">
      <alignment horizontal="center" vertical="center"/>
    </xf>
    <xf numFmtId="165" fontId="4" fillId="0" borderId="1" xfId="0" applyNumberFormat="1" applyFont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164" fontId="0" fillId="2" borderId="0" xfId="0" applyNumberFormat="1" applyFill="1" applyAlignment="1" applyProtection="1">
      <alignment vertical="center"/>
    </xf>
    <xf numFmtId="0" fontId="3" fillId="2" borderId="17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 applyProtection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Fill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vertical="center" wrapText="1"/>
    </xf>
    <xf numFmtId="0" fontId="23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0" fontId="24" fillId="2" borderId="35" xfId="0" applyFont="1" applyFill="1" applyBorder="1" applyAlignment="1" applyProtection="1">
      <alignment vertical="center"/>
    </xf>
    <xf numFmtId="165" fontId="24" fillId="0" borderId="1" xfId="0" applyNumberFormat="1" applyFont="1" applyBorder="1" applyAlignment="1" applyProtection="1">
      <alignment horizontal="right" vertical="center"/>
    </xf>
    <xf numFmtId="165" fontId="24" fillId="0" borderId="2" xfId="0" applyNumberFormat="1" applyFont="1" applyFill="1" applyBorder="1" applyAlignment="1" applyProtection="1">
      <alignment horizontal="right" vertical="center"/>
    </xf>
    <xf numFmtId="0" fontId="24" fillId="0" borderId="0" xfId="0" applyFont="1" applyAlignment="1" applyProtection="1">
      <alignment vertical="center"/>
    </xf>
    <xf numFmtId="0" fontId="24" fillId="2" borderId="9" xfId="0" applyFont="1" applyFill="1" applyBorder="1" applyAlignment="1" applyProtection="1">
      <alignment vertical="center"/>
    </xf>
    <xf numFmtId="3" fontId="24" fillId="0" borderId="8" xfId="0" applyNumberFormat="1" applyFont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vertical="center"/>
    </xf>
    <xf numFmtId="3" fontId="3" fillId="0" borderId="23" xfId="0" applyNumberFormat="1" applyFont="1" applyBorder="1" applyAlignment="1" applyProtection="1">
      <alignment horizontal="center" vertical="center"/>
    </xf>
    <xf numFmtId="165" fontId="3" fillId="0" borderId="18" xfId="0" applyNumberFormat="1" applyFont="1" applyBorder="1" applyAlignment="1" applyProtection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vertical="center" wrapText="1"/>
    </xf>
    <xf numFmtId="0" fontId="45" fillId="2" borderId="0" xfId="0" applyFont="1" applyFill="1" applyAlignment="1" applyProtection="1">
      <alignment vertical="center"/>
    </xf>
    <xf numFmtId="0" fontId="11" fillId="2" borderId="0" xfId="0" applyFont="1" applyFill="1" applyBorder="1" applyAlignment="1" applyProtection="1">
      <alignment vertical="center" wrapText="1"/>
    </xf>
    <xf numFmtId="0" fontId="44" fillId="2" borderId="2" xfId="0" applyFont="1" applyFill="1" applyBorder="1" applyAlignment="1" applyProtection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horizontal="left" vertical="center"/>
    </xf>
    <xf numFmtId="0" fontId="24" fillId="2" borderId="9" xfId="0" applyFont="1" applyFill="1" applyBorder="1" applyAlignment="1" applyProtection="1">
      <alignment vertical="center" wrapText="1"/>
    </xf>
    <xf numFmtId="0" fontId="4" fillId="2" borderId="8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24" fillId="2" borderId="9" xfId="0" applyFont="1" applyFill="1" applyBorder="1" applyAlignment="1" applyProtection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Fon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 applyProtection="1">
      <alignment vertical="center" wrapText="1"/>
    </xf>
    <xf numFmtId="44" fontId="24" fillId="0" borderId="2" xfId="2" applyFont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3" fillId="7" borderId="29" xfId="0" applyFont="1" applyFill="1" applyBorder="1" applyAlignment="1" applyProtection="1">
      <alignment horizontal="center" vertical="center"/>
    </xf>
    <xf numFmtId="0" fontId="3" fillId="7" borderId="30" xfId="0" applyFont="1" applyFill="1" applyBorder="1" applyAlignment="1" applyProtection="1">
      <alignment horizontal="center" vertical="center"/>
    </xf>
    <xf numFmtId="0" fontId="13" fillId="3" borderId="19" xfId="0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 applyProtection="1">
      <alignment horizontal="center" vertical="center"/>
    </xf>
    <xf numFmtId="0" fontId="13" fillId="3" borderId="12" xfId="0" applyFont="1" applyFill="1" applyBorder="1" applyAlignment="1" applyProtection="1">
      <alignment horizontal="center" vertical="center"/>
    </xf>
    <xf numFmtId="0" fontId="13" fillId="3" borderId="17" xfId="0" applyFont="1" applyFill="1" applyBorder="1" applyAlignment="1" applyProtection="1">
      <alignment horizontal="center" vertical="center"/>
    </xf>
    <xf numFmtId="0" fontId="13" fillId="3" borderId="14" xfId="0" applyFont="1" applyFill="1" applyBorder="1" applyAlignment="1" applyProtection="1">
      <alignment horizontal="center" vertical="center"/>
    </xf>
    <xf numFmtId="0" fontId="13" fillId="3" borderId="15" xfId="0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left" vertical="center" wrapText="1"/>
    </xf>
    <xf numFmtId="0" fontId="1" fillId="2" borderId="16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13" fillId="3" borderId="20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</xf>
    <xf numFmtId="0" fontId="13" fillId="3" borderId="21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 wrapText="1"/>
    </xf>
    <xf numFmtId="0" fontId="46" fillId="0" borderId="0" xfId="59" applyFill="1" applyBorder="1" applyAlignment="1" applyProtection="1">
      <alignment horizontal="left" vertical="top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  <xf numFmtId="0" fontId="3" fillId="5" borderId="29" xfId="0" applyFont="1" applyFill="1" applyBorder="1" applyAlignment="1" applyProtection="1">
      <alignment horizontal="center" vertical="center"/>
    </xf>
    <xf numFmtId="0" fontId="3" fillId="5" borderId="30" xfId="0" applyFont="1" applyFill="1" applyBorder="1" applyAlignment="1" applyProtection="1">
      <alignment horizontal="center" vertical="center"/>
    </xf>
    <xf numFmtId="0" fontId="3" fillId="5" borderId="42" xfId="0" applyFont="1" applyFill="1" applyBorder="1" applyAlignment="1" applyProtection="1">
      <alignment horizontal="center" vertical="center"/>
    </xf>
    <xf numFmtId="0" fontId="3" fillId="6" borderId="29" xfId="0" applyFont="1" applyFill="1" applyBorder="1" applyAlignment="1" applyProtection="1">
      <alignment horizontal="center" vertical="center"/>
    </xf>
    <xf numFmtId="0" fontId="3" fillId="6" borderId="30" xfId="0" applyFont="1" applyFill="1" applyBorder="1" applyAlignment="1" applyProtection="1">
      <alignment horizontal="center" vertical="center"/>
    </xf>
    <xf numFmtId="0" fontId="3" fillId="6" borderId="42" xfId="0" applyFont="1" applyFill="1" applyBorder="1" applyAlignment="1" applyProtection="1">
      <alignment horizontal="center" vertical="center"/>
    </xf>
    <xf numFmtId="0" fontId="3" fillId="8" borderId="29" xfId="0" applyFont="1" applyFill="1" applyBorder="1" applyAlignment="1" applyProtection="1">
      <alignment horizontal="center" vertical="center"/>
    </xf>
    <xf numFmtId="0" fontId="3" fillId="8" borderId="30" xfId="0" applyFont="1" applyFill="1" applyBorder="1" applyAlignment="1" applyProtection="1">
      <alignment horizontal="center" vertical="center"/>
    </xf>
    <xf numFmtId="0" fontId="3" fillId="8" borderId="42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center" vertical="center"/>
    </xf>
    <xf numFmtId="0" fontId="3" fillId="4" borderId="27" xfId="0" applyFont="1" applyFill="1" applyBorder="1" applyAlignment="1" applyProtection="1">
      <alignment horizontal="center" vertical="center"/>
    </xf>
    <xf numFmtId="0" fontId="3" fillId="4" borderId="2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0" fontId="3" fillId="2" borderId="22" xfId="0" applyFont="1" applyFill="1" applyBorder="1" applyAlignment="1" applyProtection="1">
      <alignment horizontal="left" vertical="center" wrapText="1"/>
    </xf>
    <xf numFmtId="0" fontId="3" fillId="2" borderId="23" xfId="0" applyFont="1" applyFill="1" applyBorder="1" applyAlignment="1" applyProtection="1">
      <alignment horizontal="left" vertical="center" wrapText="1"/>
    </xf>
    <xf numFmtId="0" fontId="4" fillId="2" borderId="24" xfId="0" applyFont="1" applyFill="1" applyBorder="1" applyAlignment="1" applyProtection="1">
      <alignment horizontal="left" vertical="center" wrapText="1"/>
    </xf>
    <xf numFmtId="0" fontId="4" fillId="2" borderId="25" xfId="0" applyFont="1" applyFill="1" applyBorder="1" applyAlignment="1" applyProtection="1">
      <alignment horizontal="left" vertical="center" wrapText="1"/>
    </xf>
    <xf numFmtId="0" fontId="21" fillId="9" borderId="10" xfId="0" applyFont="1" applyFill="1" applyBorder="1" applyAlignment="1" applyProtection="1">
      <alignment horizontal="center" vertical="center" wrapText="1"/>
    </xf>
    <xf numFmtId="0" fontId="21" fillId="9" borderId="13" xfId="0" applyFont="1" applyFill="1" applyBorder="1" applyAlignment="1" applyProtection="1">
      <alignment horizontal="center" vertical="center" wrapText="1"/>
    </xf>
    <xf numFmtId="0" fontId="21" fillId="9" borderId="16" xfId="0" applyFont="1" applyFill="1" applyBorder="1" applyAlignment="1" applyProtection="1">
      <alignment horizontal="center" vertical="center" wrapText="1"/>
    </xf>
    <xf numFmtId="0" fontId="22" fillId="9" borderId="19" xfId="0" applyFont="1" applyFill="1" applyBorder="1" applyAlignment="1" applyProtection="1">
      <alignment horizontal="center" vertical="center"/>
    </xf>
    <xf numFmtId="0" fontId="22" fillId="9" borderId="11" xfId="0" applyFont="1" applyFill="1" applyBorder="1" applyAlignment="1" applyProtection="1">
      <alignment horizontal="center" vertical="center"/>
    </xf>
    <xf numFmtId="0" fontId="22" fillId="9" borderId="12" xfId="0" applyFont="1" applyFill="1" applyBorder="1" applyAlignment="1" applyProtection="1">
      <alignment horizontal="center" vertical="center"/>
    </xf>
    <xf numFmtId="0" fontId="22" fillId="9" borderId="20" xfId="0" applyFont="1" applyFill="1" applyBorder="1" applyAlignment="1" applyProtection="1">
      <alignment horizontal="center" vertical="center"/>
    </xf>
    <xf numFmtId="0" fontId="22" fillId="9" borderId="0" xfId="0" applyFont="1" applyFill="1" applyBorder="1" applyAlignment="1" applyProtection="1">
      <alignment horizontal="center" vertical="center"/>
    </xf>
    <xf numFmtId="0" fontId="22" fillId="9" borderId="21" xfId="0" applyFont="1" applyFill="1" applyBorder="1" applyAlignment="1" applyProtection="1">
      <alignment horizontal="center" vertical="center"/>
    </xf>
    <xf numFmtId="0" fontId="21" fillId="9" borderId="19" xfId="0" applyFont="1" applyFill="1" applyBorder="1" applyAlignment="1" applyProtection="1">
      <alignment horizontal="center" vertical="center" wrapText="1"/>
    </xf>
    <xf numFmtId="0" fontId="21" fillId="9" borderId="12" xfId="0" applyFont="1" applyFill="1" applyBorder="1" applyAlignment="1" applyProtection="1">
      <alignment horizontal="center" vertical="center" wrapText="1"/>
    </xf>
    <xf numFmtId="0" fontId="21" fillId="9" borderId="20" xfId="0" applyFont="1" applyFill="1" applyBorder="1" applyAlignment="1" applyProtection="1">
      <alignment horizontal="center" vertical="center" wrapText="1"/>
    </xf>
    <xf numFmtId="0" fontId="21" fillId="9" borderId="21" xfId="0" applyFont="1" applyFill="1" applyBorder="1" applyAlignment="1" applyProtection="1">
      <alignment horizontal="center" vertical="center" wrapText="1"/>
    </xf>
    <xf numFmtId="0" fontId="21" fillId="9" borderId="17" xfId="0" applyFont="1" applyFill="1" applyBorder="1" applyAlignment="1" applyProtection="1">
      <alignment horizontal="center" vertical="center" wrapText="1"/>
    </xf>
    <xf numFmtId="0" fontId="21" fillId="9" borderId="15" xfId="0" applyFont="1" applyFill="1" applyBorder="1" applyAlignment="1" applyProtection="1">
      <alignment horizontal="center" vertical="center" wrapText="1"/>
    </xf>
    <xf numFmtId="0" fontId="22" fillId="9" borderId="17" xfId="0" applyFont="1" applyFill="1" applyBorder="1" applyAlignment="1" applyProtection="1">
      <alignment horizontal="center" vertical="center"/>
    </xf>
    <xf numFmtId="0" fontId="22" fillId="9" borderId="14" xfId="0" applyFont="1" applyFill="1" applyBorder="1" applyAlignment="1" applyProtection="1">
      <alignment horizontal="center" vertical="center"/>
    </xf>
    <xf numFmtId="0" fontId="22" fillId="9" borderId="15" xfId="0" applyFont="1" applyFill="1" applyBorder="1" applyAlignment="1" applyProtection="1">
      <alignment horizontal="center" vertical="center"/>
    </xf>
    <xf numFmtId="0" fontId="21" fillId="9" borderId="26" xfId="0" applyFont="1" applyFill="1" applyBorder="1" applyAlignment="1" applyProtection="1">
      <alignment horizontal="center" vertical="center"/>
    </xf>
    <xf numFmtId="0" fontId="21" fillId="9" borderId="27" xfId="0" applyFont="1" applyFill="1" applyBorder="1" applyAlignment="1" applyProtection="1">
      <alignment horizontal="center" vertical="center"/>
    </xf>
    <xf numFmtId="0" fontId="21" fillId="9" borderId="28" xfId="0" applyFont="1" applyFill="1" applyBorder="1" applyAlignment="1" applyProtection="1">
      <alignment horizontal="center" vertical="center"/>
    </xf>
    <xf numFmtId="0" fontId="21" fillId="9" borderId="10" xfId="0" applyFont="1" applyFill="1" applyBorder="1" applyAlignment="1" applyProtection="1">
      <alignment horizontal="left" vertical="center" wrapText="1"/>
    </xf>
    <xf numFmtId="0" fontId="21" fillId="9" borderId="16" xfId="0" applyFont="1" applyFill="1" applyBorder="1" applyAlignment="1" applyProtection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A5-48C3-9A0E-C2B79FE17E27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A5-48C3-9A0E-C2B79FE17E27}"/>
                </c:ext>
              </c:extLst>
            </c:dLbl>
            <c:dLbl>
              <c:idx val="2"/>
              <c:layout>
                <c:manualLayout>
                  <c:x val="-0.11998060953864163"/>
                  <c:y val="-0.114730549728181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A5-48C3-9A0E-C2B79FE17E27}"/>
                </c:ext>
              </c:extLst>
            </c:dLbl>
            <c:dLbl>
              <c:idx val="3"/>
              <c:layout>
                <c:manualLayout>
                  <c:x val="6.6982287035057028E-2"/>
                  <c:y val="-4.603520486040618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A5-48C3-9A0E-C2B79FE17E27}"/>
                </c:ext>
              </c:extLst>
            </c:dLbl>
            <c:dLbl>
              <c:idx val="4"/>
              <c:layout>
                <c:manualLayout>
                  <c:x val="0.1384737934847709"/>
                  <c:y val="-5.82063717639274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A5-48C3-9A0E-C2B79FE17E27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A5-48C3-9A0E-C2B79FE17E27}"/>
                </c:ext>
              </c:extLst>
            </c:dLbl>
            <c:dLbl>
              <c:idx val="6"/>
              <c:layout>
                <c:manualLayout>
                  <c:x val="0.14008790456076259"/>
                  <c:y val="-3.87629424105028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A5-48C3-9A0E-C2B79FE17E27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A5-48C3-9A0E-C2B79FE17E27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A5-48C3-9A0E-C2B79FE17E27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A5-48C3-9A0E-C2B79FE17E27}"/>
                </c:ext>
              </c:extLst>
            </c:dLbl>
            <c:dLbl>
              <c:idx val="12"/>
              <c:layout>
                <c:manualLayout>
                  <c:x val="-1.2983771138030968E-2"/>
                  <c:y val="-6.111599858639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7D-49DA-B1F9-D100680CB64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ANUAL'!$A$35:$A$47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'2024 - CONTRACTACIÓ ANUAL'!$B$35:$B$47</c:f>
              <c:numCache>
                <c:formatCode>#,##0</c:formatCode>
                <c:ptCount val="13"/>
                <c:pt idx="0">
                  <c:v>242</c:v>
                </c:pt>
                <c:pt idx="1">
                  <c:v>112</c:v>
                </c:pt>
                <c:pt idx="2">
                  <c:v>101</c:v>
                </c:pt>
                <c:pt idx="3">
                  <c:v>10</c:v>
                </c:pt>
                <c:pt idx="4">
                  <c:v>0</c:v>
                </c:pt>
                <c:pt idx="5">
                  <c:v>24</c:v>
                </c:pt>
                <c:pt idx="6">
                  <c:v>595</c:v>
                </c:pt>
                <c:pt idx="7">
                  <c:v>2063</c:v>
                </c:pt>
                <c:pt idx="8">
                  <c:v>3768</c:v>
                </c:pt>
                <c:pt idx="9">
                  <c:v>0</c:v>
                </c:pt>
                <c:pt idx="10">
                  <c:v>84</c:v>
                </c:pt>
                <c:pt idx="11">
                  <c:v>15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6A5-48C3-9A0E-C2B79FE17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7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B-459D-8927-E471F675285D}"/>
                </c:ext>
              </c:extLst>
            </c:dLbl>
            <c:dLbl>
              <c:idx val="1"/>
              <c:layout>
                <c:manualLayout>
                  <c:x val="0.30481882994622456"/>
                  <c:y val="4.923742958138543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B-459D-8927-E471F675285D}"/>
                </c:ext>
              </c:extLst>
            </c:dLbl>
            <c:dLbl>
              <c:idx val="2"/>
              <c:layout>
                <c:manualLayout>
                  <c:x val="0.23356502029556117"/>
                  <c:y val="0.1830222739402392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B-459D-8927-E471F675285D}"/>
                </c:ext>
              </c:extLst>
            </c:dLbl>
            <c:dLbl>
              <c:idx val="3"/>
              <c:layout>
                <c:manualLayout>
                  <c:x val="4.5669392307101868E-2"/>
                  <c:y val="0.1913607095849916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B-459D-8927-E471F675285D}"/>
                </c:ext>
              </c:extLst>
            </c:dLbl>
            <c:dLbl>
              <c:idx val="4"/>
              <c:layout>
                <c:manualLayout>
                  <c:x val="-0.12872903281153347"/>
                  <c:y val="0.12271519191208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B-459D-8927-E471F675285D}"/>
                </c:ext>
              </c:extLst>
            </c:dLbl>
            <c:dLbl>
              <c:idx val="5"/>
              <c:layout>
                <c:manualLayout>
                  <c:x val="-7.9702903687516091E-2"/>
                  <c:y val="1.155236941789467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B-459D-8927-E471F675285D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B-459D-8927-E471F675285D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B-459D-8927-E471F675285D}"/>
                </c:ext>
              </c:extLst>
            </c:dLbl>
            <c:dLbl>
              <c:idx val="8"/>
              <c:layout>
                <c:manualLayout>
                  <c:x val="-2.3021261801451171E-2"/>
                  <c:y val="-6.21752593969351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0B-459D-8927-E471F675285D}"/>
                </c:ext>
              </c:extLst>
            </c:dLbl>
            <c:dLbl>
              <c:idx val="9"/>
              <c:layout>
                <c:manualLayout>
                  <c:x val="-6.5122789273830001E-3"/>
                  <c:y val="-0.3358444367690024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0B-459D-8927-E471F675285D}"/>
                </c:ext>
              </c:extLst>
            </c:dLbl>
            <c:dLbl>
              <c:idx val="10"/>
              <c:layout>
                <c:manualLayout>
                  <c:x val="-4.587383791544946E-2"/>
                  <c:y val="-0.1478600592455225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77-44EB-913B-405FDF32F7A4}"/>
                </c:ext>
              </c:extLst>
            </c:dLbl>
            <c:dLbl>
              <c:idx val="11"/>
              <c:layout>
                <c:manualLayout>
                  <c:x val="-2.9817994645042156E-2"/>
                  <c:y val="0.1781903278087066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77-44EB-913B-405FDF32F7A4}"/>
                </c:ext>
              </c:extLst>
            </c:dLbl>
            <c:dLbl>
              <c:idx val="12"/>
              <c:layout>
                <c:manualLayout>
                  <c:x val="-4.3587370246120367E-2"/>
                  <c:y val="-0.239036846798410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77-44EB-913B-405FDF32F7A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ANUAL'!$A$35:$A$47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'2024 - CONTRACTACIÓ ANUAL'!$E$35:$E$47</c:f>
              <c:numCache>
                <c:formatCode>#,##0.00\ "€"</c:formatCode>
                <c:ptCount val="13"/>
                <c:pt idx="0">
                  <c:v>274754671.72999996</c:v>
                </c:pt>
                <c:pt idx="1">
                  <c:v>10844815.92</c:v>
                </c:pt>
                <c:pt idx="2">
                  <c:v>3207323.67</c:v>
                </c:pt>
                <c:pt idx="3">
                  <c:v>2857424.79</c:v>
                </c:pt>
                <c:pt idx="4">
                  <c:v>0</c:v>
                </c:pt>
                <c:pt idx="5">
                  <c:v>2438350.33</c:v>
                </c:pt>
                <c:pt idx="6">
                  <c:v>34679975.07</c:v>
                </c:pt>
                <c:pt idx="7">
                  <c:v>22335363.420000006</c:v>
                </c:pt>
                <c:pt idx="8">
                  <c:v>2660443.8700000006</c:v>
                </c:pt>
                <c:pt idx="9">
                  <c:v>0</c:v>
                </c:pt>
                <c:pt idx="10">
                  <c:v>742091.25</c:v>
                </c:pt>
                <c:pt idx="11">
                  <c:v>328832.06</c:v>
                </c:pt>
                <c:pt idx="12">
                  <c:v>340817.74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E0B-459D-8927-E471F67528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78-4264-9058-F48F064A8A9D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78-4264-9058-F48F064A8A9D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78-4264-9058-F48F064A8A9D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78-4264-9058-F48F064A8A9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ANUAL'!$L$35:$L$40</c:f>
              <c:numCache>
                <c:formatCode>#,##0</c:formatCode>
                <c:ptCount val="6"/>
                <c:pt idx="0">
                  <c:v>299</c:v>
                </c:pt>
                <c:pt idx="1">
                  <c:v>4388</c:v>
                </c:pt>
                <c:pt idx="2">
                  <c:v>2240</c:v>
                </c:pt>
                <c:pt idx="3">
                  <c:v>10</c:v>
                </c:pt>
                <c:pt idx="4">
                  <c:v>85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78-4264-9058-F48F064A8A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46-4745-A2E7-7628B6BD7F71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46-4745-A2E7-7628B6BD7F71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46-4745-A2E7-7628B6BD7F71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46-4745-A2E7-7628B6BD7F71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46-4745-A2E7-7628B6BD7F71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46-4745-A2E7-7628B6BD7F7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ANUAL'!$O$35:$O$40</c:f>
              <c:numCache>
                <c:formatCode>#,##0.00\ "€"</c:formatCode>
                <c:ptCount val="6"/>
                <c:pt idx="0">
                  <c:v>22243920.050000001</c:v>
                </c:pt>
                <c:pt idx="1">
                  <c:v>308865565.08000004</c:v>
                </c:pt>
                <c:pt idx="2">
                  <c:v>18879519.16</c:v>
                </c:pt>
                <c:pt idx="3">
                  <c:v>2857424.79</c:v>
                </c:pt>
                <c:pt idx="4">
                  <c:v>2343680.77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46-4745-A2E7-7628B6BD7F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28</xdr:row>
      <xdr:rowOff>230909</xdr:rowOff>
    </xdr:from>
    <xdr:to>
      <xdr:col>24</xdr:col>
      <xdr:colOff>333375</xdr:colOff>
      <xdr:row>37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28</xdr:row>
      <xdr:rowOff>202046</xdr:rowOff>
    </xdr:from>
    <xdr:to>
      <xdr:col>30</xdr:col>
      <xdr:colOff>714375</xdr:colOff>
      <xdr:row>37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37</xdr:row>
      <xdr:rowOff>377220</xdr:rowOff>
    </xdr:from>
    <xdr:to>
      <xdr:col>24</xdr:col>
      <xdr:colOff>331231</xdr:colOff>
      <xdr:row>50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37</xdr:row>
      <xdr:rowOff>362912</xdr:rowOff>
    </xdr:from>
    <xdr:to>
      <xdr:col>30</xdr:col>
      <xdr:colOff>698500</xdr:colOff>
      <xdr:row>50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0"/>
  <sheetViews>
    <sheetView showGridLines="0" showZeros="0" zoomScale="70" zoomScaleNormal="70" workbookViewId="0">
      <selection activeCell="A29" sqref="A29:Q29"/>
    </sheetView>
  </sheetViews>
  <sheetFormatPr defaultColWidth="9.109375" defaultRowHeight="14.4" x14ac:dyDescent="0.3"/>
  <cols>
    <col min="1" max="1" width="26.109375" style="27" customWidth="1"/>
    <col min="2" max="2" width="11.5546875" style="62" customWidth="1"/>
    <col min="3" max="3" width="10.6640625" style="27" customWidth="1"/>
    <col min="4" max="4" width="19.109375" style="27" customWidth="1"/>
    <col min="5" max="5" width="18.109375" style="27" customWidth="1"/>
    <col min="6" max="6" width="11.44140625" style="27" customWidth="1"/>
    <col min="7" max="7" width="9.33203125" style="27" customWidth="1"/>
    <col min="8" max="8" width="10.88671875" style="62" customWidth="1"/>
    <col min="9" max="9" width="17.33203125" style="27" customWidth="1"/>
    <col min="10" max="10" width="20" style="27" customWidth="1"/>
    <col min="11" max="12" width="11.44140625" style="27" customWidth="1"/>
    <col min="13" max="13" width="10.6640625" style="27" customWidth="1"/>
    <col min="14" max="14" width="18.88671875" style="62" customWidth="1"/>
    <col min="15" max="15" width="19.6640625" style="27" customWidth="1"/>
    <col min="16" max="16" width="11.44140625" style="27" customWidth="1"/>
    <col min="17" max="17" width="9.109375" style="27" customWidth="1"/>
    <col min="18" max="18" width="11" style="27" customWidth="1"/>
    <col min="19" max="19" width="18.88671875" style="27" customWidth="1"/>
    <col min="20" max="20" width="19.5546875" style="27" customWidth="1"/>
    <col min="21" max="21" width="11.109375" style="27" customWidth="1"/>
    <col min="22" max="22" width="9" style="27" customWidth="1"/>
    <col min="23" max="23" width="10" style="27" customWidth="1"/>
    <col min="24" max="24" width="19" style="27" customWidth="1"/>
    <col min="25" max="25" width="17.33203125" style="27" customWidth="1"/>
    <col min="26" max="26" width="9.6640625" style="27" customWidth="1"/>
    <col min="27" max="27" width="9.109375" style="27" customWidth="1"/>
    <col min="28" max="28" width="10.88671875" style="27" customWidth="1"/>
    <col min="29" max="29" width="18.109375" style="27" customWidth="1"/>
    <col min="30" max="30" width="18.88671875" style="27" customWidth="1"/>
    <col min="31" max="31" width="10.88671875" style="27" customWidth="1"/>
    <col min="32" max="16384" width="9.109375" style="27"/>
  </cols>
  <sheetData>
    <row r="1" spans="1:31" x14ac:dyDescent="0.3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x14ac:dyDescent="0.3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x14ac:dyDescent="0.3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ht="14.7" x14ac:dyDescent="0.35">
      <c r="B4" s="26"/>
      <c r="H4" s="26"/>
      <c r="N4" s="26"/>
    </row>
    <row r="5" spans="1:31" s="25" customFormat="1" ht="30.75" customHeight="1" x14ac:dyDescent="0.3">
      <c r="A5" s="28" t="s">
        <v>12</v>
      </c>
      <c r="B5" s="26"/>
      <c r="H5" s="26"/>
      <c r="N5" s="26"/>
    </row>
    <row r="6" spans="1:31" s="25" customFormat="1" ht="6.75" customHeight="1" x14ac:dyDescent="0.35">
      <c r="A6" s="29"/>
      <c r="B6" s="26"/>
      <c r="H6" s="26"/>
      <c r="N6" s="26"/>
    </row>
    <row r="7" spans="1:31" s="25" customFormat="1" ht="24.75" customHeight="1" x14ac:dyDescent="0.3">
      <c r="A7" s="30" t="s">
        <v>41</v>
      </c>
      <c r="B7" s="31" t="s">
        <v>53</v>
      </c>
      <c r="C7" s="32"/>
      <c r="D7" s="32"/>
      <c r="E7" s="32"/>
      <c r="F7" s="32"/>
      <c r="G7" s="33"/>
      <c r="H7" s="73"/>
      <c r="I7" s="90" t="s">
        <v>46</v>
      </c>
      <c r="J7" s="91">
        <v>45755</v>
      </c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3">
      <c r="A8" s="30" t="s">
        <v>11</v>
      </c>
      <c r="B8" s="24" t="s">
        <v>60</v>
      </c>
      <c r="C8" s="74"/>
      <c r="D8" s="74"/>
      <c r="E8" s="74"/>
      <c r="F8" s="74"/>
      <c r="G8" s="75"/>
      <c r="H8" s="75"/>
      <c r="I8" s="75"/>
      <c r="J8" s="75"/>
      <c r="K8" s="75"/>
      <c r="L8" s="30"/>
      <c r="N8" s="26"/>
      <c r="R8" s="30"/>
      <c r="X8" s="30"/>
      <c r="AE8" s="30"/>
    </row>
    <row r="9" spans="1:31" ht="26.25" customHeight="1" thickBot="1" x14ac:dyDescent="0.35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4">
      <c r="A10" s="25"/>
      <c r="B10" s="130" t="s">
        <v>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2"/>
    </row>
    <row r="11" spans="1:31" ht="30" customHeight="1" thickBot="1" x14ac:dyDescent="0.35">
      <c r="A11" s="122" t="s">
        <v>10</v>
      </c>
      <c r="B11" s="133" t="s">
        <v>3</v>
      </c>
      <c r="C11" s="134"/>
      <c r="D11" s="134"/>
      <c r="E11" s="134"/>
      <c r="F11" s="135"/>
      <c r="G11" s="136" t="s">
        <v>1</v>
      </c>
      <c r="H11" s="137"/>
      <c r="I11" s="137"/>
      <c r="J11" s="137"/>
      <c r="K11" s="138"/>
      <c r="L11" s="108" t="s">
        <v>2</v>
      </c>
      <c r="M11" s="109"/>
      <c r="N11" s="109"/>
      <c r="O11" s="109"/>
      <c r="P11" s="109"/>
      <c r="Q11" s="139" t="s">
        <v>34</v>
      </c>
      <c r="R11" s="140"/>
      <c r="S11" s="140"/>
      <c r="T11" s="140"/>
      <c r="U11" s="141"/>
      <c r="V11" s="145" t="s">
        <v>5</v>
      </c>
      <c r="W11" s="146"/>
      <c r="X11" s="146"/>
      <c r="Y11" s="146"/>
      <c r="Z11" s="147"/>
      <c r="AA11" s="142" t="s">
        <v>4</v>
      </c>
      <c r="AB11" s="143"/>
      <c r="AC11" s="143"/>
      <c r="AD11" s="143"/>
      <c r="AE11" s="144"/>
    </row>
    <row r="12" spans="1:31" ht="39" customHeight="1" thickBot="1" x14ac:dyDescent="0.35">
      <c r="A12" s="123"/>
      <c r="B12" s="34" t="s">
        <v>7</v>
      </c>
      <c r="C12" s="35" t="s">
        <v>8</v>
      </c>
      <c r="D12" s="36" t="s">
        <v>23</v>
      </c>
      <c r="E12" s="37" t="s">
        <v>24</v>
      </c>
      <c r="F12" s="38" t="s">
        <v>13</v>
      </c>
      <c r="G12" s="39" t="s">
        <v>7</v>
      </c>
      <c r="H12" s="35" t="s">
        <v>8</v>
      </c>
      <c r="I12" s="36" t="s">
        <v>23</v>
      </c>
      <c r="J12" s="37" t="s">
        <v>22</v>
      </c>
      <c r="K12" s="38" t="s">
        <v>13</v>
      </c>
      <c r="L12" s="39" t="s">
        <v>7</v>
      </c>
      <c r="M12" s="35" t="s">
        <v>8</v>
      </c>
      <c r="N12" s="36" t="s">
        <v>23</v>
      </c>
      <c r="O12" s="37" t="s">
        <v>20</v>
      </c>
      <c r="P12" s="38" t="s">
        <v>13</v>
      </c>
      <c r="Q12" s="39" t="s">
        <v>7</v>
      </c>
      <c r="R12" s="35" t="s">
        <v>8</v>
      </c>
      <c r="S12" s="36" t="s">
        <v>21</v>
      </c>
      <c r="T12" s="37" t="s">
        <v>22</v>
      </c>
      <c r="U12" s="40" t="s">
        <v>13</v>
      </c>
      <c r="V12" s="34" t="s">
        <v>7</v>
      </c>
      <c r="W12" s="35" t="s">
        <v>8</v>
      </c>
      <c r="X12" s="36" t="s">
        <v>21</v>
      </c>
      <c r="Y12" s="37" t="s">
        <v>22</v>
      </c>
      <c r="Z12" s="38" t="s">
        <v>13</v>
      </c>
      <c r="AA12" s="34" t="s">
        <v>7</v>
      </c>
      <c r="AB12" s="35" t="s">
        <v>8</v>
      </c>
      <c r="AC12" s="36" t="s">
        <v>21</v>
      </c>
      <c r="AD12" s="37" t="s">
        <v>22</v>
      </c>
      <c r="AE12" s="38" t="s">
        <v>13</v>
      </c>
    </row>
    <row r="13" spans="1:31" s="42" customFormat="1" ht="36" customHeight="1" x14ac:dyDescent="0.3">
      <c r="A13" s="41" t="s">
        <v>25</v>
      </c>
      <c r="B13" s="1"/>
      <c r="C13" s="20" t="str">
        <f t="shared" ref="C13:C25" si="0">IF(B13,B13/$B$26,"")</f>
        <v/>
      </c>
      <c r="D13" s="4"/>
      <c r="E13" s="5"/>
      <c r="F13" s="21" t="str">
        <f t="shared" ref="F13:F25" si="1">IF(E13,E13/$E$26,"")</f>
        <v/>
      </c>
      <c r="G13" s="1">
        <v>37</v>
      </c>
      <c r="H13" s="20">
        <f t="shared" ref="H13:H25" si="2">IF(G13,G13/$G$26,"")</f>
        <v>5.2781740370898715E-2</v>
      </c>
      <c r="I13" s="4">
        <v>44786428.679999992</v>
      </c>
      <c r="J13" s="5">
        <v>54016871.629999988</v>
      </c>
      <c r="K13" s="21">
        <f t="shared" ref="K13:K25" si="3">IF(J13,J13/$J$26,"")</f>
        <v>0.85259068631894097</v>
      </c>
      <c r="L13" s="1">
        <v>12</v>
      </c>
      <c r="M13" s="20">
        <f t="shared" ref="M13:M25" si="4">IF(L13,L13/$L$26,"")</f>
        <v>3.5502958579881658E-2</v>
      </c>
      <c r="N13" s="4">
        <v>2108368.3600000003</v>
      </c>
      <c r="O13" s="5">
        <v>2551125.71</v>
      </c>
      <c r="P13" s="21">
        <f t="shared" ref="P13:P25" si="5">IF(O13,O13/$O$26,"")</f>
        <v>0.51700166375745127</v>
      </c>
      <c r="Q13" s="1"/>
      <c r="R13" s="20" t="str">
        <f t="shared" ref="R13:R25" si="6">IF(Q13,Q13/$Q$26,"")</f>
        <v/>
      </c>
      <c r="S13" s="4">
        <v>0</v>
      </c>
      <c r="T13" s="5">
        <v>0</v>
      </c>
      <c r="U13" s="21" t="str">
        <f t="shared" ref="U13:U25" si="7">IF(T13,T13/$T$26,"")</f>
        <v/>
      </c>
      <c r="V13" s="1"/>
      <c r="W13" s="20" t="str">
        <f t="shared" ref="W13:W25" si="8">IF(V13,V13/$V$26,"")</f>
        <v/>
      </c>
      <c r="X13" s="4"/>
      <c r="Y13" s="5"/>
      <c r="Z13" s="21" t="str">
        <f t="shared" ref="Z13:Z25" si="9">IF(Y13,Y13/$Y$26,"")</f>
        <v/>
      </c>
      <c r="AA13" s="1"/>
      <c r="AB13" s="20" t="str">
        <f t="shared" ref="AB13:AB25" si="10">IF(AA13,AA13/$AA$26,"")</f>
        <v/>
      </c>
      <c r="AC13" s="4"/>
      <c r="AD13" s="5"/>
      <c r="AE13" s="21" t="str">
        <f t="shared" ref="AE13:AE25" si="11">IF(AD13,AD13/$AD$26,"")</f>
        <v/>
      </c>
    </row>
    <row r="14" spans="1:31" s="42" customFormat="1" ht="36" customHeight="1" x14ac:dyDescent="0.3">
      <c r="A14" s="43" t="s">
        <v>18</v>
      </c>
      <c r="B14" s="2">
        <v>5</v>
      </c>
      <c r="C14" s="20">
        <f t="shared" si="0"/>
        <v>0.14285714285714285</v>
      </c>
      <c r="D14" s="6">
        <v>1086595.05</v>
      </c>
      <c r="E14" s="7">
        <v>1314780.01</v>
      </c>
      <c r="F14" s="21">
        <f t="shared" si="1"/>
        <v>0.6651889900320157</v>
      </c>
      <c r="G14" s="2">
        <v>4</v>
      </c>
      <c r="H14" s="20">
        <f t="shared" si="2"/>
        <v>5.7061340941512127E-3</v>
      </c>
      <c r="I14" s="6">
        <v>242505.03999999998</v>
      </c>
      <c r="J14" s="7">
        <v>293431.09999999998</v>
      </c>
      <c r="K14" s="21">
        <f t="shared" si="3"/>
        <v>4.6314533846010114E-3</v>
      </c>
      <c r="L14" s="2">
        <v>1</v>
      </c>
      <c r="M14" s="20">
        <f t="shared" si="4"/>
        <v>2.9585798816568047E-3</v>
      </c>
      <c r="N14" s="6">
        <v>33020</v>
      </c>
      <c r="O14" s="7">
        <v>39954.199999999997</v>
      </c>
      <c r="P14" s="21">
        <f t="shared" si="5"/>
        <v>8.0969698173352488E-3</v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2" customFormat="1" ht="36" customHeight="1" x14ac:dyDescent="0.3">
      <c r="A15" s="43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10</v>
      </c>
      <c r="H15" s="20">
        <f t="shared" si="2"/>
        <v>1.4265335235378032E-2</v>
      </c>
      <c r="I15" s="6">
        <v>296613.13999999996</v>
      </c>
      <c r="J15" s="7">
        <v>334588.83999999997</v>
      </c>
      <c r="K15" s="21">
        <f t="shared" si="3"/>
        <v>5.2810783024284953E-3</v>
      </c>
      <c r="L15" s="2">
        <v>8</v>
      </c>
      <c r="M15" s="20">
        <f t="shared" si="4"/>
        <v>2.3668639053254437E-2</v>
      </c>
      <c r="N15" s="6">
        <v>105716.78</v>
      </c>
      <c r="O15" s="7">
        <v>127917.30999999998</v>
      </c>
      <c r="P15" s="21">
        <f t="shared" si="5"/>
        <v>2.5923247072515938E-2</v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2" customFormat="1" ht="36" customHeight="1" x14ac:dyDescent="0.3">
      <c r="A16" s="43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>
        <v>1</v>
      </c>
      <c r="R16" s="20">
        <f t="shared" si="6"/>
        <v>1</v>
      </c>
      <c r="S16" s="6">
        <v>410991.04</v>
      </c>
      <c r="T16" s="7">
        <v>410991.04</v>
      </c>
      <c r="U16" s="21">
        <f t="shared" si="7"/>
        <v>1</v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2" customFormat="1" ht="36" customHeight="1" x14ac:dyDescent="0.25">
      <c r="A17" s="43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9"/>
      <c r="Y17" s="99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9" customFormat="1" ht="36" customHeight="1" x14ac:dyDescent="0.3">
      <c r="A18" s="76" t="s">
        <v>33</v>
      </c>
      <c r="B18" s="71"/>
      <c r="C18" s="66" t="str">
        <f t="shared" si="0"/>
        <v/>
      </c>
      <c r="D18" s="69"/>
      <c r="E18" s="70"/>
      <c r="F18" s="67" t="str">
        <f t="shared" si="1"/>
        <v/>
      </c>
      <c r="G18" s="71">
        <v>4</v>
      </c>
      <c r="H18" s="66">
        <f t="shared" si="2"/>
        <v>5.7061340941512127E-3</v>
      </c>
      <c r="I18" s="69">
        <v>970897.04</v>
      </c>
      <c r="J18" s="70">
        <v>1061645.82</v>
      </c>
      <c r="K18" s="67">
        <f t="shared" si="3"/>
        <v>1.6756789332441301E-2</v>
      </c>
      <c r="L18" s="71">
        <v>2</v>
      </c>
      <c r="M18" s="66">
        <f t="shared" si="4"/>
        <v>5.9171597633136093E-3</v>
      </c>
      <c r="N18" s="69">
        <v>258553</v>
      </c>
      <c r="O18" s="70">
        <v>303643.33999999997</v>
      </c>
      <c r="P18" s="67">
        <f t="shared" si="5"/>
        <v>6.1535231820806439E-2</v>
      </c>
      <c r="Q18" s="71"/>
      <c r="R18" s="66" t="str">
        <f t="shared" si="6"/>
        <v/>
      </c>
      <c r="S18" s="69"/>
      <c r="T18" s="70"/>
      <c r="U18" s="67" t="str">
        <f t="shared" si="7"/>
        <v/>
      </c>
      <c r="V18" s="71"/>
      <c r="W18" s="66" t="str">
        <f t="shared" si="8"/>
        <v/>
      </c>
      <c r="X18" s="69"/>
      <c r="Y18" s="70"/>
      <c r="Z18" s="67" t="str">
        <f t="shared" si="9"/>
        <v/>
      </c>
      <c r="AA18" s="71"/>
      <c r="AB18" s="20" t="str">
        <f t="shared" si="10"/>
        <v/>
      </c>
      <c r="AC18" s="69"/>
      <c r="AD18" s="70"/>
      <c r="AE18" s="67" t="str">
        <f t="shared" si="11"/>
        <v/>
      </c>
    </row>
    <row r="19" spans="1:31" s="42" customFormat="1" ht="36" customHeight="1" x14ac:dyDescent="0.3">
      <c r="A19" s="44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81</v>
      </c>
      <c r="H19" s="20">
        <f t="shared" si="2"/>
        <v>0.11554921540656206</v>
      </c>
      <c r="I19" s="6">
        <v>3900922.0500000021</v>
      </c>
      <c r="J19" s="7">
        <v>4676755.9400000013</v>
      </c>
      <c r="K19" s="21">
        <f t="shared" si="3"/>
        <v>7.3816910093258317E-2</v>
      </c>
      <c r="L19" s="2">
        <v>39</v>
      </c>
      <c r="M19" s="20">
        <f t="shared" si="4"/>
        <v>0.11538461538461539</v>
      </c>
      <c r="N19" s="6">
        <v>1255571.3400000005</v>
      </c>
      <c r="O19" s="7">
        <v>1519241.3599999994</v>
      </c>
      <c r="P19" s="21">
        <f t="shared" si="5"/>
        <v>0.30788381289494848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9" customFormat="1" ht="36" customHeight="1" x14ac:dyDescent="0.3">
      <c r="A20" s="80" t="s">
        <v>29</v>
      </c>
      <c r="B20" s="68">
        <v>30</v>
      </c>
      <c r="C20" s="66">
        <f t="shared" si="0"/>
        <v>0.8571428571428571</v>
      </c>
      <c r="D20" s="69">
        <v>546918.25</v>
      </c>
      <c r="E20" s="70">
        <v>661771.06000000006</v>
      </c>
      <c r="F20" s="21">
        <f t="shared" si="1"/>
        <v>0.3348110099679843</v>
      </c>
      <c r="G20" s="68">
        <v>276</v>
      </c>
      <c r="H20" s="66">
        <f t="shared" si="2"/>
        <v>0.39372325249643364</v>
      </c>
      <c r="I20" s="69">
        <v>1803111.4500000002</v>
      </c>
      <c r="J20" s="70">
        <v>2145278.5999999996</v>
      </c>
      <c r="K20" s="67">
        <f t="shared" si="3"/>
        <v>3.3860616113568456E-2</v>
      </c>
      <c r="L20" s="68">
        <v>50</v>
      </c>
      <c r="M20" s="66">
        <f t="shared" si="4"/>
        <v>0.14792899408284024</v>
      </c>
      <c r="N20" s="69">
        <v>252731.04000000007</v>
      </c>
      <c r="O20" s="70">
        <v>305804.56000000006</v>
      </c>
      <c r="P20" s="67">
        <f t="shared" si="5"/>
        <v>6.1973216641141277E-2</v>
      </c>
      <c r="Q20" s="68"/>
      <c r="R20" s="66" t="str">
        <f t="shared" si="6"/>
        <v/>
      </c>
      <c r="S20" s="69"/>
      <c r="T20" s="70"/>
      <c r="U20" s="67" t="str">
        <f t="shared" si="7"/>
        <v/>
      </c>
      <c r="V20" s="68">
        <v>16</v>
      </c>
      <c r="W20" s="66">
        <f t="shared" si="8"/>
        <v>0.59259259259259256</v>
      </c>
      <c r="X20" s="69">
        <v>262389.76000000001</v>
      </c>
      <c r="Y20" s="70">
        <v>289642.31000000006</v>
      </c>
      <c r="Z20" s="67">
        <f t="shared" si="9"/>
        <v>0.99060668566625376</v>
      </c>
      <c r="AA20" s="68"/>
      <c r="AB20" s="20" t="str">
        <f t="shared" si="10"/>
        <v/>
      </c>
      <c r="AC20" s="69"/>
      <c r="AD20" s="70"/>
      <c r="AE20" s="67" t="str">
        <f t="shared" si="11"/>
        <v/>
      </c>
    </row>
    <row r="21" spans="1:31" s="42" customFormat="1" ht="39.9" customHeight="1" x14ac:dyDescent="0.3">
      <c r="A21" s="95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227</v>
      </c>
      <c r="H21" s="20">
        <f t="shared" si="2"/>
        <v>0.32382310984308132</v>
      </c>
      <c r="I21" s="98">
        <v>128187.26999999999</v>
      </c>
      <c r="J21" s="98">
        <v>149616.46000000002</v>
      </c>
      <c r="K21" s="21">
        <f t="shared" si="3"/>
        <v>2.3615140319448824E-3</v>
      </c>
      <c r="L21" s="2">
        <v>226</v>
      </c>
      <c r="M21" s="20">
        <f t="shared" si="4"/>
        <v>0.66863905325443784</v>
      </c>
      <c r="N21" s="6">
        <v>72415.010000000038</v>
      </c>
      <c r="O21" s="7">
        <v>86776.769999999975</v>
      </c>
      <c r="P21" s="21">
        <f t="shared" si="5"/>
        <v>1.7585857995801261E-2</v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>
        <v>11</v>
      </c>
      <c r="W21" s="20">
        <f t="shared" si="8"/>
        <v>0.40740740740740738</v>
      </c>
      <c r="X21" s="100">
        <v>2615.7799999999997</v>
      </c>
      <c r="Y21" s="100">
        <v>2746.5</v>
      </c>
      <c r="Z21" s="21">
        <f t="shared" si="9"/>
        <v>9.393314333746218E-3</v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2" customFormat="1" ht="39.9" customHeight="1" x14ac:dyDescent="0.3">
      <c r="A22" s="80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8"/>
      <c r="J22" s="98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100"/>
      <c r="Y22" s="101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2" customFormat="1" ht="39.9" customHeight="1" x14ac:dyDescent="0.3">
      <c r="A23" s="94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>
        <v>62</v>
      </c>
      <c r="H23" s="20">
        <f t="shared" si="2"/>
        <v>8.8445078459343796E-2</v>
      </c>
      <c r="I23" s="98">
        <v>677607.81</v>
      </c>
      <c r="J23" s="98">
        <v>677971.25</v>
      </c>
      <c r="K23" s="21">
        <f t="shared" si="3"/>
        <v>1.0700952422816391E-2</v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100"/>
      <c r="Y23" s="101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2" customFormat="1" ht="39.9" customHeight="1" x14ac:dyDescent="0.3">
      <c r="A24" s="94" t="s">
        <v>59</v>
      </c>
      <c r="B24" s="2"/>
      <c r="C24" s="20" t="str">
        <f t="shared" si="0"/>
        <v/>
      </c>
      <c r="D24" s="6"/>
      <c r="E24" s="7"/>
      <c r="F24" s="21" t="str">
        <f t="shared" si="1"/>
        <v/>
      </c>
      <c r="G24" s="2"/>
      <c r="H24" s="20" t="str">
        <f t="shared" si="2"/>
        <v/>
      </c>
      <c r="I24" s="98"/>
      <c r="J24" s="103"/>
      <c r="K24" s="21" t="str">
        <f t="shared" si="3"/>
        <v/>
      </c>
      <c r="L24" s="2"/>
      <c r="M24" s="20" t="str">
        <f t="shared" si="4"/>
        <v/>
      </c>
      <c r="N24" s="6"/>
      <c r="O24" s="7"/>
      <c r="P24" s="21" t="str">
        <f t="shared" si="5"/>
        <v/>
      </c>
      <c r="Q24" s="2"/>
      <c r="R24" s="20" t="str">
        <f t="shared" si="6"/>
        <v/>
      </c>
      <c r="S24" s="6"/>
      <c r="T24" s="7"/>
      <c r="U24" s="21" t="str">
        <f t="shared" si="7"/>
        <v/>
      </c>
      <c r="V24" s="2"/>
      <c r="W24" s="20" t="str">
        <f t="shared" si="8"/>
        <v/>
      </c>
      <c r="X24" s="100"/>
      <c r="Y24" s="101"/>
      <c r="Z24" s="21" t="str">
        <f t="shared" si="9"/>
        <v/>
      </c>
      <c r="AA24" s="2"/>
      <c r="AB24" s="20" t="str">
        <f t="shared" si="10"/>
        <v/>
      </c>
      <c r="AC24" s="6"/>
      <c r="AD24" s="7"/>
      <c r="AE24" s="21" t="str">
        <f t="shared" si="11"/>
        <v/>
      </c>
    </row>
    <row r="25" spans="1:31" s="42" customFormat="1" ht="36" customHeight="1" x14ac:dyDescent="0.3">
      <c r="A25" s="97" t="s">
        <v>52</v>
      </c>
      <c r="B25" s="68"/>
      <c r="C25" s="66" t="str">
        <f t="shared" si="0"/>
        <v/>
      </c>
      <c r="D25" s="69"/>
      <c r="E25" s="70"/>
      <c r="F25" s="67" t="str">
        <f t="shared" si="1"/>
        <v/>
      </c>
      <c r="G25" s="68"/>
      <c r="H25" s="66" t="str">
        <f t="shared" si="2"/>
        <v/>
      </c>
      <c r="I25" s="69"/>
      <c r="J25" s="70"/>
      <c r="K25" s="67" t="str">
        <f t="shared" si="3"/>
        <v/>
      </c>
      <c r="L25" s="68"/>
      <c r="M25" s="66" t="str">
        <f t="shared" si="4"/>
        <v/>
      </c>
      <c r="N25" s="69"/>
      <c r="O25" s="70"/>
      <c r="P25" s="67" t="str">
        <f t="shared" si="5"/>
        <v/>
      </c>
      <c r="Q25" s="68"/>
      <c r="R25" s="66" t="str">
        <f t="shared" si="6"/>
        <v/>
      </c>
      <c r="S25" s="69"/>
      <c r="T25" s="70"/>
      <c r="U25" s="67" t="str">
        <f t="shared" si="7"/>
        <v/>
      </c>
      <c r="V25" s="68"/>
      <c r="W25" s="66" t="str">
        <f t="shared" si="8"/>
        <v/>
      </c>
      <c r="X25" s="69"/>
      <c r="Y25" s="70"/>
      <c r="Z25" s="67" t="str">
        <f t="shared" si="9"/>
        <v/>
      </c>
      <c r="AA25" s="68"/>
      <c r="AB25" s="20" t="str">
        <f t="shared" si="10"/>
        <v/>
      </c>
      <c r="AC25" s="69"/>
      <c r="AD25" s="70"/>
      <c r="AE25" s="67" t="str">
        <f t="shared" si="11"/>
        <v/>
      </c>
    </row>
    <row r="26" spans="1:31" ht="33" customHeight="1" thickBot="1" x14ac:dyDescent="0.35">
      <c r="A26" s="82" t="s">
        <v>0</v>
      </c>
      <c r="B26" s="16">
        <f t="shared" ref="B26:AE26" si="12">SUM(B13:B25)</f>
        <v>35</v>
      </c>
      <c r="C26" s="17">
        <f t="shared" si="12"/>
        <v>1</v>
      </c>
      <c r="D26" s="18">
        <f t="shared" si="12"/>
        <v>1633513.3</v>
      </c>
      <c r="E26" s="18">
        <f t="shared" si="12"/>
        <v>1976551.07</v>
      </c>
      <c r="F26" s="19">
        <f t="shared" si="12"/>
        <v>1</v>
      </c>
      <c r="G26" s="16">
        <f t="shared" si="12"/>
        <v>701</v>
      </c>
      <c r="H26" s="17">
        <f t="shared" si="12"/>
        <v>1</v>
      </c>
      <c r="I26" s="18">
        <f t="shared" si="12"/>
        <v>52806272.480000004</v>
      </c>
      <c r="J26" s="18">
        <f t="shared" si="12"/>
        <v>63356159.640000001</v>
      </c>
      <c r="K26" s="19">
        <f t="shared" si="12"/>
        <v>0.99999999999999989</v>
      </c>
      <c r="L26" s="16">
        <f t="shared" si="12"/>
        <v>338</v>
      </c>
      <c r="M26" s="17">
        <f t="shared" si="12"/>
        <v>1</v>
      </c>
      <c r="N26" s="18">
        <f t="shared" si="12"/>
        <v>4086375.5300000007</v>
      </c>
      <c r="O26" s="18">
        <f t="shared" si="12"/>
        <v>4934463.25</v>
      </c>
      <c r="P26" s="19">
        <f t="shared" si="12"/>
        <v>0.99999999999999989</v>
      </c>
      <c r="Q26" s="16">
        <f t="shared" si="12"/>
        <v>1</v>
      </c>
      <c r="R26" s="17">
        <f t="shared" si="12"/>
        <v>1</v>
      </c>
      <c r="S26" s="18">
        <f t="shared" si="12"/>
        <v>410991.04</v>
      </c>
      <c r="T26" s="18">
        <f t="shared" si="12"/>
        <v>410991.04</v>
      </c>
      <c r="U26" s="19">
        <f t="shared" si="12"/>
        <v>1</v>
      </c>
      <c r="V26" s="16">
        <f t="shared" si="12"/>
        <v>27</v>
      </c>
      <c r="W26" s="17">
        <f t="shared" si="12"/>
        <v>1</v>
      </c>
      <c r="X26" s="18">
        <f t="shared" si="12"/>
        <v>265005.54000000004</v>
      </c>
      <c r="Y26" s="18">
        <f t="shared" si="12"/>
        <v>292388.81000000006</v>
      </c>
      <c r="Z26" s="19">
        <f t="shared" si="12"/>
        <v>1</v>
      </c>
      <c r="AA26" s="16">
        <f t="shared" si="12"/>
        <v>0</v>
      </c>
      <c r="AB26" s="17">
        <f t="shared" si="12"/>
        <v>0</v>
      </c>
      <c r="AC26" s="18">
        <f t="shared" si="12"/>
        <v>0</v>
      </c>
      <c r="AD26" s="18">
        <f t="shared" si="12"/>
        <v>0</v>
      </c>
      <c r="AE26" s="19">
        <f t="shared" si="12"/>
        <v>0</v>
      </c>
    </row>
    <row r="27" spans="1:31" s="25" customFormat="1" ht="18.600000000000001" customHeight="1" x14ac:dyDescent="0.3">
      <c r="B27" s="26"/>
      <c r="H27" s="26"/>
      <c r="N27" s="26"/>
    </row>
    <row r="28" spans="1:31" s="49" customFormat="1" ht="34.200000000000003" customHeight="1" x14ac:dyDescent="0.3">
      <c r="A28" s="128" t="s">
        <v>62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19.2" customHeight="1" x14ac:dyDescent="0.3">
      <c r="A29" s="129" t="s">
        <v>61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47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49" customFormat="1" ht="43.95" customHeight="1" x14ac:dyDescent="0.3">
      <c r="A30" s="124" t="s">
        <v>36</v>
      </c>
      <c r="B30" s="124"/>
      <c r="C30" s="124"/>
      <c r="D30" s="124"/>
      <c r="E30" s="124"/>
      <c r="F30" s="124"/>
      <c r="G30" s="124"/>
      <c r="H30" s="124"/>
      <c r="I30" s="50"/>
      <c r="J30" s="50"/>
      <c r="K30" s="50"/>
      <c r="L30" s="72"/>
      <c r="M30" s="51"/>
      <c r="N30" s="47"/>
      <c r="O30" s="47"/>
      <c r="P30" s="50"/>
      <c r="Q30" s="50"/>
      <c r="R30" s="72"/>
      <c r="S30" s="47"/>
      <c r="T30" s="47"/>
      <c r="U30" s="47"/>
      <c r="V30" s="48"/>
      <c r="W30" s="48"/>
      <c r="X30" s="48"/>
      <c r="AC30" s="48"/>
      <c r="AD30" s="48"/>
      <c r="AE30" s="48"/>
    </row>
    <row r="31" spans="1:31" s="53" customFormat="1" ht="18" customHeight="1" thickBot="1" x14ac:dyDescent="0.35">
      <c r="A31" s="72"/>
      <c r="B31" s="72"/>
      <c r="C31" s="72"/>
      <c r="D31" s="72"/>
      <c r="E31" s="72"/>
      <c r="F31" s="72"/>
      <c r="G31" s="52"/>
      <c r="H31" s="52"/>
      <c r="I31" s="50"/>
      <c r="J31" s="50"/>
      <c r="K31" s="50"/>
      <c r="L31" s="72"/>
      <c r="M31" s="51"/>
      <c r="N31" s="47"/>
      <c r="O31" s="47"/>
      <c r="P31" s="50"/>
      <c r="Q31" s="50"/>
      <c r="R31" s="72"/>
      <c r="S31" s="47"/>
      <c r="T31" s="47"/>
      <c r="U31" s="47"/>
      <c r="V31" s="50"/>
      <c r="W31" s="50"/>
      <c r="X31" s="72"/>
      <c r="Y31" s="49"/>
      <c r="Z31" s="49"/>
      <c r="AA31" s="49"/>
      <c r="AB31" s="49"/>
      <c r="AC31" s="50"/>
      <c r="AD31" s="50"/>
      <c r="AE31" s="72"/>
    </row>
    <row r="32" spans="1:31" s="54" customFormat="1" ht="18" customHeight="1" x14ac:dyDescent="0.3">
      <c r="A32" s="105" t="s">
        <v>10</v>
      </c>
      <c r="B32" s="110" t="s">
        <v>17</v>
      </c>
      <c r="C32" s="111"/>
      <c r="D32" s="111"/>
      <c r="E32" s="111"/>
      <c r="F32" s="112"/>
      <c r="G32" s="25"/>
      <c r="J32" s="116" t="s">
        <v>15</v>
      </c>
      <c r="K32" s="117"/>
      <c r="L32" s="110" t="s">
        <v>16</v>
      </c>
      <c r="M32" s="111"/>
      <c r="N32" s="111"/>
      <c r="O32" s="111"/>
      <c r="P32" s="112"/>
      <c r="Q32" s="50"/>
      <c r="R32" s="72"/>
      <c r="S32" s="47"/>
      <c r="T32" s="47"/>
      <c r="U32" s="47"/>
      <c r="V32" s="50"/>
      <c r="W32" s="50"/>
      <c r="X32" s="72"/>
      <c r="AC32" s="50"/>
      <c r="AD32" s="50"/>
      <c r="AE32" s="72"/>
    </row>
    <row r="33" spans="1:33" s="54" customFormat="1" ht="18" customHeight="1" thickBot="1" x14ac:dyDescent="0.35">
      <c r="A33" s="106"/>
      <c r="B33" s="125"/>
      <c r="C33" s="126"/>
      <c r="D33" s="126"/>
      <c r="E33" s="126"/>
      <c r="F33" s="127"/>
      <c r="G33" s="25"/>
      <c r="J33" s="118"/>
      <c r="K33" s="119"/>
      <c r="L33" s="113"/>
      <c r="M33" s="114"/>
      <c r="N33" s="114"/>
      <c r="O33" s="114"/>
      <c r="P33" s="115"/>
      <c r="Q33" s="50"/>
      <c r="R33" s="72"/>
      <c r="S33" s="47"/>
      <c r="T33" s="47"/>
      <c r="U33" s="47"/>
      <c r="V33" s="50"/>
      <c r="W33" s="50"/>
      <c r="X33" s="72"/>
      <c r="AC33" s="50"/>
      <c r="AD33" s="50"/>
      <c r="AE33" s="72"/>
    </row>
    <row r="34" spans="1:33" s="25" customFormat="1" ht="47.4" customHeight="1" thickBot="1" x14ac:dyDescent="0.35">
      <c r="A34" s="107"/>
      <c r="B34" s="55" t="s">
        <v>14</v>
      </c>
      <c r="C34" s="35" t="s">
        <v>8</v>
      </c>
      <c r="D34" s="36" t="s">
        <v>30</v>
      </c>
      <c r="E34" s="37" t="s">
        <v>31</v>
      </c>
      <c r="F34" s="56" t="s">
        <v>9</v>
      </c>
      <c r="J34" s="120"/>
      <c r="K34" s="121"/>
      <c r="L34" s="55" t="s">
        <v>14</v>
      </c>
      <c r="M34" s="35" t="s">
        <v>8</v>
      </c>
      <c r="N34" s="36" t="s">
        <v>30</v>
      </c>
      <c r="O34" s="37" t="s">
        <v>31</v>
      </c>
      <c r="P34" s="56" t="s">
        <v>9</v>
      </c>
    </row>
    <row r="35" spans="1:33" s="25" customFormat="1" ht="30" customHeight="1" x14ac:dyDescent="0.3">
      <c r="A35" s="41" t="s">
        <v>25</v>
      </c>
      <c r="B35" s="9">
        <f t="shared" ref="B35:B46" si="13">B13+G13+L13+Q13+AA13+V13</f>
        <v>49</v>
      </c>
      <c r="C35" s="8">
        <f t="shared" ref="C35:C46" si="14">IF(B35,B35/$B$48,"")</f>
        <v>4.4464609800362979E-2</v>
      </c>
      <c r="D35" s="10">
        <f t="shared" ref="D35:D46" si="15">D13+I13+N13+S13+AC13+X13</f>
        <v>46894797.039999992</v>
      </c>
      <c r="E35" s="11">
        <f t="shared" ref="E35:E46" si="16">E13+J13+O13+T13+AD13+Y13</f>
        <v>56567997.339999989</v>
      </c>
      <c r="F35" s="21">
        <f t="shared" ref="F35:F44" si="17">IF(E35,E35/$E$48,"")</f>
        <v>0.79706292685050695</v>
      </c>
      <c r="J35" s="152" t="s">
        <v>3</v>
      </c>
      <c r="K35" s="153"/>
      <c r="L35" s="57">
        <f>B26</f>
        <v>35</v>
      </c>
      <c r="M35" s="8">
        <f t="shared" ref="M35:M40" si="18">IF(L35,L35/$L$41,"")</f>
        <v>3.1760435571687839E-2</v>
      </c>
      <c r="N35" s="58">
        <f>D26</f>
        <v>1633513.3</v>
      </c>
      <c r="O35" s="58">
        <f>E26</f>
        <v>1976551.07</v>
      </c>
      <c r="P35" s="59">
        <f t="shared" ref="P35:P40" si="19">IF(O35,O35/$O$41,"")</f>
        <v>2.7850297960074488E-2</v>
      </c>
    </row>
    <row r="36" spans="1:33" s="25" customFormat="1" ht="30" customHeight="1" x14ac:dyDescent="0.3">
      <c r="A36" s="43" t="s">
        <v>18</v>
      </c>
      <c r="B36" s="12">
        <f t="shared" si="13"/>
        <v>10</v>
      </c>
      <c r="C36" s="8">
        <f t="shared" si="14"/>
        <v>9.0744101633393835E-3</v>
      </c>
      <c r="D36" s="13">
        <f t="shared" si="15"/>
        <v>1362120.09</v>
      </c>
      <c r="E36" s="14">
        <f t="shared" si="16"/>
        <v>1648165.3099999998</v>
      </c>
      <c r="F36" s="21">
        <f t="shared" si="17"/>
        <v>2.3223227402345111E-2</v>
      </c>
      <c r="J36" s="148" t="s">
        <v>1</v>
      </c>
      <c r="K36" s="149"/>
      <c r="L36" s="60">
        <f>G26</f>
        <v>701</v>
      </c>
      <c r="M36" s="8">
        <f t="shared" si="18"/>
        <v>0.63611615245009079</v>
      </c>
      <c r="N36" s="61">
        <f>I26</f>
        <v>52806272.480000004</v>
      </c>
      <c r="O36" s="61">
        <f>J26</f>
        <v>63356159.640000001</v>
      </c>
      <c r="P36" s="59">
        <f t="shared" si="19"/>
        <v>0.89271051497801446</v>
      </c>
    </row>
    <row r="37" spans="1:33" ht="30" customHeight="1" x14ac:dyDescent="0.3">
      <c r="A37" s="43" t="s">
        <v>19</v>
      </c>
      <c r="B37" s="12">
        <f t="shared" si="13"/>
        <v>18</v>
      </c>
      <c r="C37" s="8">
        <f t="shared" si="14"/>
        <v>1.6333938294010888E-2</v>
      </c>
      <c r="D37" s="13">
        <f t="shared" si="15"/>
        <v>402329.91999999993</v>
      </c>
      <c r="E37" s="14">
        <f t="shared" si="16"/>
        <v>462506.14999999997</v>
      </c>
      <c r="F37" s="21">
        <f t="shared" si="17"/>
        <v>6.5168739029176255E-3</v>
      </c>
      <c r="G37" s="25"/>
      <c r="J37" s="148" t="s">
        <v>2</v>
      </c>
      <c r="K37" s="149"/>
      <c r="L37" s="60">
        <f>L26</f>
        <v>338</v>
      </c>
      <c r="M37" s="8">
        <f t="shared" si="18"/>
        <v>0.30671506352087113</v>
      </c>
      <c r="N37" s="61">
        <f>N26</f>
        <v>4086375.5300000007</v>
      </c>
      <c r="O37" s="61">
        <f>O26</f>
        <v>4934463.25</v>
      </c>
      <c r="P37" s="59">
        <f t="shared" si="19"/>
        <v>6.9528318226322133E-2</v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30" customHeight="1" x14ac:dyDescent="0.3">
      <c r="A38" s="43" t="s">
        <v>26</v>
      </c>
      <c r="B38" s="12">
        <f t="shared" si="13"/>
        <v>1</v>
      </c>
      <c r="C38" s="8">
        <f t="shared" si="14"/>
        <v>9.0744101633393826E-4</v>
      </c>
      <c r="D38" s="13">
        <f t="shared" si="15"/>
        <v>410991.04</v>
      </c>
      <c r="E38" s="14">
        <f t="shared" si="16"/>
        <v>410991.04</v>
      </c>
      <c r="F38" s="21">
        <f t="shared" si="17"/>
        <v>5.7910079312652905E-3</v>
      </c>
      <c r="G38" s="25"/>
      <c r="J38" s="148" t="s">
        <v>34</v>
      </c>
      <c r="K38" s="149"/>
      <c r="L38" s="60">
        <f>Q26</f>
        <v>1</v>
      </c>
      <c r="M38" s="8">
        <f t="shared" si="18"/>
        <v>9.0744101633393826E-4</v>
      </c>
      <c r="N38" s="61">
        <f>S26</f>
        <v>410991.04</v>
      </c>
      <c r="O38" s="61">
        <f>T26</f>
        <v>410991.04</v>
      </c>
      <c r="P38" s="59">
        <f t="shared" si="19"/>
        <v>5.7910079312652879E-3</v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3">
      <c r="A39" s="43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5"/>
      <c r="J39" s="148" t="s">
        <v>5</v>
      </c>
      <c r="K39" s="149"/>
      <c r="L39" s="60">
        <f>V26</f>
        <v>27</v>
      </c>
      <c r="M39" s="8">
        <f t="shared" si="18"/>
        <v>2.4500907441016333E-2</v>
      </c>
      <c r="N39" s="61">
        <f>X26</f>
        <v>265005.54000000004</v>
      </c>
      <c r="O39" s="61">
        <f>Y26</f>
        <v>292388.81000000006</v>
      </c>
      <c r="P39" s="59">
        <f t="shared" si="19"/>
        <v>4.1198609043234125E-3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x14ac:dyDescent="0.3">
      <c r="A40" s="44" t="s">
        <v>33</v>
      </c>
      <c r="B40" s="15">
        <f t="shared" si="13"/>
        <v>6</v>
      </c>
      <c r="C40" s="8">
        <f t="shared" si="14"/>
        <v>5.4446460980036296E-3</v>
      </c>
      <c r="D40" s="13">
        <f t="shared" si="15"/>
        <v>1229450.04</v>
      </c>
      <c r="E40" s="22">
        <f t="shared" si="16"/>
        <v>1365289.1600000001</v>
      </c>
      <c r="F40" s="21">
        <f t="shared" si="17"/>
        <v>1.9237403214509317E-2</v>
      </c>
      <c r="G40" s="25"/>
      <c r="J40" s="148" t="s">
        <v>4</v>
      </c>
      <c r="K40" s="149"/>
      <c r="L40" s="60">
        <f>AA26</f>
        <v>0</v>
      </c>
      <c r="M40" s="8" t="str">
        <f t="shared" si="18"/>
        <v/>
      </c>
      <c r="N40" s="61">
        <f>AC26</f>
        <v>0</v>
      </c>
      <c r="O40" s="61">
        <f>AD26</f>
        <v>0</v>
      </c>
      <c r="P40" s="59" t="str">
        <f t="shared" si="19"/>
        <v/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thickBot="1" x14ac:dyDescent="0.35">
      <c r="A41" s="44" t="s">
        <v>28</v>
      </c>
      <c r="B41" s="12">
        <f t="shared" si="13"/>
        <v>120</v>
      </c>
      <c r="C41" s="8">
        <f t="shared" si="14"/>
        <v>0.10889292196007259</v>
      </c>
      <c r="D41" s="13">
        <f t="shared" si="15"/>
        <v>5156493.3900000025</v>
      </c>
      <c r="E41" s="23">
        <f t="shared" si="16"/>
        <v>6195997.3000000007</v>
      </c>
      <c r="F41" s="21">
        <f t="shared" si="17"/>
        <v>8.7303775543131859E-2</v>
      </c>
      <c r="G41" s="25"/>
      <c r="J41" s="150" t="s">
        <v>0</v>
      </c>
      <c r="K41" s="151"/>
      <c r="L41" s="83">
        <f>SUM(L35:L40)</f>
        <v>1102</v>
      </c>
      <c r="M41" s="17">
        <f>SUM(M35:M40)</f>
        <v>1</v>
      </c>
      <c r="N41" s="84">
        <f>SUM(N35:N40)</f>
        <v>59202157.890000001</v>
      </c>
      <c r="O41" s="85">
        <f>SUM(O35:O40)</f>
        <v>70970553.810000017</v>
      </c>
      <c r="P41" s="86">
        <f>SUM(P35:P40)</f>
        <v>0.99999999999999967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ht="30" customHeight="1" x14ac:dyDescent="0.3">
      <c r="A42" s="45" t="s">
        <v>29</v>
      </c>
      <c r="B42" s="12">
        <f t="shared" si="13"/>
        <v>372</v>
      </c>
      <c r="C42" s="8">
        <f t="shared" si="14"/>
        <v>0.33756805807622503</v>
      </c>
      <c r="D42" s="13">
        <f t="shared" si="15"/>
        <v>2865150.5</v>
      </c>
      <c r="E42" s="23">
        <f t="shared" si="16"/>
        <v>3402496.53</v>
      </c>
      <c r="F42" s="21">
        <f t="shared" si="17"/>
        <v>4.7942369720110269E-2</v>
      </c>
      <c r="G42" s="25"/>
      <c r="H42" s="26"/>
      <c r="I42" s="63"/>
      <c r="J42" s="25"/>
      <c r="K42" s="25"/>
      <c r="L42" s="25"/>
      <c r="M42" s="25"/>
      <c r="N42" s="26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</row>
    <row r="43" spans="1:33" s="53" customFormat="1" ht="30" customHeight="1" x14ac:dyDescent="0.3">
      <c r="A43" s="95" t="s">
        <v>50</v>
      </c>
      <c r="B43" s="12">
        <f t="shared" si="13"/>
        <v>464</v>
      </c>
      <c r="C43" s="8">
        <f t="shared" si="14"/>
        <v>0.42105263157894735</v>
      </c>
      <c r="D43" s="13">
        <f t="shared" si="15"/>
        <v>203218.06000000003</v>
      </c>
      <c r="E43" s="14">
        <f t="shared" si="16"/>
        <v>239139.72999999998</v>
      </c>
      <c r="F43" s="21">
        <f t="shared" si="17"/>
        <v>3.3695626870859276E-3</v>
      </c>
      <c r="G43" s="52"/>
      <c r="H43" s="52"/>
      <c r="I43" s="50"/>
      <c r="J43" s="50"/>
      <c r="K43" s="50"/>
      <c r="L43" s="72"/>
      <c r="M43" s="51"/>
      <c r="N43" s="47"/>
      <c r="O43" s="47"/>
      <c r="P43" s="50"/>
      <c r="Q43" s="50"/>
      <c r="R43" s="72"/>
      <c r="S43" s="47"/>
      <c r="T43" s="47"/>
      <c r="U43" s="47"/>
      <c r="V43" s="50"/>
      <c r="W43" s="50"/>
      <c r="X43" s="72"/>
      <c r="Y43" s="49"/>
      <c r="Z43" s="49"/>
      <c r="AA43" s="49"/>
      <c r="AB43" s="49"/>
      <c r="AC43" s="50"/>
      <c r="AD43" s="50"/>
      <c r="AE43" s="72"/>
    </row>
    <row r="44" spans="1:33" s="53" customFormat="1" ht="30" customHeight="1" x14ac:dyDescent="0.3">
      <c r="A44" s="80" t="s">
        <v>45</v>
      </c>
      <c r="B44" s="12">
        <f t="shared" si="13"/>
        <v>0</v>
      </c>
      <c r="C44" s="8" t="str">
        <f t="shared" si="14"/>
        <v/>
      </c>
      <c r="D44" s="13">
        <f t="shared" si="15"/>
        <v>0</v>
      </c>
      <c r="E44" s="14">
        <f t="shared" si="16"/>
        <v>0</v>
      </c>
      <c r="F44" s="21" t="str">
        <f t="shared" si="17"/>
        <v/>
      </c>
      <c r="G44" s="52"/>
      <c r="H44" s="52"/>
      <c r="I44" s="50"/>
      <c r="J44" s="50"/>
      <c r="K44" s="50"/>
      <c r="L44" s="89"/>
      <c r="M44" s="51"/>
      <c r="N44" s="47"/>
      <c r="O44" s="47"/>
      <c r="P44" s="50"/>
      <c r="Q44" s="50"/>
      <c r="R44" s="89"/>
      <c r="S44" s="47"/>
      <c r="T44" s="47"/>
      <c r="U44" s="47"/>
      <c r="V44" s="50"/>
      <c r="W44" s="50"/>
      <c r="X44" s="89"/>
      <c r="Y44" s="49"/>
      <c r="Z44" s="49"/>
      <c r="AA44" s="49"/>
      <c r="AB44" s="49"/>
      <c r="AC44" s="50"/>
      <c r="AD44" s="50"/>
      <c r="AE44" s="89"/>
    </row>
    <row r="45" spans="1:33" s="53" customFormat="1" ht="30" customHeight="1" x14ac:dyDescent="0.3">
      <c r="A45" s="94" t="s">
        <v>47</v>
      </c>
      <c r="B45" s="12">
        <f t="shared" si="13"/>
        <v>62</v>
      </c>
      <c r="C45" s="8">
        <f t="shared" si="14"/>
        <v>5.6261343012704176E-2</v>
      </c>
      <c r="D45" s="13">
        <f t="shared" si="15"/>
        <v>677607.81</v>
      </c>
      <c r="E45" s="14">
        <f t="shared" si="16"/>
        <v>677971.25</v>
      </c>
      <c r="F45" s="21">
        <f t="shared" ref="F45" si="20">IF(E45,E45/$E$48,"")</f>
        <v>9.5528527481276559E-3</v>
      </c>
      <c r="G45" s="52"/>
      <c r="H45" s="52"/>
      <c r="I45" s="50"/>
      <c r="J45" s="50"/>
      <c r="K45" s="50"/>
      <c r="L45" s="102"/>
      <c r="M45" s="51"/>
      <c r="N45" s="47"/>
      <c r="O45" s="47"/>
      <c r="P45" s="50"/>
      <c r="Q45" s="50"/>
      <c r="R45" s="102"/>
      <c r="S45" s="47"/>
      <c r="T45" s="47"/>
      <c r="U45" s="47"/>
      <c r="V45" s="50"/>
      <c r="W45" s="50"/>
      <c r="X45" s="102"/>
      <c r="Y45" s="49"/>
      <c r="Z45" s="49"/>
      <c r="AA45" s="49"/>
      <c r="AB45" s="49"/>
      <c r="AC45" s="50"/>
      <c r="AD45" s="50"/>
      <c r="AE45" s="102"/>
    </row>
    <row r="46" spans="1:33" s="53" customFormat="1" ht="40.799999999999997" customHeight="1" x14ac:dyDescent="0.3">
      <c r="A46" s="94" t="s">
        <v>59</v>
      </c>
      <c r="B46" s="12">
        <f t="shared" si="13"/>
        <v>0</v>
      </c>
      <c r="C46" s="8" t="str">
        <f t="shared" si="14"/>
        <v/>
      </c>
      <c r="D46" s="13">
        <f t="shared" si="15"/>
        <v>0</v>
      </c>
      <c r="E46" s="14">
        <f t="shared" si="16"/>
        <v>0</v>
      </c>
      <c r="F46" s="21" t="str">
        <f t="shared" ref="F46" si="21">IF(E46,E46/$E$48,"")</f>
        <v/>
      </c>
      <c r="G46" s="52"/>
      <c r="H46" s="52"/>
      <c r="I46" s="50"/>
      <c r="J46" s="50"/>
      <c r="K46" s="50"/>
      <c r="L46" s="96"/>
      <c r="M46" s="51"/>
      <c r="N46" s="47"/>
      <c r="O46" s="47"/>
      <c r="P46" s="50"/>
      <c r="Q46" s="50"/>
      <c r="R46" s="96"/>
      <c r="S46" s="47"/>
      <c r="T46" s="47"/>
      <c r="U46" s="47"/>
      <c r="V46" s="50"/>
      <c r="W46" s="50"/>
      <c r="X46" s="96"/>
      <c r="Y46" s="49"/>
      <c r="Z46" s="49"/>
      <c r="AA46" s="49"/>
      <c r="AB46" s="49"/>
      <c r="AC46" s="50"/>
      <c r="AD46" s="50"/>
      <c r="AE46" s="96"/>
    </row>
    <row r="47" spans="1:33" s="53" customFormat="1" ht="30" customHeight="1" x14ac:dyDescent="0.3">
      <c r="A47" s="97" t="s">
        <v>52</v>
      </c>
      <c r="B47" s="12">
        <f t="shared" ref="B47" si="22">B25+G25+L25+Q25+AA25+V25</f>
        <v>0</v>
      </c>
      <c r="C47" s="8" t="str">
        <f t="shared" ref="C47" si="23">IF(B47,B47/$B$48,"")</f>
        <v/>
      </c>
      <c r="D47" s="13">
        <f t="shared" ref="D47" si="24">D25+I25+N25+S25+AC25+X25</f>
        <v>0</v>
      </c>
      <c r="E47" s="14">
        <f t="shared" ref="E47" si="25">E25+J25+O25+T25+AD25+Y25</f>
        <v>0</v>
      </c>
      <c r="F47" s="21" t="str">
        <f t="shared" ref="F47" si="26">IF(E47,E47/$E$48,"")</f>
        <v/>
      </c>
      <c r="G47" s="52"/>
      <c r="H47" s="52"/>
      <c r="I47" s="50"/>
      <c r="J47" s="50"/>
      <c r="K47" s="50"/>
      <c r="L47" s="72"/>
      <c r="M47" s="51"/>
      <c r="N47" s="47"/>
      <c r="O47" s="47"/>
      <c r="P47" s="50"/>
      <c r="Q47" s="50"/>
      <c r="R47" s="72"/>
      <c r="S47" s="47"/>
      <c r="T47" s="47"/>
      <c r="U47" s="47"/>
      <c r="V47" s="50"/>
      <c r="W47" s="50"/>
      <c r="X47" s="72"/>
      <c r="Y47" s="49"/>
      <c r="Z47" s="49"/>
      <c r="AA47" s="49"/>
      <c r="AB47" s="49"/>
      <c r="AC47" s="50"/>
      <c r="AD47" s="50"/>
      <c r="AE47" s="72"/>
    </row>
    <row r="48" spans="1:33" s="53" customFormat="1" ht="30" customHeight="1" thickBot="1" x14ac:dyDescent="0.35">
      <c r="A48" s="64" t="s">
        <v>0</v>
      </c>
      <c r="B48" s="16">
        <f>SUM(B35:B47)</f>
        <v>1102</v>
      </c>
      <c r="C48" s="17">
        <f>SUM(C35:C47)</f>
        <v>1</v>
      </c>
      <c r="D48" s="18">
        <f>SUM(D35:D47)</f>
        <v>59202157.890000001</v>
      </c>
      <c r="E48" s="18">
        <f>SUM(E35:E47)</f>
        <v>70970553.809999987</v>
      </c>
      <c r="F48" s="19">
        <f>SUM(F35:F47)</f>
        <v>0.99999999999999989</v>
      </c>
      <c r="G48" s="25"/>
      <c r="H48" s="26"/>
      <c r="I48" s="25"/>
      <c r="J48" s="25"/>
      <c r="K48" s="25"/>
      <c r="L48" s="25"/>
      <c r="M48" s="25"/>
      <c r="N48" s="26"/>
      <c r="O48" s="25"/>
      <c r="P48" s="25"/>
      <c r="Q48" s="25"/>
      <c r="R48" s="25"/>
      <c r="S48" s="25"/>
      <c r="T48" s="25"/>
      <c r="U48" s="65"/>
      <c r="V48" s="50"/>
      <c r="W48" s="50"/>
      <c r="X48" s="72"/>
      <c r="Y48" s="49"/>
      <c r="Z48" s="49"/>
      <c r="AA48" s="49"/>
      <c r="AB48" s="49"/>
      <c r="AC48" s="50"/>
      <c r="AD48" s="50"/>
      <c r="AE48" s="72"/>
    </row>
    <row r="49" spans="1:33" ht="36" customHeight="1" x14ac:dyDescent="0.3">
      <c r="A49" s="72"/>
      <c r="B49" s="72"/>
      <c r="C49" s="72"/>
      <c r="D49" s="72"/>
      <c r="E49" s="72"/>
      <c r="F49" s="72"/>
      <c r="G49" s="25"/>
      <c r="H49" s="26"/>
      <c r="I49" s="25"/>
      <c r="J49" s="25"/>
      <c r="K49" s="25"/>
      <c r="L49" s="25"/>
      <c r="M49" s="25"/>
      <c r="N49" s="26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1:33" s="25" customFormat="1" ht="23.1" customHeight="1" x14ac:dyDescent="0.3">
      <c r="B50" s="26"/>
      <c r="H50" s="26"/>
      <c r="N50" s="26"/>
    </row>
    <row r="51" spans="1:33" s="25" customFormat="1" x14ac:dyDescent="0.3">
      <c r="B51" s="26"/>
      <c r="H51" s="26"/>
      <c r="N51" s="26"/>
    </row>
    <row r="52" spans="1:33" s="25" customFormat="1" x14ac:dyDescent="0.3">
      <c r="B52" s="26"/>
      <c r="H52" s="26"/>
      <c r="N52" s="26"/>
    </row>
    <row r="53" spans="1:33" s="25" customFormat="1" x14ac:dyDescent="0.3">
      <c r="B53" s="26"/>
      <c r="H53" s="26"/>
      <c r="N53" s="26"/>
    </row>
    <row r="54" spans="1:33" s="25" customFormat="1" x14ac:dyDescent="0.3">
      <c r="B54" s="26"/>
      <c r="H54" s="26"/>
      <c r="N54" s="26"/>
    </row>
    <row r="55" spans="1:33" s="25" customFormat="1" x14ac:dyDescent="0.3">
      <c r="B55" s="26"/>
      <c r="H55" s="26"/>
      <c r="N55" s="26"/>
    </row>
    <row r="56" spans="1:33" s="25" customFormat="1" x14ac:dyDescent="0.3">
      <c r="B56" s="26"/>
      <c r="H56" s="26"/>
      <c r="N56" s="26"/>
    </row>
    <row r="57" spans="1:33" s="25" customFormat="1" x14ac:dyDescent="0.3">
      <c r="B57" s="26"/>
      <c r="H57" s="26"/>
      <c r="N57" s="26"/>
    </row>
    <row r="58" spans="1:33" s="25" customFormat="1" x14ac:dyDescent="0.3">
      <c r="B58" s="26"/>
      <c r="H58" s="26"/>
      <c r="N58" s="26"/>
    </row>
    <row r="59" spans="1:33" s="25" customFormat="1" x14ac:dyDescent="0.3">
      <c r="B59" s="26"/>
      <c r="H59" s="26"/>
      <c r="N59" s="26"/>
    </row>
    <row r="60" spans="1:33" s="25" customFormat="1" x14ac:dyDescent="0.3">
      <c r="B60" s="26"/>
      <c r="H60" s="26"/>
      <c r="N60" s="26"/>
    </row>
    <row r="61" spans="1:33" s="25" customFormat="1" x14ac:dyDescent="0.3">
      <c r="B61" s="26"/>
      <c r="H61" s="26"/>
      <c r="N61" s="26"/>
    </row>
    <row r="62" spans="1:33" s="25" customFormat="1" x14ac:dyDescent="0.3">
      <c r="B62" s="26"/>
      <c r="H62" s="26"/>
      <c r="N62" s="26"/>
    </row>
    <row r="63" spans="1:33" s="25" customFormat="1" x14ac:dyDescent="0.3">
      <c r="B63" s="26"/>
      <c r="H63" s="26"/>
      <c r="N63" s="26"/>
    </row>
    <row r="64" spans="1:33" s="25" customFormat="1" x14ac:dyDescent="0.3">
      <c r="B64" s="26"/>
      <c r="H64" s="26"/>
      <c r="N64" s="26"/>
    </row>
    <row r="65" spans="2:14" s="25" customFormat="1" x14ac:dyDescent="0.3">
      <c r="B65" s="26"/>
      <c r="H65" s="26"/>
      <c r="N65" s="26"/>
    </row>
    <row r="66" spans="2:14" s="25" customFormat="1" x14ac:dyDescent="0.3">
      <c r="B66" s="26"/>
      <c r="H66" s="26"/>
      <c r="N66" s="26"/>
    </row>
    <row r="67" spans="2:14" s="25" customFormat="1" x14ac:dyDescent="0.3">
      <c r="B67" s="26"/>
      <c r="H67" s="26"/>
      <c r="N67" s="26"/>
    </row>
    <row r="68" spans="2:14" s="25" customFormat="1" x14ac:dyDescent="0.3">
      <c r="B68" s="26"/>
      <c r="H68" s="26"/>
      <c r="N68" s="26"/>
    </row>
    <row r="69" spans="2:14" s="25" customFormat="1" x14ac:dyDescent="0.3">
      <c r="B69" s="26"/>
      <c r="H69" s="26"/>
      <c r="N69" s="26"/>
    </row>
    <row r="70" spans="2:14" s="25" customFormat="1" x14ac:dyDescent="0.3">
      <c r="B70" s="26"/>
      <c r="H70" s="26"/>
      <c r="N70" s="26"/>
    </row>
    <row r="71" spans="2:14" s="25" customFormat="1" x14ac:dyDescent="0.3">
      <c r="B71" s="26"/>
      <c r="H71" s="26"/>
      <c r="N71" s="26"/>
    </row>
    <row r="72" spans="2:14" s="25" customFormat="1" x14ac:dyDescent="0.3">
      <c r="B72" s="26"/>
      <c r="H72" s="26"/>
      <c r="N72" s="26"/>
    </row>
    <row r="73" spans="2:14" s="25" customFormat="1" x14ac:dyDescent="0.3">
      <c r="B73" s="26"/>
      <c r="H73" s="26"/>
      <c r="N73" s="26"/>
    </row>
    <row r="74" spans="2:14" s="25" customFormat="1" x14ac:dyDescent="0.3">
      <c r="B74" s="26"/>
      <c r="H74" s="26"/>
      <c r="N74" s="26"/>
    </row>
    <row r="75" spans="2:14" s="25" customFormat="1" x14ac:dyDescent="0.3">
      <c r="B75" s="26"/>
      <c r="H75" s="26"/>
      <c r="N75" s="26"/>
    </row>
    <row r="76" spans="2:14" s="25" customFormat="1" x14ac:dyDescent="0.3">
      <c r="B76" s="26"/>
      <c r="H76" s="26"/>
      <c r="N76" s="26"/>
    </row>
    <row r="77" spans="2:14" s="25" customFormat="1" x14ac:dyDescent="0.3">
      <c r="B77" s="26"/>
      <c r="H77" s="26"/>
      <c r="N77" s="26"/>
    </row>
    <row r="78" spans="2:14" s="25" customFormat="1" x14ac:dyDescent="0.3">
      <c r="B78" s="26"/>
      <c r="H78" s="26"/>
      <c r="N78" s="26"/>
    </row>
    <row r="79" spans="2:14" s="25" customFormat="1" x14ac:dyDescent="0.3">
      <c r="B79" s="26"/>
      <c r="H79" s="26"/>
      <c r="N79" s="26"/>
    </row>
    <row r="80" spans="2:14" s="25" customFormat="1" x14ac:dyDescent="0.3">
      <c r="B80" s="26"/>
      <c r="H80" s="26"/>
      <c r="N80" s="26"/>
    </row>
    <row r="81" spans="2:14" s="25" customFormat="1" x14ac:dyDescent="0.3">
      <c r="B81" s="26"/>
      <c r="H81" s="26"/>
      <c r="N81" s="26"/>
    </row>
    <row r="82" spans="2:14" s="25" customFormat="1" x14ac:dyDescent="0.3">
      <c r="B82" s="26"/>
      <c r="H82" s="26"/>
      <c r="N82" s="26"/>
    </row>
    <row r="83" spans="2:14" s="25" customFormat="1" x14ac:dyDescent="0.3">
      <c r="B83" s="26"/>
      <c r="H83" s="26"/>
      <c r="N83" s="26"/>
    </row>
    <row r="84" spans="2:14" s="25" customFormat="1" x14ac:dyDescent="0.3">
      <c r="B84" s="26"/>
      <c r="H84" s="26"/>
      <c r="N84" s="26"/>
    </row>
    <row r="85" spans="2:14" s="25" customFormat="1" x14ac:dyDescent="0.3">
      <c r="B85" s="26"/>
      <c r="H85" s="26"/>
      <c r="N85" s="26"/>
    </row>
    <row r="86" spans="2:14" s="25" customFormat="1" x14ac:dyDescent="0.3">
      <c r="B86" s="26"/>
      <c r="H86" s="26"/>
      <c r="N86" s="26"/>
    </row>
    <row r="87" spans="2:14" s="25" customFormat="1" x14ac:dyDescent="0.3">
      <c r="B87" s="26"/>
      <c r="H87" s="26"/>
      <c r="N87" s="26"/>
    </row>
    <row r="88" spans="2:14" s="25" customFormat="1" x14ac:dyDescent="0.3">
      <c r="B88" s="26"/>
      <c r="H88" s="26"/>
      <c r="N88" s="26"/>
    </row>
    <row r="89" spans="2:14" s="25" customFormat="1" x14ac:dyDescent="0.3">
      <c r="B89" s="26"/>
      <c r="H89" s="26"/>
      <c r="N89" s="26"/>
    </row>
    <row r="90" spans="2:14" s="25" customFormat="1" x14ac:dyDescent="0.3">
      <c r="B90" s="26"/>
      <c r="H90" s="26"/>
      <c r="N90" s="26"/>
    </row>
    <row r="91" spans="2:14" s="25" customFormat="1" x14ac:dyDescent="0.3">
      <c r="B91" s="26"/>
      <c r="H91" s="26"/>
      <c r="N91" s="26"/>
    </row>
    <row r="92" spans="2:14" s="25" customFormat="1" x14ac:dyDescent="0.3">
      <c r="B92" s="26"/>
      <c r="H92" s="26"/>
      <c r="N92" s="26"/>
    </row>
    <row r="93" spans="2:14" s="25" customFormat="1" x14ac:dyDescent="0.3">
      <c r="B93" s="26"/>
      <c r="H93" s="26"/>
      <c r="N93" s="26"/>
    </row>
    <row r="94" spans="2:14" s="25" customFormat="1" x14ac:dyDescent="0.3">
      <c r="B94" s="26"/>
      <c r="H94" s="26"/>
      <c r="N94" s="26"/>
    </row>
    <row r="95" spans="2:14" s="25" customFormat="1" x14ac:dyDescent="0.3">
      <c r="B95" s="26"/>
      <c r="H95" s="26"/>
      <c r="N95" s="26"/>
    </row>
    <row r="96" spans="2:14" s="25" customFormat="1" x14ac:dyDescent="0.3">
      <c r="B96" s="26"/>
      <c r="H96" s="26"/>
      <c r="N96" s="26"/>
    </row>
    <row r="97" spans="2:21" s="25" customFormat="1" x14ac:dyDescent="0.3">
      <c r="B97" s="26"/>
      <c r="H97" s="26"/>
      <c r="N97" s="26"/>
    </row>
    <row r="98" spans="2:21" s="25" customFormat="1" x14ac:dyDescent="0.3">
      <c r="B98" s="26"/>
      <c r="H98" s="26"/>
      <c r="N98" s="26"/>
    </row>
    <row r="99" spans="2:21" s="25" customFormat="1" x14ac:dyDescent="0.3">
      <c r="B99" s="26"/>
      <c r="H99" s="26"/>
      <c r="N99" s="26"/>
    </row>
    <row r="100" spans="2:21" s="25" customFormat="1" x14ac:dyDescent="0.3">
      <c r="B100" s="26"/>
      <c r="H100" s="26"/>
      <c r="N100" s="26"/>
    </row>
    <row r="101" spans="2:21" s="25" customFormat="1" x14ac:dyDescent="0.3">
      <c r="B101" s="26"/>
      <c r="H101" s="26"/>
      <c r="N101" s="26"/>
    </row>
    <row r="102" spans="2:21" s="25" customFormat="1" x14ac:dyDescent="0.3">
      <c r="B102" s="26"/>
      <c r="H102" s="26"/>
      <c r="N102" s="26"/>
    </row>
    <row r="103" spans="2:21" s="25" customFormat="1" x14ac:dyDescent="0.3">
      <c r="B103" s="26"/>
      <c r="H103" s="26"/>
      <c r="N103" s="26"/>
    </row>
    <row r="104" spans="2:21" s="25" customFormat="1" x14ac:dyDescent="0.3">
      <c r="B104" s="26"/>
      <c r="H104" s="26"/>
      <c r="N104" s="26"/>
    </row>
    <row r="105" spans="2:21" s="25" customFormat="1" x14ac:dyDescent="0.3">
      <c r="B105" s="26"/>
      <c r="H105" s="26"/>
      <c r="N105" s="26"/>
    </row>
    <row r="106" spans="2:21" s="25" customFormat="1" x14ac:dyDescent="0.3">
      <c r="B106" s="26"/>
      <c r="H106" s="26"/>
      <c r="N106" s="26"/>
    </row>
    <row r="107" spans="2:21" s="25" customFormat="1" x14ac:dyDescent="0.3">
      <c r="B107" s="26"/>
      <c r="H107" s="26"/>
      <c r="N107" s="26"/>
    </row>
    <row r="108" spans="2:21" s="25" customFormat="1" x14ac:dyDescent="0.3">
      <c r="B108" s="26"/>
      <c r="G108" s="27"/>
      <c r="H108" s="62"/>
      <c r="I108" s="27"/>
      <c r="J108" s="27"/>
      <c r="K108" s="27"/>
      <c r="L108" s="27"/>
      <c r="M108" s="27"/>
      <c r="N108" s="62"/>
      <c r="O108" s="27"/>
      <c r="P108" s="27"/>
      <c r="Q108" s="27"/>
      <c r="R108" s="27"/>
      <c r="S108" s="27"/>
      <c r="T108" s="27"/>
      <c r="U108" s="27"/>
    </row>
    <row r="109" spans="2:21" s="25" customFormat="1" x14ac:dyDescent="0.3">
      <c r="B109" s="26"/>
      <c r="G109" s="27"/>
      <c r="H109" s="62"/>
      <c r="I109" s="27"/>
      <c r="J109" s="27"/>
      <c r="K109" s="27"/>
      <c r="L109" s="27"/>
      <c r="M109" s="27"/>
      <c r="N109" s="62"/>
      <c r="O109" s="27"/>
      <c r="P109" s="27"/>
      <c r="Q109" s="27"/>
      <c r="R109" s="27"/>
      <c r="S109" s="27"/>
      <c r="T109" s="27"/>
      <c r="U109" s="27"/>
    </row>
    <row r="110" spans="2:21" s="25" customFormat="1" x14ac:dyDescent="0.3">
      <c r="B110" s="26"/>
      <c r="F110" s="27"/>
      <c r="G110" s="27"/>
      <c r="H110" s="62"/>
      <c r="I110" s="27"/>
      <c r="J110" s="27"/>
      <c r="K110" s="27"/>
      <c r="L110" s="27"/>
      <c r="M110" s="27"/>
      <c r="N110" s="62"/>
      <c r="O110" s="27"/>
      <c r="P110" s="27"/>
      <c r="Q110" s="27"/>
      <c r="R110" s="27"/>
      <c r="S110" s="27"/>
      <c r="T110" s="27"/>
      <c r="U110" s="27"/>
    </row>
  </sheetData>
  <sheetProtection algorithmName="SHA-512" hashValue="Pmm2QrsKys6FNZhSDlUbPgId0hOVWJhHHltsT1uK4PfDOXoYEivgU7u9ZJ/Y9Z3TUCjaMUKjYGXDZUu5xtA8dg==" saltValue="6VkK4UrhzbCRTPaqW4qSPg==" spinCount="100000" sheet="1" objects="1" scenarios="1"/>
  <mergeCells count="22">
    <mergeCell ref="J39:K39"/>
    <mergeCell ref="J41:K41"/>
    <mergeCell ref="J35:K35"/>
    <mergeCell ref="J36:K36"/>
    <mergeCell ref="J37:K37"/>
    <mergeCell ref="J38:K38"/>
    <mergeCell ref="J40:K40"/>
    <mergeCell ref="B10:AE10"/>
    <mergeCell ref="B11:F11"/>
    <mergeCell ref="G11:K11"/>
    <mergeCell ref="Q11:U11"/>
    <mergeCell ref="AA11:AE11"/>
    <mergeCell ref="V11:Z11"/>
    <mergeCell ref="A32:A34"/>
    <mergeCell ref="L11:P11"/>
    <mergeCell ref="L32:P33"/>
    <mergeCell ref="J32:K34"/>
    <mergeCell ref="A11:A12"/>
    <mergeCell ref="A30:H30"/>
    <mergeCell ref="B32:F33"/>
    <mergeCell ref="A28:Q28"/>
    <mergeCell ref="A29:Q29"/>
  </mergeCells>
  <hyperlinks>
    <hyperlink ref="A29" r:id="rId1" location="page=247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M35:M40 C45:C46 C35:C44 C47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0"/>
  <sheetViews>
    <sheetView showGridLines="0" showZeros="0" topLeftCell="A18" zoomScale="80" zoomScaleNormal="80" workbookViewId="0">
      <selection activeCell="A29" sqref="A29:Q29"/>
    </sheetView>
  </sheetViews>
  <sheetFormatPr defaultColWidth="9.109375" defaultRowHeight="14.4" x14ac:dyDescent="0.3"/>
  <cols>
    <col min="1" max="1" width="26.109375" style="27" customWidth="1"/>
    <col min="2" max="2" width="11.5546875" style="62" customWidth="1"/>
    <col min="3" max="3" width="10.6640625" style="27" customWidth="1"/>
    <col min="4" max="4" width="19.109375" style="27" customWidth="1"/>
    <col min="5" max="5" width="18.109375" style="27" customWidth="1"/>
    <col min="6" max="6" width="11.44140625" style="27" customWidth="1"/>
    <col min="7" max="7" width="9.33203125" style="27" customWidth="1"/>
    <col min="8" max="8" width="10.88671875" style="62" customWidth="1"/>
    <col min="9" max="9" width="17.33203125" style="27" customWidth="1"/>
    <col min="10" max="10" width="20" style="27" customWidth="1"/>
    <col min="11" max="12" width="11.44140625" style="27" customWidth="1"/>
    <col min="13" max="13" width="10.6640625" style="27" customWidth="1"/>
    <col min="14" max="14" width="18.88671875" style="62" customWidth="1"/>
    <col min="15" max="15" width="19.6640625" style="27" customWidth="1"/>
    <col min="16" max="16" width="11.44140625" style="27" customWidth="1"/>
    <col min="17" max="17" width="9.109375" style="27" customWidth="1"/>
    <col min="18" max="18" width="11" style="27" customWidth="1"/>
    <col min="19" max="19" width="18.88671875" style="27" customWidth="1"/>
    <col min="20" max="20" width="19.5546875" style="27" customWidth="1"/>
    <col min="21" max="21" width="11.109375" style="27" customWidth="1"/>
    <col min="22" max="22" width="9" style="27" customWidth="1"/>
    <col min="23" max="23" width="10" style="27" customWidth="1"/>
    <col min="24" max="24" width="19" style="27" customWidth="1"/>
    <col min="25" max="25" width="17.33203125" style="27" customWidth="1"/>
    <col min="26" max="26" width="9.6640625" style="27" customWidth="1"/>
    <col min="27" max="27" width="9.109375" style="27" customWidth="1"/>
    <col min="28" max="28" width="10.88671875" style="27" customWidth="1"/>
    <col min="29" max="29" width="18.109375" style="27" customWidth="1"/>
    <col min="30" max="30" width="18.88671875" style="27" customWidth="1"/>
    <col min="31" max="31" width="10.88671875" style="27" customWidth="1"/>
    <col min="32" max="16384" width="9.109375" style="27"/>
  </cols>
  <sheetData>
    <row r="1" spans="1:31" x14ac:dyDescent="0.3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x14ac:dyDescent="0.3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x14ac:dyDescent="0.3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ht="14.7" customHeight="1" x14ac:dyDescent="0.3">
      <c r="B4" s="26"/>
      <c r="H4" s="26"/>
      <c r="N4" s="26"/>
    </row>
    <row r="5" spans="1:31" s="25" customFormat="1" ht="30.75" customHeight="1" x14ac:dyDescent="0.3">
      <c r="A5" s="28" t="s">
        <v>12</v>
      </c>
      <c r="B5" s="26"/>
      <c r="H5" s="26"/>
      <c r="N5" s="26"/>
    </row>
    <row r="6" spans="1:31" s="25" customFormat="1" ht="6.75" customHeight="1" x14ac:dyDescent="0.3">
      <c r="A6" s="29"/>
      <c r="B6" s="26"/>
      <c r="H6" s="26"/>
      <c r="N6" s="26"/>
    </row>
    <row r="7" spans="1:31" s="25" customFormat="1" ht="24.75" customHeight="1" x14ac:dyDescent="0.3">
      <c r="A7" s="30" t="s">
        <v>38</v>
      </c>
      <c r="B7" s="31" t="s">
        <v>54</v>
      </c>
      <c r="C7" s="32"/>
      <c r="D7" s="32"/>
      <c r="E7" s="32"/>
      <c r="F7" s="32"/>
      <c r="G7" s="33"/>
      <c r="H7" s="73"/>
      <c r="I7" s="90" t="s">
        <v>46</v>
      </c>
      <c r="J7" s="91">
        <v>45755</v>
      </c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3">
      <c r="A8" s="30" t="s">
        <v>11</v>
      </c>
      <c r="B8" s="93" t="str">
        <f>'CONTRACTACIO 1r TR 2024'!B8</f>
        <v>AJUNTAMENT DE BARCELONA (GERÈNCIES i DISTRICTES)</v>
      </c>
      <c r="C8" s="74"/>
      <c r="D8" s="74"/>
      <c r="E8" s="74"/>
      <c r="F8" s="74"/>
      <c r="G8" s="75"/>
      <c r="H8" s="75"/>
      <c r="I8" s="75"/>
      <c r="J8" s="88"/>
      <c r="K8" s="75"/>
      <c r="L8" s="30"/>
      <c r="N8" s="26"/>
      <c r="R8" s="30"/>
      <c r="X8" s="30"/>
      <c r="AE8" s="30"/>
    </row>
    <row r="9" spans="1:31" ht="26.25" customHeight="1" thickBot="1" x14ac:dyDescent="0.35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35">
      <c r="A10" s="25"/>
      <c r="B10" s="130" t="s">
        <v>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2"/>
    </row>
    <row r="11" spans="1:31" ht="30" customHeight="1" thickBot="1" x14ac:dyDescent="0.35">
      <c r="A11" s="122" t="s">
        <v>10</v>
      </c>
      <c r="B11" s="133" t="s">
        <v>3</v>
      </c>
      <c r="C11" s="134"/>
      <c r="D11" s="134"/>
      <c r="E11" s="134"/>
      <c r="F11" s="135"/>
      <c r="G11" s="136" t="s">
        <v>1</v>
      </c>
      <c r="H11" s="137"/>
      <c r="I11" s="137"/>
      <c r="J11" s="137"/>
      <c r="K11" s="138"/>
      <c r="L11" s="108" t="s">
        <v>2</v>
      </c>
      <c r="M11" s="109"/>
      <c r="N11" s="109"/>
      <c r="O11" s="109"/>
      <c r="P11" s="109"/>
      <c r="Q11" s="139" t="s">
        <v>34</v>
      </c>
      <c r="R11" s="140"/>
      <c r="S11" s="140"/>
      <c r="T11" s="140"/>
      <c r="U11" s="141"/>
      <c r="V11" s="145" t="s">
        <v>5</v>
      </c>
      <c r="W11" s="146"/>
      <c r="X11" s="146"/>
      <c r="Y11" s="146"/>
      <c r="Z11" s="147"/>
      <c r="AA11" s="142" t="s">
        <v>4</v>
      </c>
      <c r="AB11" s="143"/>
      <c r="AC11" s="143"/>
      <c r="AD11" s="143"/>
      <c r="AE11" s="144"/>
    </row>
    <row r="12" spans="1:31" ht="39" customHeight="1" thickBot="1" x14ac:dyDescent="0.35">
      <c r="A12" s="123"/>
      <c r="B12" s="34" t="s">
        <v>7</v>
      </c>
      <c r="C12" s="35" t="s">
        <v>8</v>
      </c>
      <c r="D12" s="36" t="s">
        <v>23</v>
      </c>
      <c r="E12" s="37" t="s">
        <v>24</v>
      </c>
      <c r="F12" s="38" t="s">
        <v>13</v>
      </c>
      <c r="G12" s="39" t="s">
        <v>7</v>
      </c>
      <c r="H12" s="35" t="s">
        <v>8</v>
      </c>
      <c r="I12" s="36" t="s">
        <v>23</v>
      </c>
      <c r="J12" s="37" t="s">
        <v>22</v>
      </c>
      <c r="K12" s="38" t="s">
        <v>13</v>
      </c>
      <c r="L12" s="39" t="s">
        <v>7</v>
      </c>
      <c r="M12" s="35" t="s">
        <v>8</v>
      </c>
      <c r="N12" s="36" t="s">
        <v>23</v>
      </c>
      <c r="O12" s="37" t="s">
        <v>20</v>
      </c>
      <c r="P12" s="38" t="s">
        <v>13</v>
      </c>
      <c r="Q12" s="39" t="s">
        <v>7</v>
      </c>
      <c r="R12" s="35" t="s">
        <v>8</v>
      </c>
      <c r="S12" s="36" t="s">
        <v>21</v>
      </c>
      <c r="T12" s="37" t="s">
        <v>22</v>
      </c>
      <c r="U12" s="40" t="s">
        <v>13</v>
      </c>
      <c r="V12" s="34" t="s">
        <v>7</v>
      </c>
      <c r="W12" s="35" t="s">
        <v>8</v>
      </c>
      <c r="X12" s="36" t="s">
        <v>21</v>
      </c>
      <c r="Y12" s="37" t="s">
        <v>22</v>
      </c>
      <c r="Z12" s="38" t="s">
        <v>13</v>
      </c>
      <c r="AA12" s="34" t="s">
        <v>7</v>
      </c>
      <c r="AB12" s="35" t="s">
        <v>8</v>
      </c>
      <c r="AC12" s="36" t="s">
        <v>21</v>
      </c>
      <c r="AD12" s="37" t="s">
        <v>22</v>
      </c>
      <c r="AE12" s="38" t="s">
        <v>13</v>
      </c>
    </row>
    <row r="13" spans="1:31" s="42" customFormat="1" ht="36" customHeight="1" x14ac:dyDescent="0.3">
      <c r="A13" s="41" t="s">
        <v>25</v>
      </c>
      <c r="B13" s="1"/>
      <c r="C13" s="20" t="str">
        <f t="shared" ref="C13:C24" si="0">IF(B13,B13/$B$26,"")</f>
        <v/>
      </c>
      <c r="D13" s="4"/>
      <c r="E13" s="5"/>
      <c r="F13" s="21" t="str">
        <f t="shared" ref="F13:F25" si="1">IF(E13,E13/$E$26,"")</f>
        <v/>
      </c>
      <c r="G13" s="1">
        <v>45</v>
      </c>
      <c r="H13" s="20">
        <f t="shared" ref="H13:H24" si="2">IF(G13,G13/$G$26,"")</f>
        <v>4.5408678102926335E-2</v>
      </c>
      <c r="I13" s="4">
        <v>60382413.859999999</v>
      </c>
      <c r="J13" s="5">
        <v>72437099.569999993</v>
      </c>
      <c r="K13" s="21">
        <f t="shared" ref="K13:K24" si="3">IF(J13,J13/$J$26,"")</f>
        <v>0.87612530145195067</v>
      </c>
      <c r="L13" s="1">
        <v>6</v>
      </c>
      <c r="M13" s="20">
        <f t="shared" ref="M13:M24" si="4">IF(L13,L13/$L$26,"")</f>
        <v>1.1363636363636364E-2</v>
      </c>
      <c r="N13" s="4">
        <v>1037952.4</v>
      </c>
      <c r="O13" s="5">
        <v>1255922.3999999999</v>
      </c>
      <c r="P13" s="21">
        <f t="shared" ref="P13:P24" si="5">IF(O13,O13/$O$26,"")</f>
        <v>0.43310345096806174</v>
      </c>
      <c r="Q13" s="1"/>
      <c r="R13" s="20" t="str">
        <f t="shared" ref="R13:R24" si="6">IF(Q13,Q13/$Q$26,"")</f>
        <v/>
      </c>
      <c r="S13" s="4"/>
      <c r="T13" s="5"/>
      <c r="U13" s="21" t="str">
        <f t="shared" ref="U13:U25" si="7">IF(T13,T13/$T$26,"")</f>
        <v/>
      </c>
      <c r="V13" s="1"/>
      <c r="W13" s="20" t="str">
        <f t="shared" ref="W13:W24" si="8">IF(V13,V13/$V$26,"")</f>
        <v/>
      </c>
      <c r="X13" s="4"/>
      <c r="Y13" s="5"/>
      <c r="Z13" s="21" t="str">
        <f t="shared" ref="Z13:Z24" si="9">IF(Y13,Y13/$Y$26,"")</f>
        <v/>
      </c>
      <c r="AA13" s="1"/>
      <c r="AB13" s="20" t="str">
        <f t="shared" ref="AB13:AB24" si="10">IF(AA13,AA13/$AA$26,"")</f>
        <v/>
      </c>
      <c r="AC13" s="4"/>
      <c r="AD13" s="5"/>
      <c r="AE13" s="21" t="str">
        <f t="shared" ref="AE13:AE24" si="11">IF(AD13,AD13/$AD$26,"")</f>
        <v/>
      </c>
    </row>
    <row r="14" spans="1:31" s="42" customFormat="1" ht="36" customHeight="1" x14ac:dyDescent="0.3">
      <c r="A14" s="43" t="s">
        <v>18</v>
      </c>
      <c r="B14" s="2">
        <v>4</v>
      </c>
      <c r="C14" s="20">
        <f t="shared" si="0"/>
        <v>6.0606060606060608E-2</v>
      </c>
      <c r="D14" s="6">
        <v>1130446.2799999998</v>
      </c>
      <c r="E14" s="7">
        <v>1367840.01</v>
      </c>
      <c r="F14" s="21">
        <f t="shared" si="1"/>
        <v>0.18571267781996581</v>
      </c>
      <c r="G14" s="2">
        <v>16</v>
      </c>
      <c r="H14" s="20">
        <f t="shared" si="2"/>
        <v>1.6145307769929364E-2</v>
      </c>
      <c r="I14" s="6">
        <v>595705.94000000006</v>
      </c>
      <c r="J14" s="7">
        <v>696598.09</v>
      </c>
      <c r="K14" s="21">
        <f t="shared" si="3"/>
        <v>8.4253402636908347E-3</v>
      </c>
      <c r="L14" s="2">
        <v>9</v>
      </c>
      <c r="M14" s="20">
        <f t="shared" si="4"/>
        <v>1.7045454545454544E-2</v>
      </c>
      <c r="N14" s="6">
        <v>279119.66000000003</v>
      </c>
      <c r="O14" s="7">
        <v>337734.8</v>
      </c>
      <c r="P14" s="21">
        <f t="shared" si="5"/>
        <v>0.11646747234702411</v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2" customFormat="1" ht="36" customHeight="1" x14ac:dyDescent="0.3">
      <c r="A15" s="43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17</v>
      </c>
      <c r="H15" s="20">
        <f t="shared" si="2"/>
        <v>1.7154389505549948E-2</v>
      </c>
      <c r="I15" s="6">
        <v>498288.17000000004</v>
      </c>
      <c r="J15" s="7">
        <v>568388.58000000007</v>
      </c>
      <c r="K15" s="21">
        <f t="shared" si="3"/>
        <v>6.8746487497490273E-3</v>
      </c>
      <c r="L15" s="2">
        <v>12</v>
      </c>
      <c r="M15" s="20">
        <f t="shared" si="4"/>
        <v>2.2727272727272728E-2</v>
      </c>
      <c r="N15" s="6">
        <v>279332.17</v>
      </c>
      <c r="O15" s="7">
        <v>337207.19999999995</v>
      </c>
      <c r="P15" s="21">
        <f t="shared" si="5"/>
        <v>0.1162855300703908</v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2" customFormat="1" ht="36" customHeight="1" x14ac:dyDescent="0.3">
      <c r="A16" s="43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>
        <v>6</v>
      </c>
      <c r="R16" s="20">
        <f t="shared" si="6"/>
        <v>1</v>
      </c>
      <c r="S16" s="6">
        <v>1003998.66</v>
      </c>
      <c r="T16" s="7">
        <v>1003998.66</v>
      </c>
      <c r="U16" s="21">
        <f t="shared" si="7"/>
        <v>1</v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2" customFormat="1" ht="36" customHeight="1" x14ac:dyDescent="0.3">
      <c r="A17" s="43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9" customFormat="1" ht="36" customHeight="1" x14ac:dyDescent="0.3">
      <c r="A18" s="76" t="s">
        <v>33</v>
      </c>
      <c r="B18" s="71"/>
      <c r="C18" s="66" t="str">
        <f t="shared" si="0"/>
        <v/>
      </c>
      <c r="D18" s="69"/>
      <c r="E18" s="70"/>
      <c r="F18" s="67" t="str">
        <f t="shared" si="1"/>
        <v/>
      </c>
      <c r="G18" s="71">
        <v>1</v>
      </c>
      <c r="H18" s="66">
        <f t="shared" si="2"/>
        <v>1.0090817356205853E-3</v>
      </c>
      <c r="I18" s="69">
        <v>60930</v>
      </c>
      <c r="J18" s="70">
        <v>73725.3</v>
      </c>
      <c r="K18" s="67">
        <f t="shared" si="3"/>
        <v>8.9170606043821631E-4</v>
      </c>
      <c r="L18" s="71"/>
      <c r="M18" s="66" t="str">
        <f t="shared" si="4"/>
        <v/>
      </c>
      <c r="N18" s="69"/>
      <c r="O18" s="70"/>
      <c r="P18" s="67" t="str">
        <f t="shared" si="5"/>
        <v/>
      </c>
      <c r="Q18" s="71"/>
      <c r="R18" s="66" t="str">
        <f t="shared" si="6"/>
        <v/>
      </c>
      <c r="S18" s="69"/>
      <c r="T18" s="70"/>
      <c r="U18" s="67" t="str">
        <f t="shared" si="7"/>
        <v/>
      </c>
      <c r="V18" s="71"/>
      <c r="W18" s="66" t="str">
        <f t="shared" si="8"/>
        <v/>
      </c>
      <c r="X18" s="69"/>
      <c r="Y18" s="70"/>
      <c r="Z18" s="67" t="str">
        <f t="shared" si="9"/>
        <v/>
      </c>
      <c r="AA18" s="71"/>
      <c r="AB18" s="20" t="str">
        <f t="shared" si="10"/>
        <v/>
      </c>
      <c r="AC18" s="69"/>
      <c r="AD18" s="70"/>
      <c r="AE18" s="67" t="str">
        <f t="shared" si="11"/>
        <v/>
      </c>
    </row>
    <row r="19" spans="1:31" s="42" customFormat="1" ht="36" customHeight="1" x14ac:dyDescent="0.3">
      <c r="A19" s="44" t="s">
        <v>28</v>
      </c>
      <c r="B19" s="2">
        <v>3</v>
      </c>
      <c r="C19" s="20">
        <f t="shared" si="0"/>
        <v>4.5454545454545456E-2</v>
      </c>
      <c r="D19" s="6">
        <v>3665283.3000000003</v>
      </c>
      <c r="E19" s="7">
        <v>4434992.8</v>
      </c>
      <c r="F19" s="21">
        <f t="shared" si="1"/>
        <v>0.60214234338727091</v>
      </c>
      <c r="G19" s="2">
        <v>102</v>
      </c>
      <c r="H19" s="20">
        <f t="shared" si="2"/>
        <v>0.1029263370332997</v>
      </c>
      <c r="I19" s="6">
        <v>4462026.5600000024</v>
      </c>
      <c r="J19" s="7">
        <v>5345051.1500000004</v>
      </c>
      <c r="K19" s="21">
        <f t="shared" si="3"/>
        <v>6.4648289037918569E-2</v>
      </c>
      <c r="L19" s="2">
        <v>24</v>
      </c>
      <c r="M19" s="20">
        <f t="shared" si="4"/>
        <v>4.5454545454545456E-2</v>
      </c>
      <c r="N19" s="6">
        <v>157501.60999999999</v>
      </c>
      <c r="O19" s="7">
        <v>190576.94</v>
      </c>
      <c r="P19" s="21">
        <f t="shared" si="5"/>
        <v>6.5720247038298901E-2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9" customFormat="1" ht="36" customHeight="1" x14ac:dyDescent="0.3">
      <c r="A20" s="80" t="s">
        <v>29</v>
      </c>
      <c r="B20" s="68">
        <v>59</v>
      </c>
      <c r="C20" s="66">
        <f t="shared" si="0"/>
        <v>0.89393939393939392</v>
      </c>
      <c r="D20" s="69">
        <v>1291341.6100000006</v>
      </c>
      <c r="E20" s="70">
        <v>1562523.3199999998</v>
      </c>
      <c r="F20" s="21">
        <f t="shared" si="1"/>
        <v>0.21214497879276342</v>
      </c>
      <c r="G20" s="68">
        <v>360</v>
      </c>
      <c r="H20" s="66">
        <f t="shared" si="2"/>
        <v>0.36326942482341068</v>
      </c>
      <c r="I20" s="69">
        <v>2477606.8699999996</v>
      </c>
      <c r="J20" s="70">
        <v>2960036.5100000021</v>
      </c>
      <c r="K20" s="21">
        <f t="shared" si="3"/>
        <v>3.5801583650190483E-2</v>
      </c>
      <c r="L20" s="68">
        <v>76</v>
      </c>
      <c r="M20" s="66">
        <f t="shared" si="4"/>
        <v>0.14393939393939395</v>
      </c>
      <c r="N20" s="69">
        <v>475119.07999999996</v>
      </c>
      <c r="O20" s="70">
        <v>572910.34999999986</v>
      </c>
      <c r="P20" s="67">
        <f t="shared" si="5"/>
        <v>0.19756750073119173</v>
      </c>
      <c r="Q20" s="68"/>
      <c r="R20" s="66" t="str">
        <f t="shared" si="6"/>
        <v/>
      </c>
      <c r="S20" s="69"/>
      <c r="T20" s="70"/>
      <c r="U20" s="67" t="str">
        <f t="shared" si="7"/>
        <v/>
      </c>
      <c r="V20" s="68">
        <v>1</v>
      </c>
      <c r="W20" s="66">
        <f t="shared" si="8"/>
        <v>7.6923076923076927E-2</v>
      </c>
      <c r="X20" s="69">
        <v>1342.31</v>
      </c>
      <c r="Y20" s="70">
        <v>1396</v>
      </c>
      <c r="Z20" s="67">
        <f t="shared" si="9"/>
        <v>1.2257369282312591E-2</v>
      </c>
      <c r="AA20" s="68"/>
      <c r="AB20" s="20" t="str">
        <f t="shared" si="10"/>
        <v/>
      </c>
      <c r="AC20" s="69"/>
      <c r="AD20" s="70"/>
      <c r="AE20" s="67" t="str">
        <f t="shared" si="11"/>
        <v/>
      </c>
    </row>
    <row r="21" spans="1:31" s="42" customFormat="1" ht="39.9" customHeight="1" x14ac:dyDescent="0.3">
      <c r="A21" s="46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439</v>
      </c>
      <c r="H21" s="20">
        <f t="shared" si="2"/>
        <v>0.4429868819374369</v>
      </c>
      <c r="I21" s="6">
        <v>269142.43000000017</v>
      </c>
      <c r="J21" s="7">
        <v>315543.51000000007</v>
      </c>
      <c r="K21" s="21">
        <f t="shared" si="3"/>
        <v>3.8164925771607162E-3</v>
      </c>
      <c r="L21" s="2">
        <v>400</v>
      </c>
      <c r="M21" s="20">
        <f t="shared" si="4"/>
        <v>0.75757575757575757</v>
      </c>
      <c r="N21" s="6">
        <v>141087.47999999992</v>
      </c>
      <c r="O21" s="7">
        <v>169411.12</v>
      </c>
      <c r="P21" s="21">
        <f t="shared" si="5"/>
        <v>5.8421237414321481E-2</v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>
        <v>6</v>
      </c>
      <c r="W21" s="20">
        <f t="shared" si="8"/>
        <v>0.46153846153846156</v>
      </c>
      <c r="X21" s="6">
        <v>6558.69</v>
      </c>
      <c r="Y21" s="7">
        <v>7283.4400000000005</v>
      </c>
      <c r="Z21" s="21">
        <f t="shared" si="9"/>
        <v>6.3951155963873074E-2</v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2" customFormat="1" ht="39.9" customHeight="1" x14ac:dyDescent="0.3">
      <c r="A22" s="80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2" customFormat="1" ht="39.9" customHeight="1" x14ac:dyDescent="0.3">
      <c r="A23" s="94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>
        <v>9</v>
      </c>
      <c r="H23" s="20">
        <f t="shared" si="2"/>
        <v>9.0817356205852677E-3</v>
      </c>
      <c r="I23" s="6">
        <v>33060</v>
      </c>
      <c r="J23" s="7">
        <v>33060</v>
      </c>
      <c r="K23" s="21">
        <f t="shared" si="3"/>
        <v>3.9986005290025848E-4</v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2" customFormat="1" ht="39.9" customHeight="1" x14ac:dyDescent="0.3">
      <c r="A24" s="94" t="s">
        <v>59</v>
      </c>
      <c r="B24" s="2"/>
      <c r="C24" s="20" t="str">
        <f t="shared" si="0"/>
        <v/>
      </c>
      <c r="D24" s="6"/>
      <c r="E24" s="7"/>
      <c r="F24" s="21" t="str">
        <f t="shared" si="1"/>
        <v/>
      </c>
      <c r="G24" s="2"/>
      <c r="H24" s="20" t="str">
        <f t="shared" si="2"/>
        <v/>
      </c>
      <c r="I24" s="98"/>
      <c r="J24" s="103"/>
      <c r="K24" s="21" t="str">
        <f t="shared" si="3"/>
        <v/>
      </c>
      <c r="L24" s="2"/>
      <c r="M24" s="20" t="str">
        <f t="shared" si="4"/>
        <v/>
      </c>
      <c r="N24" s="6"/>
      <c r="O24" s="7"/>
      <c r="P24" s="21" t="str">
        <f t="shared" si="5"/>
        <v/>
      </c>
      <c r="Q24" s="2"/>
      <c r="R24" s="20" t="str">
        <f t="shared" si="6"/>
        <v/>
      </c>
      <c r="S24" s="6"/>
      <c r="T24" s="7"/>
      <c r="U24" s="21" t="str">
        <f t="shared" si="7"/>
        <v/>
      </c>
      <c r="V24" s="2">
        <v>6</v>
      </c>
      <c r="W24" s="20">
        <f t="shared" si="8"/>
        <v>0.46153846153846156</v>
      </c>
      <c r="X24" s="100">
        <v>88917.420000000013</v>
      </c>
      <c r="Y24" s="101">
        <v>105211.23</v>
      </c>
      <c r="Z24" s="21">
        <f t="shared" si="9"/>
        <v>0.92379147475381429</v>
      </c>
      <c r="AA24" s="2"/>
      <c r="AB24" s="20" t="str">
        <f t="shared" si="10"/>
        <v/>
      </c>
      <c r="AC24" s="6"/>
      <c r="AD24" s="7"/>
      <c r="AE24" s="21" t="str">
        <f t="shared" si="11"/>
        <v/>
      </c>
    </row>
    <row r="25" spans="1:31" s="42" customFormat="1" ht="36" customHeight="1" x14ac:dyDescent="0.3">
      <c r="A25" s="97" t="s">
        <v>52</v>
      </c>
      <c r="B25" s="68"/>
      <c r="C25" s="66" t="str">
        <f t="shared" ref="C25" si="12">IF(B25,B25/$B$26,"")</f>
        <v/>
      </c>
      <c r="D25" s="69"/>
      <c r="E25" s="70"/>
      <c r="F25" s="67" t="str">
        <f t="shared" si="1"/>
        <v/>
      </c>
      <c r="G25" s="68">
        <v>2</v>
      </c>
      <c r="H25" s="66">
        <f t="shared" ref="H25" si="13">IF(G25,G25/$G$26,"")</f>
        <v>2.0181634712411706E-3</v>
      </c>
      <c r="I25" s="69">
        <v>221845.6</v>
      </c>
      <c r="J25" s="70">
        <v>249423.98</v>
      </c>
      <c r="K25" s="67">
        <f t="shared" ref="K25" si="14">IF(J25,J25/$J$26,"")</f>
        <v>3.0167781560009989E-3</v>
      </c>
      <c r="L25" s="68">
        <v>1</v>
      </c>
      <c r="M25" s="66">
        <f t="shared" ref="M25" si="15">IF(L25,L25/$L$26,"")</f>
        <v>1.893939393939394E-3</v>
      </c>
      <c r="N25" s="69">
        <v>29800</v>
      </c>
      <c r="O25" s="70">
        <v>36058</v>
      </c>
      <c r="P25" s="67">
        <f t="shared" ref="P25" si="16">IF(O25,O25/$O$26,"")</f>
        <v>1.2434561430711302E-2</v>
      </c>
      <c r="Q25" s="68"/>
      <c r="R25" s="66" t="str">
        <f t="shared" ref="R25" si="17">IF(Q25,Q25/$Q$26,"")</f>
        <v/>
      </c>
      <c r="S25" s="69"/>
      <c r="T25" s="70"/>
      <c r="U25" s="67" t="str">
        <f t="shared" si="7"/>
        <v/>
      </c>
      <c r="V25" s="68"/>
      <c r="W25" s="66" t="str">
        <f t="shared" ref="W25" si="18">IF(V25,V25/$V$26,"")</f>
        <v/>
      </c>
      <c r="X25" s="69"/>
      <c r="Y25" s="70"/>
      <c r="Z25" s="67" t="str">
        <f t="shared" ref="Z25" si="19">IF(Y25,Y25/$Y$26,"")</f>
        <v/>
      </c>
      <c r="AA25" s="68"/>
      <c r="AB25" s="20" t="str">
        <f t="shared" ref="AB25" si="20">IF(AA25,AA25/$AA$26,"")</f>
        <v/>
      </c>
      <c r="AC25" s="69"/>
      <c r="AD25" s="70"/>
      <c r="AE25" s="67" t="str">
        <f t="shared" ref="AE25" si="21">IF(AD25,AD25/$AD$26,"")</f>
        <v/>
      </c>
    </row>
    <row r="26" spans="1:31" ht="33" customHeight="1" thickBot="1" x14ac:dyDescent="0.35">
      <c r="A26" s="82" t="s">
        <v>0</v>
      </c>
      <c r="B26" s="16">
        <f t="shared" ref="B26:AE26" si="22">SUM(B13:B25)</f>
        <v>66</v>
      </c>
      <c r="C26" s="17">
        <f t="shared" si="22"/>
        <v>1</v>
      </c>
      <c r="D26" s="18">
        <f t="shared" si="22"/>
        <v>6087071.1900000004</v>
      </c>
      <c r="E26" s="18">
        <f t="shared" si="22"/>
        <v>7365356.129999999</v>
      </c>
      <c r="F26" s="19">
        <f t="shared" si="22"/>
        <v>1.0000000000000002</v>
      </c>
      <c r="G26" s="16">
        <f t="shared" si="22"/>
        <v>991</v>
      </c>
      <c r="H26" s="17">
        <f t="shared" si="22"/>
        <v>0.99999999999999989</v>
      </c>
      <c r="I26" s="18">
        <f t="shared" si="22"/>
        <v>69001019.430000007</v>
      </c>
      <c r="J26" s="18">
        <f t="shared" si="22"/>
        <v>82678926.690000013</v>
      </c>
      <c r="K26" s="19">
        <f t="shared" si="22"/>
        <v>0.99999999999999978</v>
      </c>
      <c r="L26" s="16">
        <f t="shared" si="22"/>
        <v>528</v>
      </c>
      <c r="M26" s="17">
        <f t="shared" si="22"/>
        <v>1</v>
      </c>
      <c r="N26" s="18">
        <f t="shared" si="22"/>
        <v>2399912.4</v>
      </c>
      <c r="O26" s="18">
        <f t="shared" si="22"/>
        <v>2899820.8099999996</v>
      </c>
      <c r="P26" s="19">
        <f t="shared" si="22"/>
        <v>1</v>
      </c>
      <c r="Q26" s="16">
        <f t="shared" si="22"/>
        <v>6</v>
      </c>
      <c r="R26" s="17">
        <f t="shared" si="22"/>
        <v>1</v>
      </c>
      <c r="S26" s="18">
        <f t="shared" si="22"/>
        <v>1003998.66</v>
      </c>
      <c r="T26" s="18">
        <f t="shared" si="22"/>
        <v>1003998.66</v>
      </c>
      <c r="U26" s="19">
        <f t="shared" si="22"/>
        <v>1</v>
      </c>
      <c r="V26" s="16">
        <f t="shared" si="22"/>
        <v>13</v>
      </c>
      <c r="W26" s="17">
        <f t="shared" si="22"/>
        <v>1</v>
      </c>
      <c r="X26" s="18">
        <f t="shared" si="22"/>
        <v>96818.420000000013</v>
      </c>
      <c r="Y26" s="18">
        <f t="shared" si="22"/>
        <v>113890.67</v>
      </c>
      <c r="Z26" s="19">
        <f t="shared" si="22"/>
        <v>1</v>
      </c>
      <c r="AA26" s="16">
        <f t="shared" si="22"/>
        <v>0</v>
      </c>
      <c r="AB26" s="17">
        <f t="shared" si="22"/>
        <v>0</v>
      </c>
      <c r="AC26" s="18">
        <f t="shared" si="22"/>
        <v>0</v>
      </c>
      <c r="AD26" s="18">
        <f t="shared" si="22"/>
        <v>0</v>
      </c>
      <c r="AE26" s="19">
        <f t="shared" si="22"/>
        <v>0</v>
      </c>
    </row>
    <row r="27" spans="1:31" s="25" customFormat="1" ht="18" customHeight="1" x14ac:dyDescent="0.3">
      <c r="B27" s="26"/>
      <c r="H27" s="26"/>
      <c r="N27" s="26"/>
    </row>
    <row r="28" spans="1:31" s="49" customFormat="1" ht="34.200000000000003" customHeight="1" x14ac:dyDescent="0.3">
      <c r="A28" s="128" t="s">
        <v>62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19.2" customHeight="1" x14ac:dyDescent="0.3">
      <c r="A29" s="129" t="str">
        <f>'CONTRACTACIO 1r TR 2024'!A29</f>
        <v>https://bcnroc.ajuntament.barcelona.cat/jspui/bitstream/11703/135210/3/GM_Pressupost2024.pdf#page=247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47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49" customFormat="1" ht="43.95" customHeight="1" x14ac:dyDescent="0.3">
      <c r="A30" s="124" t="s">
        <v>36</v>
      </c>
      <c r="B30" s="124"/>
      <c r="C30" s="124"/>
      <c r="D30" s="124"/>
      <c r="E30" s="124"/>
      <c r="F30" s="124"/>
      <c r="G30" s="124"/>
      <c r="H30" s="124"/>
      <c r="I30" s="50"/>
      <c r="J30" s="50"/>
      <c r="K30" s="50"/>
      <c r="L30" s="104"/>
      <c r="M30" s="51"/>
      <c r="N30" s="47"/>
      <c r="O30" s="47"/>
      <c r="P30" s="50"/>
      <c r="Q30" s="50"/>
      <c r="R30" s="72"/>
      <c r="S30" s="47"/>
      <c r="T30" s="47"/>
      <c r="U30" s="47"/>
      <c r="V30" s="48"/>
      <c r="W30" s="48"/>
      <c r="X30" s="48"/>
      <c r="AC30" s="48"/>
      <c r="AD30" s="48"/>
      <c r="AE30" s="48"/>
    </row>
    <row r="31" spans="1:31" s="53" customFormat="1" ht="18" customHeight="1" thickBot="1" x14ac:dyDescent="0.35">
      <c r="A31" s="72"/>
      <c r="B31" s="72"/>
      <c r="C31" s="72"/>
      <c r="D31" s="72"/>
      <c r="E31" s="72"/>
      <c r="F31" s="72"/>
      <c r="G31" s="52"/>
      <c r="H31" s="52"/>
      <c r="I31" s="50"/>
      <c r="J31" s="50"/>
      <c r="K31" s="50"/>
      <c r="L31" s="72"/>
      <c r="M31" s="51"/>
      <c r="N31" s="47"/>
      <c r="O31" s="47"/>
      <c r="P31" s="50"/>
      <c r="Q31" s="50"/>
      <c r="R31" s="72"/>
      <c r="S31" s="47"/>
      <c r="T31" s="47"/>
      <c r="U31" s="47"/>
      <c r="V31" s="50"/>
      <c r="W31" s="50"/>
      <c r="X31" s="72"/>
      <c r="Y31" s="49"/>
      <c r="Z31" s="49"/>
      <c r="AA31" s="49"/>
      <c r="AB31" s="49"/>
      <c r="AC31" s="50"/>
      <c r="AD31" s="50"/>
      <c r="AE31" s="72"/>
    </row>
    <row r="32" spans="1:31" s="54" customFormat="1" ht="18" customHeight="1" x14ac:dyDescent="0.3">
      <c r="A32" s="105" t="s">
        <v>10</v>
      </c>
      <c r="B32" s="110" t="s">
        <v>17</v>
      </c>
      <c r="C32" s="111"/>
      <c r="D32" s="111"/>
      <c r="E32" s="111"/>
      <c r="F32" s="112"/>
      <c r="G32" s="25"/>
      <c r="J32" s="116" t="s">
        <v>15</v>
      </c>
      <c r="K32" s="117"/>
      <c r="L32" s="110" t="s">
        <v>16</v>
      </c>
      <c r="M32" s="111"/>
      <c r="N32" s="111"/>
      <c r="O32" s="111"/>
      <c r="P32" s="112"/>
      <c r="Q32" s="50"/>
      <c r="R32" s="72"/>
      <c r="S32" s="47"/>
      <c r="T32" s="47"/>
      <c r="U32" s="47"/>
      <c r="V32" s="50"/>
      <c r="W32" s="50"/>
      <c r="X32" s="72"/>
      <c r="AC32" s="50"/>
      <c r="AD32" s="50"/>
      <c r="AE32" s="72"/>
    </row>
    <row r="33" spans="1:33" s="54" customFormat="1" ht="18" customHeight="1" thickBot="1" x14ac:dyDescent="0.35">
      <c r="A33" s="106"/>
      <c r="B33" s="113"/>
      <c r="C33" s="114"/>
      <c r="D33" s="114"/>
      <c r="E33" s="114"/>
      <c r="F33" s="115"/>
      <c r="G33" s="25"/>
      <c r="J33" s="118"/>
      <c r="K33" s="119"/>
      <c r="L33" s="113"/>
      <c r="M33" s="114"/>
      <c r="N33" s="114"/>
      <c r="O33" s="114"/>
      <c r="P33" s="115"/>
      <c r="Q33" s="50"/>
      <c r="R33" s="72"/>
      <c r="S33" s="47"/>
      <c r="T33" s="47"/>
      <c r="U33" s="47"/>
      <c r="V33" s="50"/>
      <c r="W33" s="50"/>
      <c r="X33" s="72"/>
      <c r="AC33" s="50"/>
      <c r="AD33" s="50"/>
      <c r="AE33" s="72"/>
    </row>
    <row r="34" spans="1:33" s="25" customFormat="1" ht="47.4" customHeight="1" thickBot="1" x14ac:dyDescent="0.35">
      <c r="A34" s="107"/>
      <c r="B34" s="55" t="s">
        <v>14</v>
      </c>
      <c r="C34" s="35" t="s">
        <v>8</v>
      </c>
      <c r="D34" s="36" t="s">
        <v>30</v>
      </c>
      <c r="E34" s="37" t="s">
        <v>31</v>
      </c>
      <c r="F34" s="56" t="s">
        <v>9</v>
      </c>
      <c r="J34" s="120"/>
      <c r="K34" s="121"/>
      <c r="L34" s="55" t="s">
        <v>14</v>
      </c>
      <c r="M34" s="35" t="s">
        <v>8</v>
      </c>
      <c r="N34" s="36" t="s">
        <v>30</v>
      </c>
      <c r="O34" s="37" t="s">
        <v>31</v>
      </c>
      <c r="P34" s="56" t="s">
        <v>9</v>
      </c>
    </row>
    <row r="35" spans="1:33" s="25" customFormat="1" ht="30" customHeight="1" x14ac:dyDescent="0.3">
      <c r="A35" s="41" t="s">
        <v>25</v>
      </c>
      <c r="B35" s="9">
        <f t="shared" ref="B35:B46" si="23">B13+G13+L13+Q13+AA13+V13</f>
        <v>51</v>
      </c>
      <c r="C35" s="8">
        <f t="shared" ref="C35:C47" si="24">IF(B35,B35/$B$48,"")</f>
        <v>3.1795511221945134E-2</v>
      </c>
      <c r="D35" s="10">
        <f t="shared" ref="D35:D46" si="25">D13+I13+N13+S13+AC13+X13</f>
        <v>61420366.259999998</v>
      </c>
      <c r="E35" s="11">
        <f t="shared" ref="E35:E46" si="26">E13+J13+O13+T13+AD13+Y13</f>
        <v>73693021.969999999</v>
      </c>
      <c r="F35" s="21">
        <f t="shared" ref="F35:F43" si="27">IF(E35,E35/$E$48,"")</f>
        <v>0.78345163281133179</v>
      </c>
      <c r="J35" s="152" t="s">
        <v>3</v>
      </c>
      <c r="K35" s="153"/>
      <c r="L35" s="57">
        <f>B26</f>
        <v>66</v>
      </c>
      <c r="M35" s="8">
        <f t="shared" ref="M35:M40" si="28">IF(L35,L35/$L$41,"")</f>
        <v>4.1147132169576058E-2</v>
      </c>
      <c r="N35" s="58">
        <f>D26</f>
        <v>6087071.1900000004</v>
      </c>
      <c r="O35" s="58">
        <f>E26</f>
        <v>7365356.129999999</v>
      </c>
      <c r="P35" s="59">
        <f t="shared" ref="P35:P40" si="29">IF(O35,O35/$O$41,"")</f>
        <v>7.8303211512136747E-2</v>
      </c>
    </row>
    <row r="36" spans="1:33" s="25" customFormat="1" ht="30" customHeight="1" x14ac:dyDescent="0.3">
      <c r="A36" s="43" t="s">
        <v>18</v>
      </c>
      <c r="B36" s="12">
        <f t="shared" si="23"/>
        <v>29</v>
      </c>
      <c r="C36" s="8">
        <f t="shared" si="24"/>
        <v>1.8079800498753119E-2</v>
      </c>
      <c r="D36" s="13">
        <f t="shared" si="25"/>
        <v>2005271.88</v>
      </c>
      <c r="E36" s="14">
        <f t="shared" si="26"/>
        <v>2402172.9</v>
      </c>
      <c r="F36" s="21">
        <f t="shared" si="27"/>
        <v>2.5538188426663756E-2</v>
      </c>
      <c r="J36" s="148" t="s">
        <v>1</v>
      </c>
      <c r="K36" s="149"/>
      <c r="L36" s="60">
        <f>G26</f>
        <v>991</v>
      </c>
      <c r="M36" s="8">
        <f t="shared" si="28"/>
        <v>0.61783042394014964</v>
      </c>
      <c r="N36" s="61">
        <f>I26</f>
        <v>69001019.430000007</v>
      </c>
      <c r="O36" s="61">
        <f>J26</f>
        <v>82678926.690000013</v>
      </c>
      <c r="P36" s="59">
        <f t="shared" si="29"/>
        <v>0.87898336074124372</v>
      </c>
    </row>
    <row r="37" spans="1:33" ht="30" customHeight="1" x14ac:dyDescent="0.3">
      <c r="A37" s="43" t="s">
        <v>19</v>
      </c>
      <c r="B37" s="12">
        <f t="shared" si="23"/>
        <v>29</v>
      </c>
      <c r="C37" s="8">
        <f t="shared" si="24"/>
        <v>1.8079800498753119E-2</v>
      </c>
      <c r="D37" s="13">
        <f t="shared" si="25"/>
        <v>777620.34000000008</v>
      </c>
      <c r="E37" s="14">
        <f t="shared" si="26"/>
        <v>905595.78</v>
      </c>
      <c r="F37" s="21">
        <f t="shared" si="27"/>
        <v>9.6276482296638755E-3</v>
      </c>
      <c r="G37" s="25"/>
      <c r="J37" s="148" t="s">
        <v>2</v>
      </c>
      <c r="K37" s="149"/>
      <c r="L37" s="60">
        <f>L26</f>
        <v>528</v>
      </c>
      <c r="M37" s="8">
        <f t="shared" si="28"/>
        <v>0.32917705735660846</v>
      </c>
      <c r="N37" s="61">
        <f>N26</f>
        <v>2399912.4</v>
      </c>
      <c r="O37" s="61">
        <f>O26</f>
        <v>2899820.8099999996</v>
      </c>
      <c r="P37" s="59">
        <f t="shared" si="29"/>
        <v>3.0828825955592418E-2</v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30" customHeight="1" x14ac:dyDescent="0.3">
      <c r="A38" s="43" t="s">
        <v>26</v>
      </c>
      <c r="B38" s="12">
        <f t="shared" si="23"/>
        <v>6</v>
      </c>
      <c r="C38" s="8">
        <f t="shared" si="24"/>
        <v>3.740648379052369E-3</v>
      </c>
      <c r="D38" s="13">
        <f t="shared" si="25"/>
        <v>1003998.66</v>
      </c>
      <c r="E38" s="14">
        <f t="shared" si="26"/>
        <v>1003998.66</v>
      </c>
      <c r="F38" s="21">
        <f t="shared" si="27"/>
        <v>1.06737974436386E-2</v>
      </c>
      <c r="G38" s="25"/>
      <c r="J38" s="148" t="s">
        <v>34</v>
      </c>
      <c r="K38" s="149"/>
      <c r="L38" s="60">
        <f>Q26</f>
        <v>6</v>
      </c>
      <c r="M38" s="8">
        <f t="shared" si="28"/>
        <v>3.740648379052369E-3</v>
      </c>
      <c r="N38" s="61">
        <f>S26</f>
        <v>1003998.66</v>
      </c>
      <c r="O38" s="61">
        <f>T26</f>
        <v>1003998.66</v>
      </c>
      <c r="P38" s="59">
        <f t="shared" si="29"/>
        <v>1.06737974436386E-2</v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3">
      <c r="A39" s="43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5"/>
      <c r="J39" s="148" t="s">
        <v>5</v>
      </c>
      <c r="K39" s="149"/>
      <c r="L39" s="60">
        <f>V26</f>
        <v>13</v>
      </c>
      <c r="M39" s="8">
        <f t="shared" si="28"/>
        <v>8.1047381546134663E-3</v>
      </c>
      <c r="N39" s="61">
        <f>X26</f>
        <v>96818.420000000013</v>
      </c>
      <c r="O39" s="61">
        <f>Y26</f>
        <v>113890.67</v>
      </c>
      <c r="P39" s="59">
        <f t="shared" si="29"/>
        <v>1.2108043473885585E-3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x14ac:dyDescent="0.3">
      <c r="A40" s="44" t="s">
        <v>33</v>
      </c>
      <c r="B40" s="15">
        <f t="shared" si="23"/>
        <v>1</v>
      </c>
      <c r="C40" s="8">
        <f t="shared" si="24"/>
        <v>6.2344139650872816E-4</v>
      </c>
      <c r="D40" s="13">
        <f t="shared" si="25"/>
        <v>60930</v>
      </c>
      <c r="E40" s="22">
        <f t="shared" si="26"/>
        <v>73725.3</v>
      </c>
      <c r="F40" s="21">
        <f t="shared" si="27"/>
        <v>7.8379478979731792E-4</v>
      </c>
      <c r="G40" s="25"/>
      <c r="J40" s="148" t="s">
        <v>4</v>
      </c>
      <c r="K40" s="149"/>
      <c r="L40" s="60">
        <f>AA26</f>
        <v>0</v>
      </c>
      <c r="M40" s="8" t="str">
        <f t="shared" si="28"/>
        <v/>
      </c>
      <c r="N40" s="61">
        <f>AC26</f>
        <v>0</v>
      </c>
      <c r="O40" s="61">
        <f>AD26</f>
        <v>0</v>
      </c>
      <c r="P40" s="59" t="str">
        <f t="shared" si="29"/>
        <v/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thickBot="1" x14ac:dyDescent="0.35">
      <c r="A41" s="44" t="s">
        <v>28</v>
      </c>
      <c r="B41" s="12">
        <f t="shared" si="23"/>
        <v>129</v>
      </c>
      <c r="C41" s="8">
        <f t="shared" si="24"/>
        <v>8.0423940149625936E-2</v>
      </c>
      <c r="D41" s="13">
        <f t="shared" si="25"/>
        <v>8284811.4700000035</v>
      </c>
      <c r="E41" s="23">
        <f t="shared" si="26"/>
        <v>9970620.8899999987</v>
      </c>
      <c r="F41" s="21">
        <f t="shared" si="27"/>
        <v>0.10600052769709035</v>
      </c>
      <c r="G41" s="25"/>
      <c r="J41" s="150" t="s">
        <v>0</v>
      </c>
      <c r="K41" s="151"/>
      <c r="L41" s="83">
        <f>SUM(L35:L40)</f>
        <v>1604</v>
      </c>
      <c r="M41" s="17">
        <f>SUM(M35:M40)</f>
        <v>1</v>
      </c>
      <c r="N41" s="84">
        <f>SUM(N35:N40)</f>
        <v>78588820.100000009</v>
      </c>
      <c r="O41" s="85">
        <f>SUM(O35:O40)</f>
        <v>94061992.960000008</v>
      </c>
      <c r="P41" s="86">
        <f>SUM(P35:P40)</f>
        <v>1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ht="30" customHeight="1" x14ac:dyDescent="0.3">
      <c r="A42" s="45" t="s">
        <v>29</v>
      </c>
      <c r="B42" s="12">
        <f t="shared" si="23"/>
        <v>496</v>
      </c>
      <c r="C42" s="8">
        <f t="shared" si="24"/>
        <v>0.30922693266832918</v>
      </c>
      <c r="D42" s="13">
        <f t="shared" si="25"/>
        <v>4245409.87</v>
      </c>
      <c r="E42" s="23">
        <f t="shared" si="26"/>
        <v>5096866.1800000016</v>
      </c>
      <c r="F42" s="21">
        <f t="shared" si="27"/>
        <v>5.4186244832888572E-2</v>
      </c>
      <c r="G42" s="25"/>
      <c r="H42" s="26"/>
      <c r="I42" s="63"/>
      <c r="J42" s="25"/>
      <c r="K42" s="25"/>
      <c r="L42" s="25"/>
      <c r="M42" s="25"/>
      <c r="N42" s="26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</row>
    <row r="43" spans="1:33" s="53" customFormat="1" ht="30" customHeight="1" x14ac:dyDescent="0.3">
      <c r="A43" s="46" t="s">
        <v>32</v>
      </c>
      <c r="B43" s="12">
        <f t="shared" si="23"/>
        <v>845</v>
      </c>
      <c r="C43" s="8">
        <f t="shared" si="24"/>
        <v>0.52680798004987528</v>
      </c>
      <c r="D43" s="13">
        <f t="shared" si="25"/>
        <v>416788.60000000009</v>
      </c>
      <c r="E43" s="14">
        <f t="shared" si="26"/>
        <v>492238.07000000007</v>
      </c>
      <c r="F43" s="21">
        <f t="shared" si="27"/>
        <v>5.2331239697347787E-3</v>
      </c>
      <c r="G43" s="52"/>
      <c r="H43" s="52"/>
      <c r="I43" s="50"/>
      <c r="J43" s="50"/>
      <c r="K43" s="50"/>
      <c r="L43" s="72"/>
      <c r="M43" s="51"/>
      <c r="N43" s="47"/>
      <c r="O43" s="47"/>
      <c r="P43" s="50"/>
      <c r="Q43" s="50"/>
      <c r="R43" s="72"/>
      <c r="S43" s="47"/>
      <c r="T43" s="47"/>
      <c r="U43" s="47"/>
      <c r="V43" s="50"/>
      <c r="W43" s="50"/>
      <c r="X43" s="72"/>
      <c r="Y43" s="49"/>
      <c r="Z43" s="49"/>
      <c r="AA43" s="49"/>
      <c r="AB43" s="49"/>
      <c r="AC43" s="50"/>
      <c r="AD43" s="50"/>
      <c r="AE43" s="72"/>
    </row>
    <row r="44" spans="1:33" s="53" customFormat="1" ht="30" customHeight="1" x14ac:dyDescent="0.3">
      <c r="A44" s="80" t="s">
        <v>45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ref="F44" si="30">IF(E44,E44/$E$48,"")</f>
        <v/>
      </c>
      <c r="G44" s="52"/>
      <c r="H44" s="52"/>
      <c r="I44" s="50"/>
      <c r="J44" s="50"/>
      <c r="K44" s="50"/>
      <c r="L44" s="89"/>
      <c r="M44" s="51"/>
      <c r="N44" s="47"/>
      <c r="O44" s="47"/>
      <c r="P44" s="50"/>
      <c r="Q44" s="50"/>
      <c r="R44" s="89"/>
      <c r="S44" s="47"/>
      <c r="T44" s="47"/>
      <c r="U44" s="47"/>
      <c r="V44" s="50"/>
      <c r="W44" s="50"/>
      <c r="X44" s="89"/>
      <c r="Y44" s="49"/>
      <c r="Z44" s="49"/>
      <c r="AA44" s="49"/>
      <c r="AB44" s="49"/>
      <c r="AC44" s="50"/>
      <c r="AD44" s="50"/>
      <c r="AE44" s="89"/>
    </row>
    <row r="45" spans="1:33" s="53" customFormat="1" ht="30" customHeight="1" x14ac:dyDescent="0.3">
      <c r="A45" s="94" t="s">
        <v>47</v>
      </c>
      <c r="B45" s="12">
        <f t="shared" si="23"/>
        <v>9</v>
      </c>
      <c r="C45" s="8">
        <f t="shared" si="24"/>
        <v>5.6109725685785537E-3</v>
      </c>
      <c r="D45" s="13">
        <f t="shared" si="25"/>
        <v>33060</v>
      </c>
      <c r="E45" s="14">
        <f t="shared" si="26"/>
        <v>33060</v>
      </c>
      <c r="F45" s="21">
        <f>IF(E45,E45/$E$48,"")</f>
        <v>3.5147033312444073E-4</v>
      </c>
      <c r="G45" s="52"/>
      <c r="H45" s="52"/>
      <c r="I45" s="50"/>
      <c r="J45" s="50"/>
      <c r="K45" s="50"/>
      <c r="L45" s="96"/>
      <c r="M45" s="51"/>
      <c r="N45" s="47"/>
      <c r="O45" s="47"/>
      <c r="P45" s="50"/>
      <c r="Q45" s="50"/>
      <c r="R45" s="96"/>
      <c r="S45" s="47"/>
      <c r="T45" s="47"/>
      <c r="U45" s="47"/>
      <c r="V45" s="50"/>
      <c r="W45" s="50"/>
      <c r="X45" s="96"/>
      <c r="Y45" s="49"/>
      <c r="Z45" s="49"/>
      <c r="AA45" s="49"/>
      <c r="AB45" s="49"/>
      <c r="AC45" s="50"/>
      <c r="AD45" s="50"/>
      <c r="AE45" s="96"/>
    </row>
    <row r="46" spans="1:33" s="53" customFormat="1" ht="40.799999999999997" customHeight="1" x14ac:dyDescent="0.3">
      <c r="A46" s="94" t="s">
        <v>59</v>
      </c>
      <c r="B46" s="12">
        <f t="shared" si="23"/>
        <v>6</v>
      </c>
      <c r="C46" s="8">
        <f t="shared" si="24"/>
        <v>3.740648379052369E-3</v>
      </c>
      <c r="D46" s="13">
        <f t="shared" si="25"/>
        <v>88917.420000000013</v>
      </c>
      <c r="E46" s="14">
        <f t="shared" si="26"/>
        <v>105211.23</v>
      </c>
      <c r="F46" s="21">
        <f t="shared" ref="F46" si="31">IF(E46,E46/$E$48,"")</f>
        <v>1.1185307337124061E-3</v>
      </c>
      <c r="G46" s="52"/>
      <c r="H46" s="52"/>
      <c r="I46" s="50"/>
      <c r="J46" s="50"/>
      <c r="K46" s="50"/>
      <c r="L46" s="102"/>
      <c r="M46" s="51"/>
      <c r="N46" s="47"/>
      <c r="O46" s="47"/>
      <c r="P46" s="50"/>
      <c r="Q46" s="50"/>
      <c r="R46" s="102"/>
      <c r="S46" s="47"/>
      <c r="T46" s="47"/>
      <c r="U46" s="47"/>
      <c r="V46" s="50"/>
      <c r="W46" s="50"/>
      <c r="X46" s="102"/>
      <c r="Y46" s="49"/>
      <c r="Z46" s="49"/>
      <c r="AA46" s="49"/>
      <c r="AB46" s="49"/>
      <c r="AC46" s="50"/>
      <c r="AD46" s="50"/>
      <c r="AE46" s="102"/>
    </row>
    <row r="47" spans="1:33" s="53" customFormat="1" ht="30" customHeight="1" x14ac:dyDescent="0.3">
      <c r="A47" s="94" t="s">
        <v>52</v>
      </c>
      <c r="B47" s="12">
        <f t="shared" ref="B47" si="32">B25+G25+L25+Q25+AA25+V25</f>
        <v>3</v>
      </c>
      <c r="C47" s="8">
        <f t="shared" si="24"/>
        <v>1.8703241895261845E-3</v>
      </c>
      <c r="D47" s="13">
        <f t="shared" ref="D47" si="33">D25+I25+N25+S25+AC25+X25</f>
        <v>251645.6</v>
      </c>
      <c r="E47" s="14">
        <f t="shared" ref="E47" si="34">E25+J25+O25+T25+AD25+Y25</f>
        <v>285481.98</v>
      </c>
      <c r="F47" s="21">
        <f>IF(E47,E47/$E$48,"")</f>
        <v>3.0350407323540508E-3</v>
      </c>
      <c r="G47" s="52"/>
      <c r="H47" s="52"/>
      <c r="I47" s="50"/>
      <c r="J47" s="50"/>
      <c r="K47" s="50"/>
      <c r="L47" s="72"/>
      <c r="M47" s="51"/>
      <c r="N47" s="47"/>
      <c r="O47" s="47"/>
      <c r="P47" s="50"/>
      <c r="Q47" s="50"/>
      <c r="R47" s="72"/>
      <c r="S47" s="47"/>
      <c r="T47" s="47"/>
      <c r="U47" s="47"/>
      <c r="V47" s="50"/>
      <c r="W47" s="50"/>
      <c r="X47" s="72"/>
      <c r="Y47" s="49"/>
      <c r="Z47" s="49"/>
      <c r="AA47" s="49"/>
      <c r="AB47" s="49"/>
      <c r="AC47" s="50"/>
      <c r="AD47" s="50"/>
      <c r="AE47" s="72"/>
    </row>
    <row r="48" spans="1:33" s="53" customFormat="1" ht="30" customHeight="1" thickBot="1" x14ac:dyDescent="0.35">
      <c r="A48" s="64" t="s">
        <v>0</v>
      </c>
      <c r="B48" s="16">
        <f>SUM(B35:B47)</f>
        <v>1604</v>
      </c>
      <c r="C48" s="17">
        <f>SUM(C35:C47)</f>
        <v>1</v>
      </c>
      <c r="D48" s="18">
        <f>SUM(D35:D47)</f>
        <v>78588820.099999994</v>
      </c>
      <c r="E48" s="18">
        <f>SUM(E35:E47)</f>
        <v>94061992.960000008</v>
      </c>
      <c r="F48" s="19">
        <f>SUM(F35:F47)</f>
        <v>0.99999999999999989</v>
      </c>
      <c r="G48" s="25"/>
      <c r="H48" s="26"/>
      <c r="I48" s="25"/>
      <c r="J48" s="25"/>
      <c r="K48" s="25"/>
      <c r="L48" s="25"/>
      <c r="M48" s="25"/>
      <c r="N48" s="26"/>
      <c r="O48" s="25"/>
      <c r="P48" s="25"/>
      <c r="Q48" s="25"/>
      <c r="R48" s="25"/>
      <c r="S48" s="25"/>
      <c r="T48" s="25"/>
      <c r="U48" s="65"/>
      <c r="V48" s="50"/>
      <c r="W48" s="50"/>
      <c r="X48" s="72"/>
      <c r="Y48" s="49"/>
      <c r="Z48" s="49"/>
      <c r="AA48" s="49"/>
      <c r="AB48" s="49"/>
      <c r="AC48" s="50"/>
      <c r="AD48" s="50"/>
      <c r="AE48" s="72"/>
    </row>
    <row r="49" spans="1:33" ht="36" customHeight="1" x14ac:dyDescent="0.3">
      <c r="A49" s="72"/>
      <c r="B49" s="72"/>
      <c r="C49" s="72"/>
      <c r="D49" s="72"/>
      <c r="E49" s="72"/>
      <c r="F49" s="72"/>
      <c r="G49" s="25"/>
      <c r="H49" s="26"/>
      <c r="I49" s="25"/>
      <c r="J49" s="25"/>
      <c r="K49" s="25"/>
      <c r="L49" s="25"/>
      <c r="M49" s="25"/>
      <c r="N49" s="26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1:33" s="25" customFormat="1" ht="23.1" customHeight="1" x14ac:dyDescent="0.3">
      <c r="B50" s="26"/>
      <c r="H50" s="26"/>
      <c r="N50" s="26"/>
    </row>
    <row r="51" spans="1:33" s="25" customFormat="1" x14ac:dyDescent="0.3">
      <c r="B51" s="26"/>
      <c r="H51" s="26"/>
      <c r="N51" s="26"/>
    </row>
    <row r="52" spans="1:33" s="25" customFormat="1" x14ac:dyDescent="0.3">
      <c r="B52" s="26"/>
      <c r="H52" s="26"/>
      <c r="N52" s="26"/>
    </row>
    <row r="53" spans="1:33" s="25" customFormat="1" x14ac:dyDescent="0.3">
      <c r="B53" s="26"/>
      <c r="H53" s="26"/>
      <c r="N53" s="26"/>
    </row>
    <row r="54" spans="1:33" s="25" customFormat="1" x14ac:dyDescent="0.3">
      <c r="B54" s="26"/>
      <c r="H54" s="26"/>
      <c r="N54" s="26"/>
    </row>
    <row r="55" spans="1:33" s="25" customFormat="1" x14ac:dyDescent="0.3">
      <c r="B55" s="26"/>
      <c r="H55" s="26"/>
      <c r="N55" s="26"/>
    </row>
    <row r="56" spans="1:33" s="25" customFormat="1" x14ac:dyDescent="0.3">
      <c r="B56" s="26"/>
      <c r="H56" s="26"/>
      <c r="N56" s="26"/>
    </row>
    <row r="57" spans="1:33" s="25" customFormat="1" x14ac:dyDescent="0.3">
      <c r="B57" s="26"/>
      <c r="H57" s="26"/>
      <c r="N57" s="26"/>
    </row>
    <row r="58" spans="1:33" s="25" customFormat="1" x14ac:dyDescent="0.3">
      <c r="B58" s="26"/>
      <c r="H58" s="26"/>
      <c r="N58" s="26"/>
    </row>
    <row r="59" spans="1:33" s="25" customFormat="1" x14ac:dyDescent="0.3">
      <c r="B59" s="26"/>
      <c r="H59" s="26"/>
      <c r="N59" s="26"/>
    </row>
    <row r="60" spans="1:33" s="25" customFormat="1" x14ac:dyDescent="0.3">
      <c r="B60" s="26"/>
      <c r="H60" s="26"/>
      <c r="N60" s="26"/>
    </row>
    <row r="61" spans="1:33" s="25" customFormat="1" x14ac:dyDescent="0.3">
      <c r="B61" s="26"/>
      <c r="H61" s="26"/>
      <c r="N61" s="26"/>
    </row>
    <row r="62" spans="1:33" s="25" customFormat="1" x14ac:dyDescent="0.3">
      <c r="B62" s="26"/>
      <c r="H62" s="26"/>
      <c r="N62" s="26"/>
    </row>
    <row r="63" spans="1:33" s="25" customFormat="1" x14ac:dyDescent="0.3">
      <c r="B63" s="26"/>
      <c r="H63" s="26"/>
      <c r="N63" s="26"/>
    </row>
    <row r="64" spans="1:33" s="25" customFormat="1" x14ac:dyDescent="0.3">
      <c r="B64" s="26"/>
      <c r="H64" s="26"/>
      <c r="N64" s="26"/>
    </row>
    <row r="65" spans="2:14" s="25" customFormat="1" x14ac:dyDescent="0.3">
      <c r="B65" s="26"/>
      <c r="H65" s="26"/>
      <c r="N65" s="26"/>
    </row>
    <row r="66" spans="2:14" s="25" customFormat="1" x14ac:dyDescent="0.3">
      <c r="B66" s="26"/>
      <c r="H66" s="26"/>
      <c r="N66" s="26"/>
    </row>
    <row r="67" spans="2:14" s="25" customFormat="1" x14ac:dyDescent="0.3">
      <c r="B67" s="26"/>
      <c r="H67" s="26"/>
      <c r="N67" s="26"/>
    </row>
    <row r="68" spans="2:14" s="25" customFormat="1" x14ac:dyDescent="0.3">
      <c r="B68" s="26"/>
      <c r="H68" s="26"/>
      <c r="N68" s="26"/>
    </row>
    <row r="69" spans="2:14" s="25" customFormat="1" x14ac:dyDescent="0.3">
      <c r="B69" s="26"/>
      <c r="H69" s="26"/>
      <c r="N69" s="26"/>
    </row>
    <row r="70" spans="2:14" s="25" customFormat="1" x14ac:dyDescent="0.3">
      <c r="B70" s="26"/>
      <c r="H70" s="26"/>
      <c r="N70" s="26"/>
    </row>
    <row r="71" spans="2:14" s="25" customFormat="1" x14ac:dyDescent="0.3">
      <c r="B71" s="26"/>
      <c r="H71" s="26"/>
      <c r="N71" s="26"/>
    </row>
    <row r="72" spans="2:14" s="25" customFormat="1" x14ac:dyDescent="0.3">
      <c r="B72" s="26"/>
      <c r="H72" s="26"/>
      <c r="N72" s="26"/>
    </row>
    <row r="73" spans="2:14" s="25" customFormat="1" x14ac:dyDescent="0.3">
      <c r="B73" s="26"/>
      <c r="H73" s="26"/>
      <c r="N73" s="26"/>
    </row>
    <row r="74" spans="2:14" s="25" customFormat="1" x14ac:dyDescent="0.3">
      <c r="B74" s="26"/>
      <c r="H74" s="26"/>
      <c r="N74" s="26"/>
    </row>
    <row r="75" spans="2:14" s="25" customFormat="1" x14ac:dyDescent="0.3">
      <c r="B75" s="26"/>
      <c r="H75" s="26"/>
      <c r="N75" s="26"/>
    </row>
    <row r="76" spans="2:14" s="25" customFormat="1" x14ac:dyDescent="0.3">
      <c r="B76" s="26"/>
      <c r="H76" s="26"/>
      <c r="N76" s="26"/>
    </row>
    <row r="77" spans="2:14" s="25" customFormat="1" x14ac:dyDescent="0.3">
      <c r="B77" s="26"/>
      <c r="H77" s="26"/>
      <c r="N77" s="26"/>
    </row>
    <row r="78" spans="2:14" s="25" customFormat="1" x14ac:dyDescent="0.3">
      <c r="B78" s="26"/>
      <c r="H78" s="26"/>
      <c r="N78" s="26"/>
    </row>
    <row r="79" spans="2:14" s="25" customFormat="1" x14ac:dyDescent="0.3">
      <c r="B79" s="26"/>
      <c r="H79" s="26"/>
      <c r="N79" s="26"/>
    </row>
    <row r="80" spans="2:14" s="25" customFormat="1" x14ac:dyDescent="0.3">
      <c r="B80" s="26"/>
      <c r="H80" s="26"/>
      <c r="N80" s="26"/>
    </row>
    <row r="81" spans="2:14" s="25" customFormat="1" x14ac:dyDescent="0.3">
      <c r="B81" s="26"/>
      <c r="H81" s="26"/>
      <c r="N81" s="26"/>
    </row>
    <row r="82" spans="2:14" s="25" customFormat="1" x14ac:dyDescent="0.3">
      <c r="B82" s="26"/>
      <c r="H82" s="26"/>
      <c r="N82" s="26"/>
    </row>
    <row r="83" spans="2:14" s="25" customFormat="1" x14ac:dyDescent="0.3">
      <c r="B83" s="26"/>
      <c r="H83" s="26"/>
      <c r="N83" s="26"/>
    </row>
    <row r="84" spans="2:14" s="25" customFormat="1" x14ac:dyDescent="0.3">
      <c r="B84" s="26"/>
      <c r="H84" s="26"/>
      <c r="N84" s="26"/>
    </row>
    <row r="85" spans="2:14" s="25" customFormat="1" x14ac:dyDescent="0.3">
      <c r="B85" s="26"/>
      <c r="H85" s="26"/>
      <c r="N85" s="26"/>
    </row>
    <row r="86" spans="2:14" s="25" customFormat="1" x14ac:dyDescent="0.3">
      <c r="B86" s="26"/>
      <c r="H86" s="26"/>
      <c r="N86" s="26"/>
    </row>
    <row r="87" spans="2:14" s="25" customFormat="1" x14ac:dyDescent="0.3">
      <c r="B87" s="26"/>
      <c r="H87" s="26"/>
      <c r="N87" s="26"/>
    </row>
    <row r="88" spans="2:14" s="25" customFormat="1" x14ac:dyDescent="0.3">
      <c r="B88" s="26"/>
      <c r="H88" s="26"/>
      <c r="N88" s="26"/>
    </row>
    <row r="89" spans="2:14" s="25" customFormat="1" x14ac:dyDescent="0.3">
      <c r="B89" s="26"/>
      <c r="H89" s="26"/>
      <c r="N89" s="26"/>
    </row>
    <row r="90" spans="2:14" s="25" customFormat="1" x14ac:dyDescent="0.3">
      <c r="B90" s="26"/>
      <c r="H90" s="26"/>
      <c r="N90" s="26"/>
    </row>
    <row r="91" spans="2:14" s="25" customFormat="1" x14ac:dyDescent="0.3">
      <c r="B91" s="26"/>
      <c r="H91" s="26"/>
      <c r="N91" s="26"/>
    </row>
    <row r="92" spans="2:14" s="25" customFormat="1" x14ac:dyDescent="0.3">
      <c r="B92" s="26"/>
      <c r="H92" s="26"/>
      <c r="N92" s="26"/>
    </row>
    <row r="93" spans="2:14" s="25" customFormat="1" x14ac:dyDescent="0.3">
      <c r="B93" s="26"/>
      <c r="H93" s="26"/>
      <c r="N93" s="26"/>
    </row>
    <row r="94" spans="2:14" s="25" customFormat="1" x14ac:dyDescent="0.3">
      <c r="B94" s="26"/>
      <c r="H94" s="26"/>
      <c r="N94" s="26"/>
    </row>
    <row r="95" spans="2:14" s="25" customFormat="1" x14ac:dyDescent="0.3">
      <c r="B95" s="26"/>
      <c r="H95" s="26"/>
      <c r="N95" s="26"/>
    </row>
    <row r="96" spans="2:14" s="25" customFormat="1" x14ac:dyDescent="0.3">
      <c r="B96" s="26"/>
      <c r="H96" s="26"/>
      <c r="N96" s="26"/>
    </row>
    <row r="97" spans="2:21" s="25" customFormat="1" x14ac:dyDescent="0.3">
      <c r="B97" s="26"/>
      <c r="H97" s="26"/>
      <c r="N97" s="26"/>
    </row>
    <row r="98" spans="2:21" s="25" customFormat="1" x14ac:dyDescent="0.3">
      <c r="B98" s="26"/>
      <c r="H98" s="26"/>
      <c r="N98" s="26"/>
    </row>
    <row r="99" spans="2:21" s="25" customFormat="1" x14ac:dyDescent="0.3">
      <c r="B99" s="26"/>
      <c r="H99" s="26"/>
      <c r="N99" s="26"/>
    </row>
    <row r="100" spans="2:21" s="25" customFormat="1" x14ac:dyDescent="0.3">
      <c r="B100" s="26"/>
      <c r="H100" s="26"/>
      <c r="N100" s="26"/>
    </row>
    <row r="101" spans="2:21" s="25" customFormat="1" x14ac:dyDescent="0.3">
      <c r="B101" s="26"/>
      <c r="H101" s="26"/>
      <c r="N101" s="26"/>
    </row>
    <row r="102" spans="2:21" s="25" customFormat="1" x14ac:dyDescent="0.3">
      <c r="B102" s="26"/>
      <c r="H102" s="26"/>
      <c r="N102" s="26"/>
    </row>
    <row r="103" spans="2:21" s="25" customFormat="1" x14ac:dyDescent="0.3">
      <c r="B103" s="26"/>
      <c r="H103" s="26"/>
      <c r="N103" s="26"/>
    </row>
    <row r="104" spans="2:21" s="25" customFormat="1" x14ac:dyDescent="0.3">
      <c r="B104" s="26"/>
      <c r="H104" s="26"/>
      <c r="N104" s="26"/>
    </row>
    <row r="105" spans="2:21" s="25" customFormat="1" x14ac:dyDescent="0.3">
      <c r="B105" s="26"/>
      <c r="H105" s="26"/>
      <c r="N105" s="26"/>
    </row>
    <row r="106" spans="2:21" s="25" customFormat="1" x14ac:dyDescent="0.3">
      <c r="B106" s="26"/>
      <c r="H106" s="26"/>
      <c r="N106" s="26"/>
    </row>
    <row r="107" spans="2:21" s="25" customFormat="1" x14ac:dyDescent="0.3">
      <c r="B107" s="26"/>
      <c r="H107" s="26"/>
      <c r="N107" s="26"/>
    </row>
    <row r="108" spans="2:21" s="25" customFormat="1" x14ac:dyDescent="0.3">
      <c r="B108" s="26"/>
      <c r="G108" s="27"/>
      <c r="H108" s="62"/>
      <c r="I108" s="27"/>
      <c r="J108" s="27"/>
      <c r="K108" s="27"/>
      <c r="L108" s="27"/>
      <c r="M108" s="27"/>
      <c r="N108" s="62"/>
      <c r="O108" s="27"/>
      <c r="P108" s="27"/>
      <c r="Q108" s="27"/>
      <c r="R108" s="27"/>
      <c r="S108" s="27"/>
      <c r="T108" s="27"/>
      <c r="U108" s="27"/>
    </row>
    <row r="109" spans="2:21" s="25" customFormat="1" x14ac:dyDescent="0.3">
      <c r="B109" s="26"/>
      <c r="G109" s="27"/>
      <c r="H109" s="62"/>
      <c r="I109" s="27"/>
      <c r="J109" s="27"/>
      <c r="K109" s="27"/>
      <c r="L109" s="27"/>
      <c r="M109" s="27"/>
      <c r="N109" s="62"/>
      <c r="O109" s="27"/>
      <c r="P109" s="27"/>
      <c r="Q109" s="27"/>
      <c r="R109" s="27"/>
      <c r="S109" s="27"/>
      <c r="T109" s="27"/>
      <c r="U109" s="27"/>
    </row>
    <row r="110" spans="2:21" s="25" customFormat="1" x14ac:dyDescent="0.3">
      <c r="B110" s="26"/>
      <c r="F110" s="27"/>
      <c r="G110" s="27"/>
      <c r="H110" s="62"/>
      <c r="I110" s="27"/>
      <c r="J110" s="27"/>
      <c r="K110" s="27"/>
      <c r="L110" s="27"/>
      <c r="M110" s="27"/>
      <c r="N110" s="62"/>
      <c r="O110" s="27"/>
      <c r="P110" s="27"/>
      <c r="Q110" s="27"/>
      <c r="R110" s="27"/>
      <c r="S110" s="27"/>
      <c r="T110" s="27"/>
      <c r="U110" s="27"/>
    </row>
  </sheetData>
  <sheetProtection algorithmName="SHA-512" hashValue="LTtPYIKTZNW4Rl+DweDlnLAb1Gbvc/jzTE8M3CIzDxBMpjUi6D6xh5mowZXzBnaJpedSYK+ybISzNIwSKDRoIw==" saltValue="E8RLY6zVU8R6Omr3VgJRdg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8:Q28"/>
    <mergeCell ref="A30:H30"/>
    <mergeCell ref="A32:A34"/>
    <mergeCell ref="B32:F33"/>
    <mergeCell ref="J32:K34"/>
    <mergeCell ref="L32:P33"/>
    <mergeCell ref="A29:Q29"/>
    <mergeCell ref="J41:K41"/>
    <mergeCell ref="J35:K35"/>
    <mergeCell ref="J36:K36"/>
    <mergeCell ref="J37:K37"/>
    <mergeCell ref="J38:K38"/>
    <mergeCell ref="J40:K40"/>
    <mergeCell ref="J39:K39"/>
  </mergeCells>
  <pageMargins left="0.39370078740157483" right="0" top="0.55118110236220474" bottom="0.35433070866141736" header="0.31496062992125984" footer="0.31496062992125984"/>
  <pageSetup paperSize="8" scale="45" orientation="landscape" r:id="rId1"/>
  <ignoredErrors>
    <ignoredError sqref="C46:C47 M35:M40 C35:C45" formula="1"/>
    <ignoredError sqref="B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0"/>
  <sheetViews>
    <sheetView showGridLines="0" showZeros="0" topLeftCell="A16" zoomScale="80" zoomScaleNormal="80" workbookViewId="0">
      <selection activeCell="A29" sqref="A29:Q29"/>
    </sheetView>
  </sheetViews>
  <sheetFormatPr defaultColWidth="9.109375" defaultRowHeight="14.4" x14ac:dyDescent="0.3"/>
  <cols>
    <col min="1" max="1" width="26.109375" style="27" customWidth="1"/>
    <col min="2" max="2" width="11.5546875" style="62" customWidth="1"/>
    <col min="3" max="3" width="10.6640625" style="27" customWidth="1"/>
    <col min="4" max="4" width="19.109375" style="27" customWidth="1"/>
    <col min="5" max="5" width="18.109375" style="27" customWidth="1"/>
    <col min="6" max="6" width="11.44140625" style="27" customWidth="1"/>
    <col min="7" max="7" width="9.33203125" style="27" customWidth="1"/>
    <col min="8" max="8" width="10.88671875" style="62" customWidth="1"/>
    <col min="9" max="9" width="17.33203125" style="27" customWidth="1"/>
    <col min="10" max="10" width="20" style="27" customWidth="1"/>
    <col min="11" max="12" width="11.44140625" style="27" customWidth="1"/>
    <col min="13" max="13" width="10.6640625" style="27" customWidth="1"/>
    <col min="14" max="14" width="18.88671875" style="62" customWidth="1"/>
    <col min="15" max="15" width="19.6640625" style="27" customWidth="1"/>
    <col min="16" max="16" width="11.44140625" style="27" customWidth="1"/>
    <col min="17" max="17" width="9.109375" style="27" customWidth="1"/>
    <col min="18" max="18" width="11" style="27" customWidth="1"/>
    <col min="19" max="19" width="18.88671875" style="27" customWidth="1"/>
    <col min="20" max="20" width="19.5546875" style="27" customWidth="1"/>
    <col min="21" max="21" width="11.109375" style="27" customWidth="1"/>
    <col min="22" max="22" width="9" style="27" customWidth="1"/>
    <col min="23" max="23" width="10" style="27" customWidth="1"/>
    <col min="24" max="24" width="19" style="27" customWidth="1"/>
    <col min="25" max="25" width="17.33203125" style="27" customWidth="1"/>
    <col min="26" max="26" width="9.6640625" style="27" customWidth="1"/>
    <col min="27" max="27" width="9.109375" style="27" customWidth="1"/>
    <col min="28" max="28" width="10.88671875" style="27" customWidth="1"/>
    <col min="29" max="29" width="18.109375" style="27" customWidth="1"/>
    <col min="30" max="30" width="18.88671875" style="27" customWidth="1"/>
    <col min="31" max="31" width="10.88671875" style="27" customWidth="1"/>
    <col min="32" max="16384" width="9.109375" style="27"/>
  </cols>
  <sheetData>
    <row r="1" spans="1:31" x14ac:dyDescent="0.3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x14ac:dyDescent="0.3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x14ac:dyDescent="0.3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ht="14.7" customHeight="1" x14ac:dyDescent="0.3">
      <c r="B4" s="26"/>
      <c r="H4" s="26"/>
      <c r="N4" s="26"/>
    </row>
    <row r="5" spans="1:31" s="25" customFormat="1" ht="30.75" customHeight="1" x14ac:dyDescent="0.3">
      <c r="A5" s="28" t="s">
        <v>12</v>
      </c>
      <c r="B5" s="26"/>
      <c r="H5" s="26"/>
      <c r="N5" s="26"/>
    </row>
    <row r="6" spans="1:31" s="25" customFormat="1" ht="6.75" customHeight="1" x14ac:dyDescent="0.3">
      <c r="A6" s="29"/>
      <c r="B6" s="26"/>
      <c r="H6" s="26"/>
      <c r="N6" s="26"/>
    </row>
    <row r="7" spans="1:31" s="25" customFormat="1" ht="24.75" customHeight="1" x14ac:dyDescent="0.3">
      <c r="A7" s="30" t="s">
        <v>39</v>
      </c>
      <c r="B7" s="31" t="s">
        <v>55</v>
      </c>
      <c r="C7" s="32"/>
      <c r="D7" s="32"/>
      <c r="E7" s="32"/>
      <c r="F7" s="32"/>
      <c r="G7" s="33"/>
      <c r="H7" s="73"/>
      <c r="I7" s="90" t="s">
        <v>46</v>
      </c>
      <c r="J7" s="91">
        <v>45755</v>
      </c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3">
      <c r="A8" s="30" t="s">
        <v>11</v>
      </c>
      <c r="B8" s="93" t="str">
        <f>'CONTRACTACIO 1r TR 2024'!B8</f>
        <v>AJUNTAMENT DE BARCELONA (GERÈNCIES i DISTRICTES)</v>
      </c>
      <c r="C8" s="74"/>
      <c r="D8" s="74"/>
      <c r="E8" s="74"/>
      <c r="F8" s="74"/>
      <c r="G8" s="75"/>
      <c r="H8" s="75"/>
      <c r="I8" s="75"/>
      <c r="J8" s="88"/>
      <c r="K8" s="75"/>
      <c r="L8" s="30"/>
      <c r="N8" s="26"/>
      <c r="R8" s="30"/>
      <c r="X8" s="30"/>
      <c r="AE8" s="30"/>
    </row>
    <row r="9" spans="1:31" ht="19.95" customHeight="1" thickBot="1" x14ac:dyDescent="0.35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35">
      <c r="A10" s="25"/>
      <c r="B10" s="130" t="s">
        <v>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2"/>
    </row>
    <row r="11" spans="1:31" ht="30" customHeight="1" thickBot="1" x14ac:dyDescent="0.35">
      <c r="A11" s="122" t="s">
        <v>10</v>
      </c>
      <c r="B11" s="133" t="s">
        <v>3</v>
      </c>
      <c r="C11" s="134"/>
      <c r="D11" s="134"/>
      <c r="E11" s="134"/>
      <c r="F11" s="135"/>
      <c r="G11" s="136" t="s">
        <v>1</v>
      </c>
      <c r="H11" s="137"/>
      <c r="I11" s="137"/>
      <c r="J11" s="137"/>
      <c r="K11" s="138"/>
      <c r="L11" s="108" t="s">
        <v>2</v>
      </c>
      <c r="M11" s="109"/>
      <c r="N11" s="109"/>
      <c r="O11" s="109"/>
      <c r="P11" s="109"/>
      <c r="Q11" s="139" t="s">
        <v>34</v>
      </c>
      <c r="R11" s="140"/>
      <c r="S11" s="140"/>
      <c r="T11" s="140"/>
      <c r="U11" s="141"/>
      <c r="V11" s="145" t="s">
        <v>5</v>
      </c>
      <c r="W11" s="146"/>
      <c r="X11" s="146"/>
      <c r="Y11" s="146"/>
      <c r="Z11" s="147"/>
      <c r="AA11" s="142" t="s">
        <v>4</v>
      </c>
      <c r="AB11" s="143"/>
      <c r="AC11" s="143"/>
      <c r="AD11" s="143"/>
      <c r="AE11" s="144"/>
    </row>
    <row r="12" spans="1:31" ht="39" customHeight="1" thickBot="1" x14ac:dyDescent="0.35">
      <c r="A12" s="123"/>
      <c r="B12" s="34" t="s">
        <v>7</v>
      </c>
      <c r="C12" s="35" t="s">
        <v>8</v>
      </c>
      <c r="D12" s="36" t="s">
        <v>43</v>
      </c>
      <c r="E12" s="37" t="s">
        <v>24</v>
      </c>
      <c r="F12" s="38" t="s">
        <v>13</v>
      </c>
      <c r="G12" s="39" t="s">
        <v>7</v>
      </c>
      <c r="H12" s="35" t="s">
        <v>8</v>
      </c>
      <c r="I12" s="36" t="s">
        <v>23</v>
      </c>
      <c r="J12" s="37" t="s">
        <v>22</v>
      </c>
      <c r="K12" s="38" t="s">
        <v>13</v>
      </c>
      <c r="L12" s="39" t="s">
        <v>7</v>
      </c>
      <c r="M12" s="35" t="s">
        <v>8</v>
      </c>
      <c r="N12" s="36" t="s">
        <v>23</v>
      </c>
      <c r="O12" s="37" t="s">
        <v>20</v>
      </c>
      <c r="P12" s="38" t="s">
        <v>13</v>
      </c>
      <c r="Q12" s="39" t="s">
        <v>7</v>
      </c>
      <c r="R12" s="35" t="s">
        <v>8</v>
      </c>
      <c r="S12" s="36" t="s">
        <v>21</v>
      </c>
      <c r="T12" s="37" t="s">
        <v>22</v>
      </c>
      <c r="U12" s="40" t="s">
        <v>13</v>
      </c>
      <c r="V12" s="34" t="s">
        <v>7</v>
      </c>
      <c r="W12" s="35" t="s">
        <v>8</v>
      </c>
      <c r="X12" s="36" t="s">
        <v>21</v>
      </c>
      <c r="Y12" s="37" t="s">
        <v>22</v>
      </c>
      <c r="Z12" s="38" t="s">
        <v>13</v>
      </c>
      <c r="AA12" s="34" t="s">
        <v>7</v>
      </c>
      <c r="AB12" s="35" t="s">
        <v>8</v>
      </c>
      <c r="AC12" s="36" t="s">
        <v>21</v>
      </c>
      <c r="AD12" s="37" t="s">
        <v>22</v>
      </c>
      <c r="AE12" s="38" t="s">
        <v>13</v>
      </c>
    </row>
    <row r="13" spans="1:31" s="42" customFormat="1" ht="36" customHeight="1" x14ac:dyDescent="0.3">
      <c r="A13" s="41" t="s">
        <v>25</v>
      </c>
      <c r="B13" s="1">
        <v>2</v>
      </c>
      <c r="C13" s="20">
        <f t="shared" ref="C13:C24" si="0">IF(B13,B13/$B$26,"")</f>
        <v>4.0816326530612242E-2</v>
      </c>
      <c r="D13" s="4">
        <v>1891183.72</v>
      </c>
      <c r="E13" s="5">
        <v>2288332.2999999998</v>
      </c>
      <c r="F13" s="21">
        <f t="shared" ref="F13:F25" si="1">IF(E13,E13/$E$26,"")</f>
        <v>0.41749759368022615</v>
      </c>
      <c r="G13" s="1">
        <v>38</v>
      </c>
      <c r="H13" s="20">
        <f t="shared" ref="H13:H24" si="2">IF(G13,G13/$G$26,"")</f>
        <v>4.4811320754716978E-2</v>
      </c>
      <c r="I13" s="4">
        <v>8723005.0399999991</v>
      </c>
      <c r="J13" s="5">
        <v>10413292.479999999</v>
      </c>
      <c r="K13" s="21">
        <f t="shared" ref="K13:K24" si="3">IF(J13,J13/$J$26,"")</f>
        <v>0.50286324768323154</v>
      </c>
      <c r="L13" s="1">
        <v>9</v>
      </c>
      <c r="M13" s="20">
        <f t="shared" ref="M13:M24" si="4">IF(L13,L13/$L$26,"")</f>
        <v>2.1028037383177569E-2</v>
      </c>
      <c r="N13" s="4">
        <v>3286610.44</v>
      </c>
      <c r="O13" s="5">
        <v>3976798.6300000004</v>
      </c>
      <c r="P13" s="21">
        <f t="shared" ref="P13:P24" si="5">IF(O13,O13/$O$26,"")</f>
        <v>0.76446939233470446</v>
      </c>
      <c r="Q13" s="1"/>
      <c r="R13" s="20" t="str">
        <f t="shared" ref="R13:R24" si="6">IF(Q13,Q13/$Q$26,"")</f>
        <v/>
      </c>
      <c r="S13" s="4"/>
      <c r="T13" s="5"/>
      <c r="U13" s="21" t="str">
        <f t="shared" ref="U13:U25" si="7">IF(T13,T13/$T$26,"")</f>
        <v/>
      </c>
      <c r="V13" s="1"/>
      <c r="W13" s="20" t="str">
        <f t="shared" ref="W13:W24" si="8">IF(V13,V13/$V$26,"")</f>
        <v/>
      </c>
      <c r="X13" s="4"/>
      <c r="Y13" s="5"/>
      <c r="Z13" s="21" t="str">
        <f t="shared" ref="Z13:Z24" si="9">IF(Y13,Y13/$Y$26,"")</f>
        <v/>
      </c>
      <c r="AA13" s="1"/>
      <c r="AB13" s="20" t="str">
        <f t="shared" ref="AB13:AB24" si="10">IF(AA13,AA13/$AA$26,"")</f>
        <v/>
      </c>
      <c r="AC13" s="4"/>
      <c r="AD13" s="5"/>
      <c r="AE13" s="21" t="str">
        <f t="shared" ref="AE13:AE24" si="11">IF(AD13,AD13/$AD$26,"")</f>
        <v/>
      </c>
    </row>
    <row r="14" spans="1:31" s="42" customFormat="1" ht="36" customHeight="1" x14ac:dyDescent="0.3">
      <c r="A14" s="43" t="s">
        <v>18</v>
      </c>
      <c r="B14" s="2">
        <v>9</v>
      </c>
      <c r="C14" s="20">
        <f t="shared" si="0"/>
        <v>0.18367346938775511</v>
      </c>
      <c r="D14" s="6">
        <v>1546842.25</v>
      </c>
      <c r="E14" s="7">
        <v>1871679.1300000001</v>
      </c>
      <c r="F14" s="21">
        <f t="shared" si="1"/>
        <v>0.34148079495119626</v>
      </c>
      <c r="G14" s="2">
        <v>12</v>
      </c>
      <c r="H14" s="20">
        <f t="shared" si="2"/>
        <v>1.4150943396226415E-2</v>
      </c>
      <c r="I14" s="6">
        <v>667292.69999999995</v>
      </c>
      <c r="J14" s="7">
        <v>807424.15</v>
      </c>
      <c r="K14" s="21">
        <f t="shared" si="3"/>
        <v>3.8990927327422265E-2</v>
      </c>
      <c r="L14" s="2">
        <v>3</v>
      </c>
      <c r="M14" s="20">
        <f t="shared" si="4"/>
        <v>7.0093457943925233E-3</v>
      </c>
      <c r="N14" s="6">
        <v>82816</v>
      </c>
      <c r="O14" s="7">
        <v>100207.36</v>
      </c>
      <c r="P14" s="21">
        <f t="shared" si="5"/>
        <v>1.9263097464571638E-2</v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2" customFormat="1" ht="36" customHeight="1" x14ac:dyDescent="0.3">
      <c r="A15" s="43" t="s">
        <v>19</v>
      </c>
      <c r="B15" s="2">
        <v>2</v>
      </c>
      <c r="C15" s="20">
        <f t="shared" si="0"/>
        <v>4.0816326530612242E-2</v>
      </c>
      <c r="D15" s="6">
        <v>126693.22</v>
      </c>
      <c r="E15" s="7">
        <v>153298.79</v>
      </c>
      <c r="F15" s="21">
        <f t="shared" si="1"/>
        <v>2.7968785800510845E-2</v>
      </c>
      <c r="G15" s="2">
        <v>17</v>
      </c>
      <c r="H15" s="20">
        <f t="shared" si="2"/>
        <v>2.0047169811320754E-2</v>
      </c>
      <c r="I15" s="6">
        <v>559142.86</v>
      </c>
      <c r="J15" s="7">
        <v>653521.96</v>
      </c>
      <c r="K15" s="21">
        <f t="shared" si="3"/>
        <v>3.1558911446028161E-2</v>
      </c>
      <c r="L15" s="2">
        <v>7</v>
      </c>
      <c r="M15" s="20">
        <f t="shared" si="4"/>
        <v>1.6355140186915886E-2</v>
      </c>
      <c r="N15" s="6">
        <v>173320.00999999998</v>
      </c>
      <c r="O15" s="7">
        <v>209717.21000000002</v>
      </c>
      <c r="P15" s="21">
        <f t="shared" si="5"/>
        <v>4.031443455079585E-2</v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2" customFormat="1" ht="36" customHeight="1" x14ac:dyDescent="0.35">
      <c r="A16" s="43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2" customFormat="1" ht="36" customHeight="1" x14ac:dyDescent="0.3">
      <c r="A17" s="43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9" customFormat="1" ht="36" customHeight="1" x14ac:dyDescent="0.3">
      <c r="A18" s="76" t="s">
        <v>33</v>
      </c>
      <c r="B18" s="71"/>
      <c r="C18" s="66" t="str">
        <f t="shared" si="0"/>
        <v/>
      </c>
      <c r="D18" s="69"/>
      <c r="E18" s="70"/>
      <c r="F18" s="67" t="str">
        <f t="shared" si="1"/>
        <v/>
      </c>
      <c r="G18" s="71">
        <v>3</v>
      </c>
      <c r="H18" s="66">
        <f t="shared" si="2"/>
        <v>3.5377358490566039E-3</v>
      </c>
      <c r="I18" s="69">
        <v>200458.68</v>
      </c>
      <c r="J18" s="70">
        <v>242555</v>
      </c>
      <c r="K18" s="67">
        <f t="shared" si="3"/>
        <v>1.1713105655686552E-2</v>
      </c>
      <c r="L18" s="71">
        <v>1</v>
      </c>
      <c r="M18" s="66">
        <f t="shared" si="4"/>
        <v>2.3364485981308409E-3</v>
      </c>
      <c r="N18" s="69">
        <v>132946.79999999999</v>
      </c>
      <c r="O18" s="70">
        <v>149940.78</v>
      </c>
      <c r="P18" s="67">
        <f t="shared" si="5"/>
        <v>2.8823470242643791E-2</v>
      </c>
      <c r="Q18" s="71"/>
      <c r="R18" s="66" t="str">
        <f t="shared" si="6"/>
        <v/>
      </c>
      <c r="S18" s="69"/>
      <c r="T18" s="70"/>
      <c r="U18" s="67" t="str">
        <f t="shared" si="7"/>
        <v/>
      </c>
      <c r="V18" s="71"/>
      <c r="W18" s="66" t="str">
        <f t="shared" si="8"/>
        <v/>
      </c>
      <c r="X18" s="69"/>
      <c r="Y18" s="70"/>
      <c r="Z18" s="67" t="str">
        <f t="shared" si="9"/>
        <v/>
      </c>
      <c r="AA18" s="71"/>
      <c r="AB18" s="20" t="str">
        <f t="shared" si="10"/>
        <v/>
      </c>
      <c r="AC18" s="69"/>
      <c r="AD18" s="70"/>
      <c r="AE18" s="67" t="str">
        <f t="shared" si="11"/>
        <v/>
      </c>
    </row>
    <row r="19" spans="1:31" s="42" customFormat="1" ht="36" customHeight="1" x14ac:dyDescent="0.3">
      <c r="A19" s="44" t="s">
        <v>28</v>
      </c>
      <c r="B19" s="2">
        <v>1</v>
      </c>
      <c r="C19" s="20">
        <f t="shared" si="0"/>
        <v>2.0408163265306121E-2</v>
      </c>
      <c r="D19" s="6">
        <v>37192.15</v>
      </c>
      <c r="E19" s="7">
        <v>45002.5</v>
      </c>
      <c r="F19" s="21">
        <f t="shared" si="1"/>
        <v>8.210536319220061E-3</v>
      </c>
      <c r="G19" s="2">
        <v>129</v>
      </c>
      <c r="H19" s="20">
        <f t="shared" si="2"/>
        <v>0.15212264150943397</v>
      </c>
      <c r="I19" s="6">
        <v>4630011.3500000015</v>
      </c>
      <c r="J19" s="7">
        <v>5432616.7000000011</v>
      </c>
      <c r="K19" s="21">
        <f t="shared" si="3"/>
        <v>0.26234385353403239</v>
      </c>
      <c r="L19" s="2">
        <v>44</v>
      </c>
      <c r="M19" s="20">
        <f t="shared" si="4"/>
        <v>0.10280373831775701</v>
      </c>
      <c r="N19" s="6">
        <v>146059.69</v>
      </c>
      <c r="O19" s="7">
        <v>176732.24</v>
      </c>
      <c r="P19" s="21">
        <f t="shared" si="5"/>
        <v>3.3973655869709234E-2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>
        <v>6</v>
      </c>
      <c r="W19" s="20">
        <f t="shared" si="8"/>
        <v>0.75</v>
      </c>
      <c r="X19" s="6">
        <v>1429904.37</v>
      </c>
      <c r="Y19" s="7">
        <v>1693938.29</v>
      </c>
      <c r="Z19" s="21">
        <f t="shared" si="9"/>
        <v>0.99791991509336231</v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9" customFormat="1" ht="36" customHeight="1" x14ac:dyDescent="0.3">
      <c r="A20" s="80" t="s">
        <v>29</v>
      </c>
      <c r="B20" s="68">
        <v>35</v>
      </c>
      <c r="C20" s="66">
        <f t="shared" si="0"/>
        <v>0.7142857142857143</v>
      </c>
      <c r="D20" s="69">
        <v>927896.12</v>
      </c>
      <c r="E20" s="70">
        <v>1122754.32</v>
      </c>
      <c r="F20" s="21">
        <f t="shared" si="1"/>
        <v>0.2048422892488467</v>
      </c>
      <c r="G20" s="68">
        <v>289</v>
      </c>
      <c r="H20" s="66">
        <f t="shared" si="2"/>
        <v>0.34080188679245282</v>
      </c>
      <c r="I20" s="69">
        <v>2374518.5900000003</v>
      </c>
      <c r="J20" s="70">
        <v>2832984.65</v>
      </c>
      <c r="K20" s="67">
        <f t="shared" si="3"/>
        <v>0.13680628528122771</v>
      </c>
      <c r="L20" s="68">
        <v>54</v>
      </c>
      <c r="M20" s="66">
        <f t="shared" si="4"/>
        <v>0.12616822429906541</v>
      </c>
      <c r="N20" s="69">
        <v>353859.04</v>
      </c>
      <c r="O20" s="70">
        <v>427894.41000000015</v>
      </c>
      <c r="P20" s="67">
        <f t="shared" si="5"/>
        <v>8.2255152958578895E-2</v>
      </c>
      <c r="Q20" s="68"/>
      <c r="R20" s="66" t="str">
        <f t="shared" si="6"/>
        <v/>
      </c>
      <c r="S20" s="69"/>
      <c r="T20" s="70"/>
      <c r="U20" s="67" t="str">
        <f t="shared" si="7"/>
        <v/>
      </c>
      <c r="V20" s="68"/>
      <c r="W20" s="66" t="str">
        <f t="shared" si="8"/>
        <v/>
      </c>
      <c r="X20" s="69"/>
      <c r="Y20" s="70"/>
      <c r="Z20" s="67" t="str">
        <f t="shared" si="9"/>
        <v/>
      </c>
      <c r="AA20" s="68"/>
      <c r="AB20" s="20" t="str">
        <f t="shared" si="10"/>
        <v/>
      </c>
      <c r="AC20" s="69"/>
      <c r="AD20" s="70"/>
      <c r="AE20" s="67" t="str">
        <f t="shared" si="11"/>
        <v/>
      </c>
    </row>
    <row r="21" spans="1:31" s="42" customFormat="1" ht="39.9" customHeight="1" x14ac:dyDescent="0.3">
      <c r="A21" s="46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354</v>
      </c>
      <c r="H21" s="20">
        <f t="shared" si="2"/>
        <v>0.41745283018867924</v>
      </c>
      <c r="I21" s="6">
        <v>257141.27000000005</v>
      </c>
      <c r="J21" s="7">
        <v>302345.75000000006</v>
      </c>
      <c r="K21" s="21">
        <f t="shared" si="3"/>
        <v>1.4600431713622861E-2</v>
      </c>
      <c r="L21" s="2">
        <v>310</v>
      </c>
      <c r="M21" s="20">
        <f t="shared" si="4"/>
        <v>0.72429906542056077</v>
      </c>
      <c r="N21" s="6">
        <v>133949.07999999999</v>
      </c>
      <c r="O21" s="7">
        <v>160747.11000000013</v>
      </c>
      <c r="P21" s="21">
        <f t="shared" si="5"/>
        <v>3.0900796578996002E-2</v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>
        <v>2</v>
      </c>
      <c r="W21" s="20">
        <f t="shared" si="8"/>
        <v>0.25</v>
      </c>
      <c r="X21" s="6">
        <v>3395.08</v>
      </c>
      <c r="Y21" s="7">
        <v>3530.88</v>
      </c>
      <c r="Z21" s="21">
        <f t="shared" si="9"/>
        <v>2.0800849066378037E-3</v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2" customFormat="1" ht="39.9" customHeight="1" x14ac:dyDescent="0.3">
      <c r="A22" s="80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2" customFormat="1" ht="39.9" customHeight="1" x14ac:dyDescent="0.3">
      <c r="A23" s="94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>
        <v>6</v>
      </c>
      <c r="H23" s="20">
        <f t="shared" si="2"/>
        <v>7.0754716981132077E-3</v>
      </c>
      <c r="I23" s="6">
        <v>23260</v>
      </c>
      <c r="J23" s="7">
        <v>23260</v>
      </c>
      <c r="K23" s="21">
        <f t="shared" si="3"/>
        <v>1.1232373587486105E-3</v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2" customFormat="1" ht="39.9" customHeight="1" x14ac:dyDescent="0.3">
      <c r="A24" s="94" t="s">
        <v>59</v>
      </c>
      <c r="B24" s="2"/>
      <c r="C24" s="20" t="str">
        <f t="shared" si="0"/>
        <v/>
      </c>
      <c r="D24" s="6"/>
      <c r="E24" s="7"/>
      <c r="F24" s="21" t="str">
        <f t="shared" si="1"/>
        <v/>
      </c>
      <c r="G24" s="2"/>
      <c r="H24" s="20" t="str">
        <f t="shared" si="2"/>
        <v/>
      </c>
      <c r="I24" s="98"/>
      <c r="J24" s="103"/>
      <c r="K24" s="21" t="str">
        <f t="shared" si="3"/>
        <v/>
      </c>
      <c r="L24" s="2"/>
      <c r="M24" s="20" t="str">
        <f t="shared" si="4"/>
        <v/>
      </c>
      <c r="N24" s="6"/>
      <c r="O24" s="7"/>
      <c r="P24" s="21" t="str">
        <f t="shared" si="5"/>
        <v/>
      </c>
      <c r="Q24" s="2"/>
      <c r="R24" s="20" t="str">
        <f t="shared" si="6"/>
        <v/>
      </c>
      <c r="S24" s="6"/>
      <c r="T24" s="7"/>
      <c r="U24" s="21" t="str">
        <f t="shared" si="7"/>
        <v/>
      </c>
      <c r="V24" s="2"/>
      <c r="W24" s="20" t="str">
        <f t="shared" si="8"/>
        <v/>
      </c>
      <c r="X24" s="100"/>
      <c r="Y24" s="101"/>
      <c r="Z24" s="21" t="str">
        <f t="shared" si="9"/>
        <v/>
      </c>
      <c r="AA24" s="2"/>
      <c r="AB24" s="20" t="str">
        <f t="shared" si="10"/>
        <v/>
      </c>
      <c r="AC24" s="6"/>
      <c r="AD24" s="7"/>
      <c r="AE24" s="21" t="str">
        <f t="shared" si="11"/>
        <v/>
      </c>
    </row>
    <row r="25" spans="1:31" s="42" customFormat="1" ht="36" customHeight="1" x14ac:dyDescent="0.3">
      <c r="A25" s="97" t="s">
        <v>52</v>
      </c>
      <c r="B25" s="68"/>
      <c r="C25" s="66" t="str">
        <f t="shared" ref="C25" si="12">IF(B25,B25/$B$26,"")</f>
        <v/>
      </c>
      <c r="D25" s="69"/>
      <c r="E25" s="70"/>
      <c r="F25" s="67" t="str">
        <f t="shared" si="1"/>
        <v/>
      </c>
      <c r="G25" s="68"/>
      <c r="H25" s="66" t="str">
        <f t="shared" ref="H25" si="13">IF(G25,G25/$G$26,"")</f>
        <v/>
      </c>
      <c r="I25" s="69"/>
      <c r="J25" s="70"/>
      <c r="K25" s="67" t="str">
        <f t="shared" ref="K25" si="14">IF(J25,J25/$J$26,"")</f>
        <v/>
      </c>
      <c r="L25" s="68"/>
      <c r="M25" s="66" t="str">
        <f t="shared" ref="M25" si="15">IF(L25,L25/$L$26,"")</f>
        <v/>
      </c>
      <c r="N25" s="69"/>
      <c r="O25" s="70"/>
      <c r="P25" s="67" t="str">
        <f t="shared" ref="P25" si="16">IF(O25,O25/$O$26,"")</f>
        <v/>
      </c>
      <c r="Q25" s="68"/>
      <c r="R25" s="66" t="str">
        <f t="shared" ref="R25" si="17">IF(Q25,Q25/$Q$26,"")</f>
        <v/>
      </c>
      <c r="S25" s="69"/>
      <c r="T25" s="70"/>
      <c r="U25" s="67" t="str">
        <f t="shared" si="7"/>
        <v/>
      </c>
      <c r="V25" s="68"/>
      <c r="W25" s="66" t="str">
        <f t="shared" ref="W25" si="18">IF(V25,V25/$V$26,"")</f>
        <v/>
      </c>
      <c r="X25" s="69"/>
      <c r="Y25" s="70"/>
      <c r="Z25" s="67" t="str">
        <f t="shared" ref="Z25" si="19">IF(Y25,Y25/$Y$26,"")</f>
        <v/>
      </c>
      <c r="AA25" s="68"/>
      <c r="AB25" s="20" t="str">
        <f t="shared" ref="AB25" si="20">IF(AA25,AA25/$AA$26,"")</f>
        <v/>
      </c>
      <c r="AC25" s="69"/>
      <c r="AD25" s="70"/>
      <c r="AE25" s="67" t="str">
        <f t="shared" ref="AE25" si="21">IF(AD25,AD25/$AD$26,"")</f>
        <v/>
      </c>
    </row>
    <row r="26" spans="1:31" ht="33" customHeight="1" thickBot="1" x14ac:dyDescent="0.35">
      <c r="A26" s="82" t="s">
        <v>0</v>
      </c>
      <c r="B26" s="16">
        <f t="shared" ref="B26:AE26" si="22">SUM(B13:B25)</f>
        <v>49</v>
      </c>
      <c r="C26" s="17">
        <f t="shared" si="22"/>
        <v>1</v>
      </c>
      <c r="D26" s="18">
        <f t="shared" si="22"/>
        <v>4529807.46</v>
      </c>
      <c r="E26" s="18">
        <f t="shared" si="22"/>
        <v>5481067.04</v>
      </c>
      <c r="F26" s="19">
        <f t="shared" si="22"/>
        <v>1</v>
      </c>
      <c r="G26" s="16">
        <f t="shared" si="22"/>
        <v>848</v>
      </c>
      <c r="H26" s="17">
        <f t="shared" si="22"/>
        <v>1</v>
      </c>
      <c r="I26" s="18">
        <f t="shared" si="22"/>
        <v>17434830.489999998</v>
      </c>
      <c r="J26" s="18">
        <f t="shared" si="22"/>
        <v>20708000.689999998</v>
      </c>
      <c r="K26" s="19">
        <f t="shared" si="22"/>
        <v>1</v>
      </c>
      <c r="L26" s="16">
        <f t="shared" si="22"/>
        <v>428</v>
      </c>
      <c r="M26" s="17">
        <f t="shared" si="22"/>
        <v>1</v>
      </c>
      <c r="N26" s="18">
        <f t="shared" si="22"/>
        <v>4309561.0599999996</v>
      </c>
      <c r="O26" s="18">
        <f t="shared" si="22"/>
        <v>5202037.7400000012</v>
      </c>
      <c r="P26" s="19">
        <f t="shared" si="22"/>
        <v>0.99999999999999989</v>
      </c>
      <c r="Q26" s="16">
        <f t="shared" si="22"/>
        <v>0</v>
      </c>
      <c r="R26" s="17">
        <f t="shared" si="22"/>
        <v>0</v>
      </c>
      <c r="S26" s="18">
        <f t="shared" si="22"/>
        <v>0</v>
      </c>
      <c r="T26" s="18">
        <f t="shared" si="22"/>
        <v>0</v>
      </c>
      <c r="U26" s="19">
        <f t="shared" si="22"/>
        <v>0</v>
      </c>
      <c r="V26" s="16">
        <f t="shared" si="22"/>
        <v>8</v>
      </c>
      <c r="W26" s="17">
        <f t="shared" si="22"/>
        <v>1</v>
      </c>
      <c r="X26" s="18">
        <f t="shared" si="22"/>
        <v>1433299.4500000002</v>
      </c>
      <c r="Y26" s="18">
        <f t="shared" si="22"/>
        <v>1697469.17</v>
      </c>
      <c r="Z26" s="19">
        <f t="shared" si="22"/>
        <v>1.0000000000000002</v>
      </c>
      <c r="AA26" s="16">
        <f t="shared" si="22"/>
        <v>0</v>
      </c>
      <c r="AB26" s="17">
        <f t="shared" si="22"/>
        <v>0</v>
      </c>
      <c r="AC26" s="18">
        <f t="shared" si="22"/>
        <v>0</v>
      </c>
      <c r="AD26" s="18">
        <f t="shared" si="22"/>
        <v>0</v>
      </c>
      <c r="AE26" s="19">
        <f t="shared" si="22"/>
        <v>0</v>
      </c>
    </row>
    <row r="27" spans="1:31" s="25" customFormat="1" ht="18.75" customHeight="1" x14ac:dyDescent="0.3">
      <c r="B27" s="26"/>
      <c r="H27" s="26"/>
      <c r="N27" s="26"/>
    </row>
    <row r="28" spans="1:31" s="49" customFormat="1" ht="34.200000000000003" customHeight="1" x14ac:dyDescent="0.3">
      <c r="A28" s="128" t="str">
        <f>'CONTRACTACIO 1r TR 2024'!A28:Q28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ss):                                                                                              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19.2" customHeight="1" x14ac:dyDescent="0.3">
      <c r="A29" s="129" t="str">
        <f>'CONTRACTACIO 1r TR 2024'!A29</f>
        <v>https://bcnroc.ajuntament.barcelona.cat/jspui/bitstream/11703/135210/3/GM_Pressupost2024.pdf#page=247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47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49" customFormat="1" ht="43.95" customHeight="1" x14ac:dyDescent="0.3">
      <c r="A30" s="124" t="s">
        <v>36</v>
      </c>
      <c r="B30" s="124"/>
      <c r="C30" s="124"/>
      <c r="D30" s="124"/>
      <c r="E30" s="124"/>
      <c r="F30" s="124"/>
      <c r="G30" s="124"/>
      <c r="H30" s="124"/>
      <c r="I30" s="50"/>
      <c r="J30" s="50"/>
      <c r="K30" s="50"/>
      <c r="L30" s="87"/>
      <c r="M30" s="51"/>
      <c r="N30" s="47"/>
      <c r="O30" s="47"/>
      <c r="P30" s="50"/>
      <c r="Q30" s="50"/>
      <c r="R30" s="87"/>
      <c r="S30" s="47"/>
      <c r="T30" s="47"/>
      <c r="U30" s="47"/>
      <c r="V30" s="48"/>
      <c r="W30" s="48"/>
      <c r="X30" s="48"/>
      <c r="AC30" s="48"/>
      <c r="AD30" s="48"/>
      <c r="AE30" s="48"/>
    </row>
    <row r="31" spans="1:31" s="53" customFormat="1" ht="18" customHeight="1" thickBot="1" x14ac:dyDescent="0.35">
      <c r="A31" s="72"/>
      <c r="B31" s="72"/>
      <c r="C31" s="72"/>
      <c r="D31" s="72"/>
      <c r="E31" s="72"/>
      <c r="F31" s="72"/>
      <c r="G31" s="52"/>
      <c r="H31" s="52"/>
      <c r="I31" s="50"/>
      <c r="J31" s="50"/>
      <c r="K31" s="50"/>
      <c r="L31" s="72"/>
      <c r="M31" s="51"/>
      <c r="N31" s="47"/>
      <c r="O31" s="47"/>
      <c r="P31" s="50"/>
      <c r="Q31" s="50"/>
      <c r="R31" s="72"/>
      <c r="S31" s="47"/>
      <c r="T31" s="47"/>
      <c r="U31" s="47"/>
      <c r="V31" s="50"/>
      <c r="W31" s="50"/>
      <c r="X31" s="72"/>
      <c r="Y31" s="49"/>
      <c r="Z31" s="49"/>
      <c r="AA31" s="49"/>
      <c r="AB31" s="49"/>
      <c r="AC31" s="50"/>
      <c r="AD31" s="50"/>
      <c r="AE31" s="72"/>
    </row>
    <row r="32" spans="1:31" s="54" customFormat="1" ht="18" customHeight="1" x14ac:dyDescent="0.3">
      <c r="A32" s="105" t="s">
        <v>10</v>
      </c>
      <c r="B32" s="110" t="s">
        <v>17</v>
      </c>
      <c r="C32" s="111"/>
      <c r="D32" s="111"/>
      <c r="E32" s="111"/>
      <c r="F32" s="112"/>
      <c r="G32" s="25"/>
      <c r="J32" s="116" t="s">
        <v>15</v>
      </c>
      <c r="K32" s="117"/>
      <c r="L32" s="110" t="s">
        <v>16</v>
      </c>
      <c r="M32" s="111"/>
      <c r="N32" s="111"/>
      <c r="O32" s="111"/>
      <c r="P32" s="112"/>
      <c r="Q32" s="50"/>
      <c r="R32" s="72"/>
      <c r="S32" s="47"/>
      <c r="T32" s="47"/>
      <c r="U32" s="47"/>
      <c r="V32" s="50"/>
      <c r="W32" s="50"/>
      <c r="X32" s="72"/>
      <c r="AC32" s="50"/>
      <c r="AD32" s="50"/>
      <c r="AE32" s="72"/>
    </row>
    <row r="33" spans="1:33" s="54" customFormat="1" ht="18" customHeight="1" thickBot="1" x14ac:dyDescent="0.35">
      <c r="A33" s="106"/>
      <c r="B33" s="125"/>
      <c r="C33" s="126"/>
      <c r="D33" s="126"/>
      <c r="E33" s="126"/>
      <c r="F33" s="127"/>
      <c r="G33" s="25"/>
      <c r="J33" s="118"/>
      <c r="K33" s="119"/>
      <c r="L33" s="113"/>
      <c r="M33" s="114"/>
      <c r="N33" s="114"/>
      <c r="O33" s="114"/>
      <c r="P33" s="115"/>
      <c r="Q33" s="50"/>
      <c r="R33" s="72"/>
      <c r="S33" s="47"/>
      <c r="T33" s="47"/>
      <c r="U33" s="47"/>
      <c r="V33" s="50"/>
      <c r="W33" s="50"/>
      <c r="X33" s="72"/>
      <c r="AC33" s="50"/>
      <c r="AD33" s="50"/>
      <c r="AE33" s="72"/>
    </row>
    <row r="34" spans="1:33" s="25" customFormat="1" ht="47.4" customHeight="1" thickBot="1" x14ac:dyDescent="0.35">
      <c r="A34" s="107"/>
      <c r="B34" s="55" t="s">
        <v>14</v>
      </c>
      <c r="C34" s="35" t="s">
        <v>8</v>
      </c>
      <c r="D34" s="36" t="s">
        <v>30</v>
      </c>
      <c r="E34" s="37" t="s">
        <v>31</v>
      </c>
      <c r="F34" s="56" t="s">
        <v>9</v>
      </c>
      <c r="J34" s="120"/>
      <c r="K34" s="121"/>
      <c r="L34" s="55" t="s">
        <v>14</v>
      </c>
      <c r="M34" s="35" t="s">
        <v>8</v>
      </c>
      <c r="N34" s="36" t="s">
        <v>30</v>
      </c>
      <c r="O34" s="37" t="s">
        <v>31</v>
      </c>
      <c r="P34" s="56" t="s">
        <v>9</v>
      </c>
    </row>
    <row r="35" spans="1:33" s="25" customFormat="1" ht="30" customHeight="1" x14ac:dyDescent="0.3">
      <c r="A35" s="41" t="s">
        <v>25</v>
      </c>
      <c r="B35" s="9">
        <f t="shared" ref="B35:B46" si="23">B13+G13+L13+Q13+AA13+V13</f>
        <v>49</v>
      </c>
      <c r="C35" s="8">
        <f t="shared" ref="C35:C43" si="24">IF(B35,B35/$B$48,"")</f>
        <v>3.6759189797449361E-2</v>
      </c>
      <c r="D35" s="10">
        <f t="shared" ref="D35:D46" si="25">D13+I13+N13+S13+AC13+X13</f>
        <v>13900799.199999999</v>
      </c>
      <c r="E35" s="11">
        <f t="shared" ref="E35:E46" si="26">E13+J13+O13+T13+AD13+Y13</f>
        <v>16678423.409999998</v>
      </c>
      <c r="F35" s="21">
        <f t="shared" ref="F35:F44" si="27">IF(E35,E35/$E$48,"")</f>
        <v>0.50405384914458795</v>
      </c>
      <c r="J35" s="152" t="s">
        <v>3</v>
      </c>
      <c r="K35" s="153"/>
      <c r="L35" s="57">
        <f>B26</f>
        <v>49</v>
      </c>
      <c r="M35" s="8">
        <f>IF(L35,L35/$L$41,"")</f>
        <v>3.6759189797449361E-2</v>
      </c>
      <c r="N35" s="58">
        <f>D26</f>
        <v>4529807.46</v>
      </c>
      <c r="O35" s="58">
        <f>E26</f>
        <v>5481067.04</v>
      </c>
      <c r="P35" s="59">
        <f>IF(O35,O35/$O$41,"")</f>
        <v>0.16564832724387188</v>
      </c>
    </row>
    <row r="36" spans="1:33" s="25" customFormat="1" ht="30" customHeight="1" x14ac:dyDescent="0.3">
      <c r="A36" s="43" t="s">
        <v>18</v>
      </c>
      <c r="B36" s="12">
        <f t="shared" si="23"/>
        <v>24</v>
      </c>
      <c r="C36" s="8">
        <f t="shared" si="24"/>
        <v>1.8004501125281319E-2</v>
      </c>
      <c r="D36" s="13">
        <f t="shared" si="25"/>
        <v>2296950.9500000002</v>
      </c>
      <c r="E36" s="14">
        <f t="shared" si="26"/>
        <v>2779310.64</v>
      </c>
      <c r="F36" s="21">
        <f t="shared" si="27"/>
        <v>8.3996082340765346E-2</v>
      </c>
      <c r="J36" s="148" t="s">
        <v>1</v>
      </c>
      <c r="K36" s="149"/>
      <c r="L36" s="60">
        <f>G26</f>
        <v>848</v>
      </c>
      <c r="M36" s="8">
        <f>IF(L36,L36/$L$41,"")</f>
        <v>0.63615903975994004</v>
      </c>
      <c r="N36" s="61">
        <f>I26</f>
        <v>17434830.489999998</v>
      </c>
      <c r="O36" s="61">
        <f>J26</f>
        <v>20708000.689999998</v>
      </c>
      <c r="P36" s="59">
        <f>IF(O36,O36/$O$41,"")</f>
        <v>0.62583538019696328</v>
      </c>
    </row>
    <row r="37" spans="1:33" ht="30" customHeight="1" x14ac:dyDescent="0.3">
      <c r="A37" s="43" t="s">
        <v>19</v>
      </c>
      <c r="B37" s="12">
        <f t="shared" si="23"/>
        <v>26</v>
      </c>
      <c r="C37" s="8">
        <f t="shared" si="24"/>
        <v>1.9504876219054765E-2</v>
      </c>
      <c r="D37" s="13">
        <f t="shared" si="25"/>
        <v>859156.09</v>
      </c>
      <c r="E37" s="14">
        <f t="shared" si="26"/>
        <v>1016537.96</v>
      </c>
      <c r="F37" s="21">
        <f t="shared" si="27"/>
        <v>3.0721721049027331E-2</v>
      </c>
      <c r="G37" s="25"/>
      <c r="J37" s="148" t="s">
        <v>2</v>
      </c>
      <c r="K37" s="149"/>
      <c r="L37" s="60">
        <f>L26</f>
        <v>428</v>
      </c>
      <c r="M37" s="8">
        <f>IF(L37,L37/$L$41,"")</f>
        <v>0.32108027006751688</v>
      </c>
      <c r="N37" s="61">
        <f>N26</f>
        <v>4309561.0599999996</v>
      </c>
      <c r="O37" s="61">
        <f>O26</f>
        <v>5202037.7400000012</v>
      </c>
      <c r="P37" s="59">
        <f>IF(O37,O37/$O$41,"")</f>
        <v>0.15721552821774862</v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30" customHeight="1" x14ac:dyDescent="0.3">
      <c r="A38" s="43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5"/>
      <c r="J38" s="148" t="s">
        <v>34</v>
      </c>
      <c r="K38" s="149"/>
      <c r="L38" s="60">
        <f>Q26</f>
        <v>0</v>
      </c>
      <c r="M38" s="8" t="str">
        <f>IF(L38,L38/$L$41,"")</f>
        <v/>
      </c>
      <c r="N38" s="61">
        <f>S26</f>
        <v>0</v>
      </c>
      <c r="O38" s="61">
        <f>T26</f>
        <v>0</v>
      </c>
      <c r="P38" s="59" t="str">
        <f>IF(O38,O38/$O$41,"")</f>
        <v/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3">
      <c r="A39" s="43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5"/>
      <c r="J39" s="148" t="s">
        <v>5</v>
      </c>
      <c r="K39" s="149"/>
      <c r="L39" s="60">
        <f>V26</f>
        <v>8</v>
      </c>
      <c r="M39" s="8">
        <f>IF(L39,L39/$L$41,"")</f>
        <v>6.0015003750937736E-3</v>
      </c>
      <c r="N39" s="61">
        <f>X26</f>
        <v>1433299.4500000002</v>
      </c>
      <c r="O39" s="61">
        <f>Y26</f>
        <v>1697469.17</v>
      </c>
      <c r="P39" s="59">
        <f>IF(O39,O39/$O$41,"")</f>
        <v>5.1300764341416186E-2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x14ac:dyDescent="0.3">
      <c r="A40" s="44" t="s">
        <v>33</v>
      </c>
      <c r="B40" s="15">
        <f t="shared" si="23"/>
        <v>4</v>
      </c>
      <c r="C40" s="8">
        <f t="shared" si="24"/>
        <v>3.0007501875468868E-3</v>
      </c>
      <c r="D40" s="13">
        <f t="shared" si="25"/>
        <v>333405.48</v>
      </c>
      <c r="E40" s="22">
        <f t="shared" si="26"/>
        <v>392495.78</v>
      </c>
      <c r="F40" s="21">
        <f t="shared" si="27"/>
        <v>1.1861973030579597E-2</v>
      </c>
      <c r="G40" s="25"/>
      <c r="J40" s="148" t="s">
        <v>4</v>
      </c>
      <c r="K40" s="149"/>
      <c r="L40" s="60">
        <f>AA26</f>
        <v>0</v>
      </c>
      <c r="M40" s="8" t="str">
        <f t="shared" ref="M40" si="28">IF(L40,L40/$L$41,"")</f>
        <v/>
      </c>
      <c r="N40" s="61">
        <f>AC26</f>
        <v>0</v>
      </c>
      <c r="O40" s="61">
        <f>AD26</f>
        <v>0</v>
      </c>
      <c r="P40" s="59" t="str">
        <f t="shared" ref="P40" si="29">IF(O40,O40/$O$41,"")</f>
        <v/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thickBot="1" x14ac:dyDescent="0.35">
      <c r="A41" s="44" t="s">
        <v>28</v>
      </c>
      <c r="B41" s="12">
        <f t="shared" si="23"/>
        <v>180</v>
      </c>
      <c r="C41" s="8">
        <f t="shared" si="24"/>
        <v>0.13503375843960991</v>
      </c>
      <c r="D41" s="13">
        <f t="shared" si="25"/>
        <v>6243167.5600000024</v>
      </c>
      <c r="E41" s="23">
        <f t="shared" si="26"/>
        <v>7348289.7300000014</v>
      </c>
      <c r="F41" s="21">
        <f t="shared" si="27"/>
        <v>0.22207936757471647</v>
      </c>
      <c r="G41" s="25"/>
      <c r="J41" s="150" t="s">
        <v>0</v>
      </c>
      <c r="K41" s="151"/>
      <c r="L41" s="83">
        <f>SUM(L35:L40)</f>
        <v>1333</v>
      </c>
      <c r="M41" s="17">
        <f>SUM(M35:M40)</f>
        <v>1</v>
      </c>
      <c r="N41" s="84">
        <f>SUM(N35:N40)</f>
        <v>27707498.459999997</v>
      </c>
      <c r="O41" s="85">
        <f>SUM(O35:O40)</f>
        <v>33088574.640000001</v>
      </c>
      <c r="P41" s="86">
        <f>SUM(P35:P40)</f>
        <v>1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ht="30" customHeight="1" x14ac:dyDescent="0.3">
      <c r="A42" s="45" t="s">
        <v>29</v>
      </c>
      <c r="B42" s="12">
        <f t="shared" si="23"/>
        <v>378</v>
      </c>
      <c r="C42" s="8">
        <f t="shared" si="24"/>
        <v>0.28357089272318081</v>
      </c>
      <c r="D42" s="13">
        <f t="shared" si="25"/>
        <v>3656273.7500000005</v>
      </c>
      <c r="E42" s="23">
        <f t="shared" si="26"/>
        <v>4383633.38</v>
      </c>
      <c r="F42" s="21">
        <f t="shared" si="27"/>
        <v>0.13248178344620287</v>
      </c>
      <c r="G42" s="25"/>
      <c r="H42" s="26"/>
      <c r="I42" s="63"/>
      <c r="J42" s="25"/>
      <c r="K42" s="25"/>
      <c r="L42" s="25"/>
      <c r="M42" s="25"/>
      <c r="N42" s="26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</row>
    <row r="43" spans="1:33" s="53" customFormat="1" ht="30" customHeight="1" x14ac:dyDescent="0.3">
      <c r="A43" s="46" t="s">
        <v>32</v>
      </c>
      <c r="B43" s="12">
        <f t="shared" si="23"/>
        <v>666</v>
      </c>
      <c r="C43" s="8">
        <f t="shared" si="24"/>
        <v>0.49962490622655664</v>
      </c>
      <c r="D43" s="13">
        <f t="shared" si="25"/>
        <v>394485.43000000005</v>
      </c>
      <c r="E43" s="14">
        <f t="shared" si="26"/>
        <v>466623.74000000022</v>
      </c>
      <c r="F43" s="21">
        <f t="shared" si="27"/>
        <v>1.4102261734656583E-2</v>
      </c>
      <c r="G43" s="52"/>
      <c r="H43" s="52"/>
      <c r="I43" s="50"/>
      <c r="J43" s="50"/>
      <c r="K43" s="50"/>
      <c r="L43" s="72"/>
      <c r="M43" s="51"/>
      <c r="N43" s="47"/>
      <c r="O43" s="47"/>
      <c r="P43" s="50"/>
      <c r="Q43" s="50"/>
      <c r="R43" s="72"/>
      <c r="S43" s="47"/>
      <c r="T43" s="47"/>
      <c r="U43" s="47"/>
      <c r="V43" s="50"/>
      <c r="W43" s="50"/>
      <c r="X43" s="72"/>
      <c r="Y43" s="49"/>
      <c r="Z43" s="49"/>
      <c r="AA43" s="49"/>
      <c r="AB43" s="49"/>
      <c r="AC43" s="50"/>
      <c r="AD43" s="50"/>
      <c r="AE43" s="72"/>
    </row>
    <row r="44" spans="1:33" s="53" customFormat="1" ht="30" customHeight="1" x14ac:dyDescent="0.3">
      <c r="A44" s="80" t="s">
        <v>45</v>
      </c>
      <c r="B44" s="12">
        <f t="shared" si="23"/>
        <v>0</v>
      </c>
      <c r="C44" s="8" t="str">
        <f t="shared" ref="C44:C45" si="30">IF(B44,B44/$B$48,"")</f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52"/>
      <c r="H44" s="52"/>
      <c r="I44" s="50"/>
      <c r="J44" s="50"/>
      <c r="K44" s="50"/>
      <c r="L44" s="89"/>
      <c r="M44" s="51"/>
      <c r="N44" s="47"/>
      <c r="O44" s="47"/>
      <c r="P44" s="50"/>
      <c r="Q44" s="50"/>
      <c r="R44" s="89"/>
      <c r="S44" s="47"/>
      <c r="T44" s="47"/>
      <c r="U44" s="47"/>
      <c r="V44" s="50"/>
      <c r="W44" s="50"/>
      <c r="X44" s="89"/>
      <c r="Y44" s="49"/>
      <c r="Z44" s="49"/>
      <c r="AA44" s="49"/>
      <c r="AB44" s="49"/>
      <c r="AC44" s="50"/>
      <c r="AD44" s="50"/>
      <c r="AE44" s="89"/>
    </row>
    <row r="45" spans="1:33" s="53" customFormat="1" ht="30" customHeight="1" x14ac:dyDescent="0.3">
      <c r="A45" s="94" t="s">
        <v>47</v>
      </c>
      <c r="B45" s="12">
        <f t="shared" si="23"/>
        <v>6</v>
      </c>
      <c r="C45" s="8">
        <f t="shared" si="30"/>
        <v>4.5011252813203298E-3</v>
      </c>
      <c r="D45" s="13">
        <f t="shared" si="25"/>
        <v>23260</v>
      </c>
      <c r="E45" s="14">
        <f t="shared" si="26"/>
        <v>23260</v>
      </c>
      <c r="F45" s="21">
        <f t="shared" ref="F45:F46" si="31">IF(E45,E45/$E$48,"")</f>
        <v>7.0296167946386949E-4</v>
      </c>
      <c r="G45" s="52"/>
      <c r="H45" s="52"/>
      <c r="I45" s="50"/>
      <c r="J45" s="50"/>
      <c r="K45" s="50"/>
      <c r="L45" s="96"/>
      <c r="M45" s="51"/>
      <c r="N45" s="47"/>
      <c r="O45" s="47"/>
      <c r="P45" s="50"/>
      <c r="Q45" s="50"/>
      <c r="R45" s="96"/>
      <c r="S45" s="47"/>
      <c r="T45" s="47"/>
      <c r="U45" s="47"/>
      <c r="V45" s="50"/>
      <c r="W45" s="50"/>
      <c r="X45" s="96"/>
      <c r="Y45" s="49"/>
      <c r="Z45" s="49"/>
      <c r="AA45" s="49"/>
      <c r="AB45" s="49"/>
      <c r="AC45" s="50"/>
      <c r="AD45" s="50"/>
      <c r="AE45" s="96"/>
    </row>
    <row r="46" spans="1:33" s="53" customFormat="1" ht="40.799999999999997" customHeight="1" x14ac:dyDescent="0.3">
      <c r="A46" s="94" t="s">
        <v>59</v>
      </c>
      <c r="B46" s="12">
        <f t="shared" si="23"/>
        <v>0</v>
      </c>
      <c r="C46" s="8" t="str">
        <f>IF(B46,B46/$B$48,"")</f>
        <v/>
      </c>
      <c r="D46" s="13">
        <f t="shared" si="25"/>
        <v>0</v>
      </c>
      <c r="E46" s="14">
        <f t="shared" si="26"/>
        <v>0</v>
      </c>
      <c r="F46" s="21" t="str">
        <f t="shared" si="31"/>
        <v/>
      </c>
      <c r="G46" s="52"/>
      <c r="H46" s="52"/>
      <c r="I46" s="50"/>
      <c r="J46" s="50"/>
      <c r="K46" s="50"/>
      <c r="L46" s="102"/>
      <c r="M46" s="51"/>
      <c r="N46" s="47"/>
      <c r="O46" s="47"/>
      <c r="P46" s="50"/>
      <c r="Q46" s="50"/>
      <c r="R46" s="102"/>
      <c r="S46" s="47"/>
      <c r="T46" s="47"/>
      <c r="U46" s="47"/>
      <c r="V46" s="50"/>
      <c r="W46" s="50"/>
      <c r="X46" s="102"/>
      <c r="Y46" s="49"/>
      <c r="Z46" s="49"/>
      <c r="AA46" s="49"/>
      <c r="AB46" s="49"/>
      <c r="AC46" s="50"/>
      <c r="AD46" s="50"/>
      <c r="AE46" s="102"/>
    </row>
    <row r="47" spans="1:33" s="53" customFormat="1" ht="30" customHeight="1" x14ac:dyDescent="0.3">
      <c r="A47" s="97" t="s">
        <v>52</v>
      </c>
      <c r="B47" s="12">
        <f t="shared" ref="B47" si="32">B25+G25+L25+Q25+AA25+V25</f>
        <v>0</v>
      </c>
      <c r="C47" s="8" t="str">
        <f t="shared" ref="C47" si="33">IF(B47,B47/$B$48,"")</f>
        <v/>
      </c>
      <c r="D47" s="13">
        <f t="shared" ref="D47" si="34">D25+I25+N25+S25+AC25+X25</f>
        <v>0</v>
      </c>
      <c r="E47" s="14">
        <f t="shared" ref="E47" si="35">E25+J25+O25+T25+AD25+Y25</f>
        <v>0</v>
      </c>
      <c r="F47" s="21" t="str">
        <f t="shared" ref="F47" si="36">IF(E47,E47/$E$48,"")</f>
        <v/>
      </c>
      <c r="G47" s="52"/>
      <c r="H47" s="52"/>
      <c r="I47" s="50"/>
      <c r="J47" s="50"/>
      <c r="K47" s="50"/>
      <c r="L47" s="72"/>
      <c r="M47" s="51"/>
      <c r="N47" s="47"/>
      <c r="O47" s="47"/>
      <c r="P47" s="50"/>
      <c r="Q47" s="50"/>
      <c r="R47" s="72"/>
      <c r="S47" s="47"/>
      <c r="T47" s="47"/>
      <c r="U47" s="47"/>
      <c r="V47" s="50"/>
      <c r="W47" s="50"/>
      <c r="X47" s="72"/>
      <c r="Y47" s="49"/>
      <c r="Z47" s="49"/>
      <c r="AA47" s="49"/>
      <c r="AB47" s="49"/>
      <c r="AC47" s="50"/>
      <c r="AD47" s="50"/>
      <c r="AE47" s="72"/>
    </row>
    <row r="48" spans="1:33" s="53" customFormat="1" ht="30" customHeight="1" thickBot="1" x14ac:dyDescent="0.35">
      <c r="A48" s="64" t="s">
        <v>0</v>
      </c>
      <c r="B48" s="16">
        <f>SUM(B35:B47)</f>
        <v>1333</v>
      </c>
      <c r="C48" s="17">
        <f>SUM(C35:C47)</f>
        <v>1</v>
      </c>
      <c r="D48" s="18">
        <f>SUM(D35:D47)</f>
        <v>27707498.460000001</v>
      </c>
      <c r="E48" s="18">
        <f>SUM(E35:E47)</f>
        <v>33088574.640000001</v>
      </c>
      <c r="F48" s="19">
        <f>SUM(F35:F47)</f>
        <v>1</v>
      </c>
      <c r="G48" s="25"/>
      <c r="H48" s="26"/>
      <c r="I48" s="25"/>
      <c r="J48" s="25"/>
      <c r="K48" s="25"/>
      <c r="L48" s="25"/>
      <c r="M48" s="25"/>
      <c r="N48" s="26"/>
      <c r="O48" s="25"/>
      <c r="P48" s="25"/>
      <c r="Q48" s="25"/>
      <c r="R48" s="25"/>
      <c r="S48" s="25"/>
      <c r="T48" s="25"/>
      <c r="U48" s="65"/>
      <c r="V48" s="50"/>
      <c r="W48" s="50"/>
      <c r="X48" s="72"/>
      <c r="Y48" s="49"/>
      <c r="Z48" s="49"/>
      <c r="AA48" s="49"/>
      <c r="AB48" s="49"/>
      <c r="AC48" s="50"/>
      <c r="AD48" s="50"/>
      <c r="AE48" s="72"/>
    </row>
    <row r="49" spans="1:33" ht="36" customHeight="1" x14ac:dyDescent="0.3">
      <c r="A49" s="72"/>
      <c r="B49" s="72"/>
      <c r="C49" s="72"/>
      <c r="D49" s="72"/>
      <c r="E49" s="72"/>
      <c r="F49" s="72"/>
      <c r="G49" s="25"/>
      <c r="H49" s="26"/>
      <c r="I49" s="25"/>
      <c r="J49" s="25"/>
      <c r="K49" s="25"/>
      <c r="L49" s="25"/>
      <c r="M49" s="25"/>
      <c r="N49" s="26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1:33" s="25" customFormat="1" ht="23.1" customHeight="1" x14ac:dyDescent="0.3">
      <c r="B50" s="26"/>
      <c r="H50" s="26"/>
      <c r="N50" s="26"/>
    </row>
    <row r="51" spans="1:33" s="25" customFormat="1" x14ac:dyDescent="0.3">
      <c r="B51" s="26"/>
      <c r="H51" s="26"/>
      <c r="N51" s="26"/>
    </row>
    <row r="52" spans="1:33" s="25" customFormat="1" x14ac:dyDescent="0.3">
      <c r="B52" s="26"/>
      <c r="H52" s="26"/>
      <c r="N52" s="26"/>
    </row>
    <row r="53" spans="1:33" s="25" customFormat="1" x14ac:dyDescent="0.3">
      <c r="B53" s="26"/>
      <c r="H53" s="26"/>
      <c r="N53" s="26"/>
    </row>
    <row r="54" spans="1:33" s="25" customFormat="1" x14ac:dyDescent="0.3">
      <c r="B54" s="26"/>
      <c r="H54" s="26"/>
      <c r="N54" s="26"/>
    </row>
    <row r="55" spans="1:33" s="25" customFormat="1" x14ac:dyDescent="0.3">
      <c r="B55" s="26"/>
      <c r="H55" s="26"/>
      <c r="N55" s="26"/>
    </row>
    <row r="56" spans="1:33" s="25" customFormat="1" x14ac:dyDescent="0.3">
      <c r="B56" s="26"/>
      <c r="H56" s="26"/>
      <c r="N56" s="26"/>
    </row>
    <row r="57" spans="1:33" s="25" customFormat="1" x14ac:dyDescent="0.3">
      <c r="B57" s="26"/>
      <c r="H57" s="26"/>
      <c r="N57" s="26"/>
    </row>
    <row r="58" spans="1:33" s="25" customFormat="1" x14ac:dyDescent="0.3">
      <c r="B58" s="26"/>
      <c r="H58" s="26"/>
      <c r="N58" s="26"/>
    </row>
    <row r="59" spans="1:33" s="25" customFormat="1" x14ac:dyDescent="0.3">
      <c r="B59" s="26"/>
      <c r="H59" s="26"/>
      <c r="N59" s="26"/>
    </row>
    <row r="60" spans="1:33" s="25" customFormat="1" x14ac:dyDescent="0.3">
      <c r="B60" s="26"/>
      <c r="H60" s="26"/>
      <c r="N60" s="26"/>
    </row>
    <row r="61" spans="1:33" s="25" customFormat="1" x14ac:dyDescent="0.3">
      <c r="B61" s="26"/>
      <c r="H61" s="26"/>
      <c r="N61" s="26"/>
    </row>
    <row r="62" spans="1:33" s="25" customFormat="1" x14ac:dyDescent="0.3">
      <c r="B62" s="26"/>
      <c r="H62" s="26"/>
      <c r="N62" s="26"/>
    </row>
    <row r="63" spans="1:33" s="25" customFormat="1" x14ac:dyDescent="0.3">
      <c r="B63" s="26"/>
      <c r="H63" s="26"/>
      <c r="N63" s="26"/>
    </row>
    <row r="64" spans="1:33" s="25" customFormat="1" x14ac:dyDescent="0.3">
      <c r="B64" s="26"/>
      <c r="H64" s="26"/>
      <c r="N64" s="26"/>
    </row>
    <row r="65" spans="2:14" s="25" customFormat="1" x14ac:dyDescent="0.3">
      <c r="B65" s="26"/>
      <c r="H65" s="26"/>
      <c r="N65" s="26"/>
    </row>
    <row r="66" spans="2:14" s="25" customFormat="1" x14ac:dyDescent="0.3">
      <c r="B66" s="26"/>
      <c r="H66" s="26"/>
      <c r="N66" s="26"/>
    </row>
    <row r="67" spans="2:14" s="25" customFormat="1" x14ac:dyDescent="0.3">
      <c r="B67" s="26"/>
      <c r="H67" s="26"/>
      <c r="N67" s="26"/>
    </row>
    <row r="68" spans="2:14" s="25" customFormat="1" x14ac:dyDescent="0.3">
      <c r="B68" s="26"/>
      <c r="H68" s="26"/>
      <c r="N68" s="26"/>
    </row>
    <row r="69" spans="2:14" s="25" customFormat="1" x14ac:dyDescent="0.3">
      <c r="B69" s="26"/>
      <c r="H69" s="26"/>
      <c r="N69" s="26"/>
    </row>
    <row r="70" spans="2:14" s="25" customFormat="1" x14ac:dyDescent="0.3">
      <c r="B70" s="26"/>
      <c r="H70" s="26"/>
      <c r="N70" s="26"/>
    </row>
    <row r="71" spans="2:14" s="25" customFormat="1" x14ac:dyDescent="0.3">
      <c r="B71" s="26"/>
      <c r="H71" s="26"/>
      <c r="N71" s="26"/>
    </row>
    <row r="72" spans="2:14" s="25" customFormat="1" x14ac:dyDescent="0.3">
      <c r="B72" s="26"/>
      <c r="H72" s="26"/>
      <c r="N72" s="26"/>
    </row>
    <row r="73" spans="2:14" s="25" customFormat="1" x14ac:dyDescent="0.3">
      <c r="B73" s="26"/>
      <c r="H73" s="26"/>
      <c r="N73" s="26"/>
    </row>
    <row r="74" spans="2:14" s="25" customFormat="1" x14ac:dyDescent="0.3">
      <c r="B74" s="26"/>
      <c r="H74" s="26"/>
      <c r="N74" s="26"/>
    </row>
    <row r="75" spans="2:14" s="25" customFormat="1" x14ac:dyDescent="0.3">
      <c r="B75" s="26"/>
      <c r="H75" s="26"/>
      <c r="N75" s="26"/>
    </row>
    <row r="76" spans="2:14" s="25" customFormat="1" x14ac:dyDescent="0.3">
      <c r="B76" s="26"/>
      <c r="H76" s="26"/>
      <c r="N76" s="26"/>
    </row>
    <row r="77" spans="2:14" s="25" customFormat="1" x14ac:dyDescent="0.3">
      <c r="B77" s="26"/>
      <c r="H77" s="26"/>
      <c r="N77" s="26"/>
    </row>
    <row r="78" spans="2:14" s="25" customFormat="1" x14ac:dyDescent="0.3">
      <c r="B78" s="26"/>
      <c r="H78" s="26"/>
      <c r="N78" s="26"/>
    </row>
    <row r="79" spans="2:14" s="25" customFormat="1" x14ac:dyDescent="0.3">
      <c r="B79" s="26"/>
      <c r="H79" s="26"/>
      <c r="N79" s="26"/>
    </row>
    <row r="80" spans="2:14" s="25" customFormat="1" x14ac:dyDescent="0.3">
      <c r="B80" s="26"/>
      <c r="H80" s="26"/>
      <c r="N80" s="26"/>
    </row>
    <row r="81" spans="2:14" s="25" customFormat="1" x14ac:dyDescent="0.3">
      <c r="B81" s="26"/>
      <c r="H81" s="26"/>
      <c r="N81" s="26"/>
    </row>
    <row r="82" spans="2:14" s="25" customFormat="1" x14ac:dyDescent="0.3">
      <c r="B82" s="26"/>
      <c r="H82" s="26"/>
      <c r="N82" s="26"/>
    </row>
    <row r="83" spans="2:14" s="25" customFormat="1" x14ac:dyDescent="0.3">
      <c r="B83" s="26"/>
      <c r="H83" s="26"/>
      <c r="N83" s="26"/>
    </row>
    <row r="84" spans="2:14" s="25" customFormat="1" x14ac:dyDescent="0.3">
      <c r="B84" s="26"/>
      <c r="H84" s="26"/>
      <c r="N84" s="26"/>
    </row>
    <row r="85" spans="2:14" s="25" customFormat="1" x14ac:dyDescent="0.3">
      <c r="B85" s="26"/>
      <c r="H85" s="26"/>
      <c r="N85" s="26"/>
    </row>
    <row r="86" spans="2:14" s="25" customFormat="1" x14ac:dyDescent="0.3">
      <c r="B86" s="26"/>
      <c r="H86" s="26"/>
      <c r="N86" s="26"/>
    </row>
    <row r="87" spans="2:14" s="25" customFormat="1" x14ac:dyDescent="0.3">
      <c r="B87" s="26"/>
      <c r="H87" s="26"/>
      <c r="N87" s="26"/>
    </row>
    <row r="88" spans="2:14" s="25" customFormat="1" x14ac:dyDescent="0.3">
      <c r="B88" s="26"/>
      <c r="H88" s="26"/>
      <c r="N88" s="26"/>
    </row>
    <row r="89" spans="2:14" s="25" customFormat="1" x14ac:dyDescent="0.3">
      <c r="B89" s="26"/>
      <c r="H89" s="26"/>
      <c r="N89" s="26"/>
    </row>
    <row r="90" spans="2:14" s="25" customFormat="1" x14ac:dyDescent="0.3">
      <c r="B90" s="26"/>
      <c r="H90" s="26"/>
      <c r="N90" s="26"/>
    </row>
    <row r="91" spans="2:14" s="25" customFormat="1" x14ac:dyDescent="0.3">
      <c r="B91" s="26"/>
      <c r="H91" s="26"/>
      <c r="N91" s="26"/>
    </row>
    <row r="92" spans="2:14" s="25" customFormat="1" x14ac:dyDescent="0.3">
      <c r="B92" s="26"/>
      <c r="H92" s="26"/>
      <c r="N92" s="26"/>
    </row>
    <row r="93" spans="2:14" s="25" customFormat="1" x14ac:dyDescent="0.3">
      <c r="B93" s="26"/>
      <c r="H93" s="26"/>
      <c r="N93" s="26"/>
    </row>
    <row r="94" spans="2:14" s="25" customFormat="1" x14ac:dyDescent="0.3">
      <c r="B94" s="26"/>
      <c r="H94" s="26"/>
      <c r="N94" s="26"/>
    </row>
    <row r="95" spans="2:14" s="25" customFormat="1" x14ac:dyDescent="0.3">
      <c r="B95" s="26"/>
      <c r="H95" s="26"/>
      <c r="N95" s="26"/>
    </row>
    <row r="96" spans="2:14" s="25" customFormat="1" x14ac:dyDescent="0.3">
      <c r="B96" s="26"/>
      <c r="H96" s="26"/>
      <c r="N96" s="26"/>
    </row>
    <row r="97" spans="2:21" s="25" customFormat="1" x14ac:dyDescent="0.3">
      <c r="B97" s="26"/>
      <c r="H97" s="26"/>
      <c r="N97" s="26"/>
    </row>
    <row r="98" spans="2:21" s="25" customFormat="1" x14ac:dyDescent="0.3">
      <c r="B98" s="26"/>
      <c r="H98" s="26"/>
      <c r="N98" s="26"/>
    </row>
    <row r="99" spans="2:21" s="25" customFormat="1" x14ac:dyDescent="0.3">
      <c r="B99" s="26"/>
      <c r="H99" s="26"/>
      <c r="N99" s="26"/>
    </row>
    <row r="100" spans="2:21" s="25" customFormat="1" x14ac:dyDescent="0.3">
      <c r="B100" s="26"/>
      <c r="H100" s="26"/>
      <c r="N100" s="26"/>
    </row>
    <row r="101" spans="2:21" s="25" customFormat="1" x14ac:dyDescent="0.3">
      <c r="B101" s="26"/>
      <c r="H101" s="26"/>
      <c r="N101" s="26"/>
    </row>
    <row r="102" spans="2:21" s="25" customFormat="1" x14ac:dyDescent="0.3">
      <c r="B102" s="26"/>
      <c r="H102" s="26"/>
      <c r="N102" s="26"/>
    </row>
    <row r="103" spans="2:21" s="25" customFormat="1" x14ac:dyDescent="0.3">
      <c r="B103" s="26"/>
      <c r="H103" s="26"/>
      <c r="N103" s="26"/>
    </row>
    <row r="104" spans="2:21" s="25" customFormat="1" x14ac:dyDescent="0.3">
      <c r="B104" s="26"/>
      <c r="H104" s="26"/>
      <c r="N104" s="26"/>
    </row>
    <row r="105" spans="2:21" s="25" customFormat="1" x14ac:dyDescent="0.3">
      <c r="B105" s="26"/>
      <c r="H105" s="26"/>
      <c r="N105" s="26"/>
    </row>
    <row r="106" spans="2:21" s="25" customFormat="1" x14ac:dyDescent="0.3">
      <c r="B106" s="26"/>
      <c r="H106" s="26"/>
      <c r="N106" s="26"/>
    </row>
    <row r="107" spans="2:21" s="25" customFormat="1" x14ac:dyDescent="0.3">
      <c r="B107" s="26"/>
      <c r="H107" s="26"/>
      <c r="N107" s="26"/>
    </row>
    <row r="108" spans="2:21" s="25" customFormat="1" x14ac:dyDescent="0.3">
      <c r="B108" s="26"/>
      <c r="G108" s="27"/>
      <c r="H108" s="62"/>
      <c r="I108" s="27"/>
      <c r="J108" s="27"/>
      <c r="K108" s="27"/>
      <c r="L108" s="27"/>
      <c r="M108" s="27"/>
      <c r="N108" s="62"/>
      <c r="O108" s="27"/>
      <c r="P108" s="27"/>
      <c r="Q108" s="27"/>
      <c r="R108" s="27"/>
      <c r="S108" s="27"/>
      <c r="T108" s="27"/>
      <c r="U108" s="27"/>
    </row>
    <row r="109" spans="2:21" s="25" customFormat="1" x14ac:dyDescent="0.3">
      <c r="B109" s="26"/>
      <c r="G109" s="27"/>
      <c r="H109" s="62"/>
      <c r="I109" s="27"/>
      <c r="J109" s="27"/>
      <c r="K109" s="27"/>
      <c r="L109" s="27"/>
      <c r="M109" s="27"/>
      <c r="N109" s="62"/>
      <c r="O109" s="27"/>
      <c r="P109" s="27"/>
      <c r="Q109" s="27"/>
      <c r="R109" s="27"/>
      <c r="S109" s="27"/>
      <c r="T109" s="27"/>
      <c r="U109" s="27"/>
    </row>
    <row r="110" spans="2:21" s="25" customFormat="1" x14ac:dyDescent="0.3">
      <c r="B110" s="26"/>
      <c r="F110" s="27"/>
      <c r="G110" s="27"/>
      <c r="H110" s="62"/>
      <c r="I110" s="27"/>
      <c r="J110" s="27"/>
      <c r="K110" s="27"/>
      <c r="L110" s="27"/>
      <c r="M110" s="27"/>
      <c r="N110" s="62"/>
      <c r="O110" s="27"/>
      <c r="P110" s="27"/>
      <c r="Q110" s="27"/>
      <c r="R110" s="27"/>
      <c r="S110" s="27"/>
      <c r="T110" s="27"/>
      <c r="U110" s="27"/>
    </row>
  </sheetData>
  <sheetProtection algorithmName="SHA-512" hashValue="s8Z8SpS3dlJcUrTOiKlCoaDwZh2R95oaaMxFBvxavM/m52O1UN1C9u4ATWA3uHYAmh6g0v0DRCLV4E5xtoCuCQ==" saltValue="Bc7fWm64PtjPcM735h+HsA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8:Q28"/>
    <mergeCell ref="A32:A34"/>
    <mergeCell ref="B32:F33"/>
    <mergeCell ref="J32:K34"/>
    <mergeCell ref="L32:P33"/>
    <mergeCell ref="A30:H30"/>
    <mergeCell ref="A29:Q29"/>
    <mergeCell ref="J41:K41"/>
    <mergeCell ref="J35:K35"/>
    <mergeCell ref="J36:K36"/>
    <mergeCell ref="J37:K37"/>
    <mergeCell ref="J38:K38"/>
    <mergeCell ref="J39:K39"/>
    <mergeCell ref="J40:K40"/>
  </mergeCells>
  <pageMargins left="0.39370078740157483" right="0" top="0.55118110236220474" bottom="0.35433070866141736" header="0.31496062992125984" footer="0.31496062992125984"/>
  <pageSetup paperSize="8" scale="45" orientation="landscape" r:id="rId1"/>
  <ignoredErrors>
    <ignoredError sqref="C46:C47 M35:M40 C35:C4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0"/>
  <sheetViews>
    <sheetView showGridLines="0" showZeros="0" topLeftCell="A20" zoomScale="80" zoomScaleNormal="80" workbookViewId="0">
      <selection activeCell="A29" sqref="A29:Q29"/>
    </sheetView>
  </sheetViews>
  <sheetFormatPr defaultColWidth="9.109375" defaultRowHeight="14.4" x14ac:dyDescent="0.3"/>
  <cols>
    <col min="1" max="1" width="26.109375" style="27" customWidth="1"/>
    <col min="2" max="2" width="11.5546875" style="62" customWidth="1"/>
    <col min="3" max="3" width="10.6640625" style="27" customWidth="1"/>
    <col min="4" max="4" width="19.109375" style="27" customWidth="1"/>
    <col min="5" max="5" width="18.109375" style="27" customWidth="1"/>
    <col min="6" max="6" width="11.44140625" style="27" customWidth="1"/>
    <col min="7" max="7" width="9.33203125" style="27" customWidth="1"/>
    <col min="8" max="8" width="10.88671875" style="62" customWidth="1"/>
    <col min="9" max="9" width="17.33203125" style="27" customWidth="1"/>
    <col min="10" max="10" width="20" style="27" customWidth="1"/>
    <col min="11" max="12" width="11.44140625" style="27" customWidth="1"/>
    <col min="13" max="13" width="10.6640625" style="27" customWidth="1"/>
    <col min="14" max="14" width="18.88671875" style="62" customWidth="1"/>
    <col min="15" max="15" width="19.6640625" style="27" customWidth="1"/>
    <col min="16" max="16" width="11.44140625" style="27" customWidth="1"/>
    <col min="17" max="17" width="9.109375" style="27" customWidth="1"/>
    <col min="18" max="18" width="11" style="27" customWidth="1"/>
    <col min="19" max="19" width="18.88671875" style="27" customWidth="1"/>
    <col min="20" max="20" width="19.5546875" style="27" customWidth="1"/>
    <col min="21" max="21" width="11.109375" style="27" customWidth="1"/>
    <col min="22" max="22" width="9" style="27" customWidth="1"/>
    <col min="23" max="23" width="10" style="27" customWidth="1"/>
    <col min="24" max="24" width="19" style="27" customWidth="1"/>
    <col min="25" max="25" width="17.33203125" style="27" customWidth="1"/>
    <col min="26" max="26" width="9.6640625" style="27" customWidth="1"/>
    <col min="27" max="27" width="9.109375" style="27" customWidth="1"/>
    <col min="28" max="28" width="10.88671875" style="27" customWidth="1"/>
    <col min="29" max="29" width="18.109375" style="27" customWidth="1"/>
    <col min="30" max="30" width="18.88671875" style="27" customWidth="1"/>
    <col min="31" max="31" width="10.88671875" style="27" customWidth="1"/>
    <col min="32" max="16384" width="9.109375" style="27"/>
  </cols>
  <sheetData>
    <row r="1" spans="1:31" x14ac:dyDescent="0.3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x14ac:dyDescent="0.3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x14ac:dyDescent="0.3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ht="14.7" customHeight="1" x14ac:dyDescent="0.3">
      <c r="B4" s="26"/>
      <c r="H4" s="26"/>
      <c r="N4" s="26"/>
    </row>
    <row r="5" spans="1:31" s="25" customFormat="1" ht="30.75" customHeight="1" x14ac:dyDescent="0.3">
      <c r="A5" s="28" t="s">
        <v>12</v>
      </c>
      <c r="B5" s="26"/>
      <c r="H5" s="26"/>
      <c r="N5" s="26"/>
    </row>
    <row r="6" spans="1:31" s="25" customFormat="1" ht="6.75" customHeight="1" x14ac:dyDescent="0.3">
      <c r="A6" s="29"/>
      <c r="B6" s="26"/>
      <c r="H6" s="26"/>
      <c r="N6" s="26"/>
    </row>
    <row r="7" spans="1:31" s="25" customFormat="1" ht="24.75" customHeight="1" x14ac:dyDescent="0.3">
      <c r="A7" s="30" t="s">
        <v>40</v>
      </c>
      <c r="B7" s="31" t="s">
        <v>56</v>
      </c>
      <c r="C7" s="32"/>
      <c r="D7" s="32"/>
      <c r="E7" s="32"/>
      <c r="F7" s="32"/>
      <c r="G7" s="33"/>
      <c r="H7" s="73"/>
      <c r="I7" s="90" t="s">
        <v>46</v>
      </c>
      <c r="J7" s="91">
        <v>45755</v>
      </c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3">
      <c r="A8" s="30" t="s">
        <v>11</v>
      </c>
      <c r="B8" s="93" t="str">
        <f>'CONTRACTACIO 1r TR 2024'!B8</f>
        <v>AJUNTAMENT DE BARCELONA (GERÈNCIES i DISTRICTES)</v>
      </c>
      <c r="C8" s="74"/>
      <c r="D8" s="74"/>
      <c r="E8" s="74"/>
      <c r="F8" s="74"/>
      <c r="G8" s="75"/>
      <c r="H8" s="75"/>
      <c r="I8" s="75"/>
      <c r="J8" s="75"/>
      <c r="K8" s="75"/>
      <c r="L8" s="30"/>
      <c r="N8" s="26"/>
      <c r="R8" s="30"/>
      <c r="X8" s="30"/>
      <c r="AE8" s="30"/>
    </row>
    <row r="9" spans="1:31" ht="26.25" customHeight="1" thickBot="1" x14ac:dyDescent="0.35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35">
      <c r="A10" s="25"/>
      <c r="B10" s="130" t="s">
        <v>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2"/>
    </row>
    <row r="11" spans="1:31" ht="30" customHeight="1" thickBot="1" x14ac:dyDescent="0.35">
      <c r="A11" s="122" t="s">
        <v>10</v>
      </c>
      <c r="B11" s="133" t="s">
        <v>3</v>
      </c>
      <c r="C11" s="134"/>
      <c r="D11" s="134"/>
      <c r="E11" s="134"/>
      <c r="F11" s="135"/>
      <c r="G11" s="136" t="s">
        <v>1</v>
      </c>
      <c r="H11" s="137"/>
      <c r="I11" s="137"/>
      <c r="J11" s="137"/>
      <c r="K11" s="138"/>
      <c r="L11" s="108" t="s">
        <v>2</v>
      </c>
      <c r="M11" s="109"/>
      <c r="N11" s="109"/>
      <c r="O11" s="109"/>
      <c r="P11" s="109"/>
      <c r="Q11" s="139" t="s">
        <v>34</v>
      </c>
      <c r="R11" s="140"/>
      <c r="S11" s="140"/>
      <c r="T11" s="140"/>
      <c r="U11" s="141"/>
      <c r="V11" s="145" t="s">
        <v>5</v>
      </c>
      <c r="W11" s="146"/>
      <c r="X11" s="146"/>
      <c r="Y11" s="146"/>
      <c r="Z11" s="147"/>
      <c r="AA11" s="142" t="s">
        <v>4</v>
      </c>
      <c r="AB11" s="143"/>
      <c r="AC11" s="143"/>
      <c r="AD11" s="143"/>
      <c r="AE11" s="144"/>
    </row>
    <row r="12" spans="1:31" ht="39" customHeight="1" thickBot="1" x14ac:dyDescent="0.35">
      <c r="A12" s="123"/>
      <c r="B12" s="34" t="s">
        <v>7</v>
      </c>
      <c r="C12" s="35" t="s">
        <v>8</v>
      </c>
      <c r="D12" s="36" t="s">
        <v>44</v>
      </c>
      <c r="E12" s="37" t="s">
        <v>24</v>
      </c>
      <c r="F12" s="38" t="s">
        <v>13</v>
      </c>
      <c r="G12" s="39" t="s">
        <v>7</v>
      </c>
      <c r="H12" s="35" t="s">
        <v>8</v>
      </c>
      <c r="I12" s="36" t="s">
        <v>23</v>
      </c>
      <c r="J12" s="37" t="s">
        <v>22</v>
      </c>
      <c r="K12" s="38" t="s">
        <v>13</v>
      </c>
      <c r="L12" s="39" t="s">
        <v>7</v>
      </c>
      <c r="M12" s="35" t="s">
        <v>8</v>
      </c>
      <c r="N12" s="36" t="s">
        <v>23</v>
      </c>
      <c r="O12" s="37" t="s">
        <v>20</v>
      </c>
      <c r="P12" s="38" t="s">
        <v>13</v>
      </c>
      <c r="Q12" s="39" t="s">
        <v>7</v>
      </c>
      <c r="R12" s="35" t="s">
        <v>8</v>
      </c>
      <c r="S12" s="36" t="s">
        <v>21</v>
      </c>
      <c r="T12" s="37" t="s">
        <v>22</v>
      </c>
      <c r="U12" s="40" t="s">
        <v>13</v>
      </c>
      <c r="V12" s="34" t="s">
        <v>7</v>
      </c>
      <c r="W12" s="35" t="s">
        <v>8</v>
      </c>
      <c r="X12" s="36" t="s">
        <v>21</v>
      </c>
      <c r="Y12" s="37" t="s">
        <v>22</v>
      </c>
      <c r="Z12" s="38" t="s">
        <v>13</v>
      </c>
      <c r="AA12" s="34" t="s">
        <v>7</v>
      </c>
      <c r="AB12" s="35" t="s">
        <v>8</v>
      </c>
      <c r="AC12" s="36" t="s">
        <v>21</v>
      </c>
      <c r="AD12" s="37" t="s">
        <v>22</v>
      </c>
      <c r="AE12" s="38" t="s">
        <v>13</v>
      </c>
    </row>
    <row r="13" spans="1:31" s="42" customFormat="1" ht="36" customHeight="1" x14ac:dyDescent="0.3">
      <c r="A13" s="41" t="s">
        <v>25</v>
      </c>
      <c r="B13" s="1">
        <v>2</v>
      </c>
      <c r="C13" s="20">
        <f t="shared" ref="C13:C24" si="0">IF(B13,B13/$B$26,"")</f>
        <v>1.3422818791946308E-2</v>
      </c>
      <c r="D13" s="4">
        <v>271233.58999999997</v>
      </c>
      <c r="E13" s="5">
        <v>328192.64000000001</v>
      </c>
      <c r="F13" s="21">
        <f t="shared" ref="F13:F25" si="1">IF(E13,E13/$E$26,"")</f>
        <v>4.4225176736602527E-2</v>
      </c>
      <c r="G13" s="1">
        <v>85</v>
      </c>
      <c r="H13" s="20">
        <f t="shared" ref="H13:H24" si="2">IF(G13,G13/$G$26,"")</f>
        <v>4.5995670995670992E-2</v>
      </c>
      <c r="I13" s="4">
        <v>105118236.71000002</v>
      </c>
      <c r="J13" s="5">
        <v>125773049.03</v>
      </c>
      <c r="K13" s="21">
        <f t="shared" ref="K13:K24" si="3">IF(J13,J13/$J$26,"")</f>
        <v>0.88496239825555434</v>
      </c>
      <c r="L13" s="1">
        <v>6</v>
      </c>
      <c r="M13" s="20">
        <f>IF(L13,L13/$L$26,"")</f>
        <v>6.3424947145877377E-3</v>
      </c>
      <c r="N13" s="4">
        <v>1416518.0999999999</v>
      </c>
      <c r="O13" s="5">
        <v>1713987.34</v>
      </c>
      <c r="P13" s="21">
        <f>IF(O13,O13/$O$26,"")</f>
        <v>0.29333038649921628</v>
      </c>
      <c r="Q13" s="1"/>
      <c r="R13" s="20" t="str">
        <f t="shared" ref="R13:R24" si="4">IF(Q13,Q13/$Q$26,"")</f>
        <v/>
      </c>
      <c r="S13" s="4"/>
      <c r="T13" s="5"/>
      <c r="U13" s="21" t="str">
        <f t="shared" ref="U13:U25" si="5">IF(T13,T13/$T$26,"")</f>
        <v/>
      </c>
      <c r="V13" s="1"/>
      <c r="W13" s="20" t="str">
        <f t="shared" ref="W13:W24" si="6">IF(V13,V13/$V$26,"")</f>
        <v/>
      </c>
      <c r="X13" s="4"/>
      <c r="Y13" s="5"/>
      <c r="Z13" s="21" t="str">
        <f t="shared" ref="Z13:Z24" si="7">IF(Y13,Y13/$Y$26,"")</f>
        <v/>
      </c>
      <c r="AA13" s="1"/>
      <c r="AB13" s="20" t="str">
        <f t="shared" ref="AB13:AB24" si="8">IF(AA13,AA13/$AA$26,"")</f>
        <v/>
      </c>
      <c r="AC13" s="4"/>
      <c r="AD13" s="5"/>
      <c r="AE13" s="21" t="str">
        <f t="shared" ref="AE13:AE24" si="9">IF(AD13,AD13/$AD$26,"")</f>
        <v/>
      </c>
    </row>
    <row r="14" spans="1:31" s="42" customFormat="1" ht="36" customHeight="1" x14ac:dyDescent="0.3">
      <c r="A14" s="43" t="s">
        <v>18</v>
      </c>
      <c r="B14" s="2">
        <v>16</v>
      </c>
      <c r="C14" s="20">
        <f t="shared" si="0"/>
        <v>0.10738255033557047</v>
      </c>
      <c r="D14" s="6">
        <v>2256162.3899999997</v>
      </c>
      <c r="E14" s="7">
        <v>2729956.5</v>
      </c>
      <c r="F14" s="21">
        <f t="shared" si="1"/>
        <v>0.36787177401582449</v>
      </c>
      <c r="G14" s="2">
        <v>23</v>
      </c>
      <c r="H14" s="20">
        <f t="shared" si="2"/>
        <v>1.2445887445887446E-2</v>
      </c>
      <c r="I14" s="6">
        <v>618306.94999999995</v>
      </c>
      <c r="J14" s="7">
        <v>748151.41999999993</v>
      </c>
      <c r="K14" s="21">
        <f t="shared" si="3"/>
        <v>5.2641315449351508E-3</v>
      </c>
      <c r="L14" s="2">
        <v>10</v>
      </c>
      <c r="M14" s="20">
        <f>IF(L14,L14/$L$26,"")</f>
        <v>1.0570824524312896E-2</v>
      </c>
      <c r="N14" s="6">
        <v>457546.52999999997</v>
      </c>
      <c r="O14" s="7">
        <v>537059.15</v>
      </c>
      <c r="P14" s="21">
        <f>IF(O14,O14/$O$26,"")</f>
        <v>9.1911862104209346E-2</v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2" customFormat="1" ht="36" customHeight="1" x14ac:dyDescent="0.3">
      <c r="A15" s="43" t="s">
        <v>19</v>
      </c>
      <c r="B15" s="2">
        <v>2</v>
      </c>
      <c r="C15" s="20">
        <f t="shared" si="0"/>
        <v>1.3422818791946308E-2</v>
      </c>
      <c r="D15" s="6">
        <v>88762.31</v>
      </c>
      <c r="E15" s="7">
        <v>107402.4</v>
      </c>
      <c r="F15" s="21">
        <f t="shared" si="1"/>
        <v>1.4472872158057166E-2</v>
      </c>
      <c r="G15" s="2">
        <v>19</v>
      </c>
      <c r="H15" s="20">
        <f t="shared" si="2"/>
        <v>1.0281385281385282E-2</v>
      </c>
      <c r="I15" s="6">
        <v>516098.08</v>
      </c>
      <c r="J15" s="7">
        <v>588870.77</v>
      </c>
      <c r="K15" s="21">
        <f t="shared" si="3"/>
        <v>4.1434034787332921E-3</v>
      </c>
      <c r="L15" s="2">
        <v>7</v>
      </c>
      <c r="M15" s="20">
        <f>IF(L15,L15/$L$26,"")</f>
        <v>7.3995771670190271E-3</v>
      </c>
      <c r="N15" s="6">
        <v>104471.57</v>
      </c>
      <c r="O15" s="7">
        <v>126410.61</v>
      </c>
      <c r="P15" s="21">
        <f>IF(O15,O15/$O$26,"")</f>
        <v>2.1633808035537588E-2</v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2" customFormat="1" ht="36" customHeight="1" x14ac:dyDescent="0.3">
      <c r="A16" s="43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IF(L16,L16/$L$26,"")</f>
        <v/>
      </c>
      <c r="N16" s="6"/>
      <c r="O16" s="7"/>
      <c r="P16" s="21" t="str">
        <f>IF(O16,O16/$O$26,"")</f>
        <v/>
      </c>
      <c r="Q16" s="2">
        <v>3</v>
      </c>
      <c r="R16" s="20">
        <f t="shared" si="4"/>
        <v>1</v>
      </c>
      <c r="S16" s="6">
        <v>1442435.08</v>
      </c>
      <c r="T16" s="7">
        <v>1442435.09</v>
      </c>
      <c r="U16" s="21">
        <f t="shared" si="5"/>
        <v>1</v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2" customFormat="1" ht="36" customHeight="1" x14ac:dyDescent="0.3">
      <c r="A17" s="43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9" customFormat="1" ht="36" customHeight="1" x14ac:dyDescent="0.3">
      <c r="A18" s="76" t="s">
        <v>33</v>
      </c>
      <c r="B18" s="71"/>
      <c r="C18" s="66" t="str">
        <f t="shared" si="0"/>
        <v/>
      </c>
      <c r="D18" s="69"/>
      <c r="E18" s="70"/>
      <c r="F18" s="67" t="str">
        <f t="shared" si="1"/>
        <v/>
      </c>
      <c r="G18" s="71">
        <v>13</v>
      </c>
      <c r="H18" s="66">
        <f t="shared" si="2"/>
        <v>7.034632034632035E-3</v>
      </c>
      <c r="I18" s="69">
        <v>509339</v>
      </c>
      <c r="J18" s="70">
        <v>606840.09</v>
      </c>
      <c r="K18" s="67">
        <f t="shared" si="3"/>
        <v>4.269838932472101E-3</v>
      </c>
      <c r="L18" s="71"/>
      <c r="M18" s="66" t="str">
        <f t="shared" ref="M18:M24" si="10">IF(L18,L18/$L$26,"")</f>
        <v/>
      </c>
      <c r="N18" s="69"/>
      <c r="O18" s="70"/>
      <c r="P18" s="67" t="str">
        <f t="shared" ref="P18:P24" si="11">IF(O18,O18/$O$26,"")</f>
        <v/>
      </c>
      <c r="Q18" s="71"/>
      <c r="R18" s="66" t="str">
        <f t="shared" si="4"/>
        <v/>
      </c>
      <c r="S18" s="69"/>
      <c r="T18" s="70"/>
      <c r="U18" s="67" t="str">
        <f t="shared" si="5"/>
        <v/>
      </c>
      <c r="V18" s="71"/>
      <c r="W18" s="66" t="str">
        <f t="shared" si="6"/>
        <v/>
      </c>
      <c r="X18" s="69"/>
      <c r="Y18" s="70"/>
      <c r="Z18" s="67" t="str">
        <f t="shared" si="7"/>
        <v/>
      </c>
      <c r="AA18" s="71"/>
      <c r="AB18" s="20" t="str">
        <f t="shared" si="8"/>
        <v/>
      </c>
      <c r="AC18" s="69"/>
      <c r="AD18" s="70"/>
      <c r="AE18" s="67" t="str">
        <f t="shared" si="9"/>
        <v/>
      </c>
    </row>
    <row r="19" spans="1:31" s="42" customFormat="1" ht="36" customHeight="1" x14ac:dyDescent="0.3">
      <c r="A19" s="44" t="s">
        <v>28</v>
      </c>
      <c r="B19" s="2">
        <v>2</v>
      </c>
      <c r="C19" s="20">
        <f t="shared" si="0"/>
        <v>1.3422818791946308E-2</v>
      </c>
      <c r="D19" s="6">
        <v>193902.32</v>
      </c>
      <c r="E19" s="7">
        <v>234621.81</v>
      </c>
      <c r="F19" s="21">
        <f t="shared" si="1"/>
        <v>3.1616159989180673E-2</v>
      </c>
      <c r="G19" s="2">
        <v>109</v>
      </c>
      <c r="H19" s="20">
        <f t="shared" si="2"/>
        <v>5.8982683982683984E-2</v>
      </c>
      <c r="I19" s="6">
        <v>7533126.5700000031</v>
      </c>
      <c r="J19" s="7">
        <v>9051619.0700000003</v>
      </c>
      <c r="K19" s="21">
        <f t="shared" si="3"/>
        <v>6.3688863250601843E-2</v>
      </c>
      <c r="L19" s="2">
        <v>55</v>
      </c>
      <c r="M19" s="20">
        <f t="shared" si="10"/>
        <v>5.8139534883720929E-2</v>
      </c>
      <c r="N19" s="6">
        <v>1552749.1400000008</v>
      </c>
      <c r="O19" s="7">
        <v>1878826.2699999996</v>
      </c>
      <c r="P19" s="21">
        <f t="shared" si="11"/>
        <v>0.32154078567697048</v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9" customFormat="1" ht="36" customHeight="1" x14ac:dyDescent="0.3">
      <c r="A20" s="80" t="s">
        <v>29</v>
      </c>
      <c r="B20" s="68">
        <v>127</v>
      </c>
      <c r="C20" s="66">
        <f t="shared" si="0"/>
        <v>0.8523489932885906</v>
      </c>
      <c r="D20" s="69">
        <v>3322952.4200000004</v>
      </c>
      <c r="E20" s="70">
        <v>4020772.4600000009</v>
      </c>
      <c r="F20" s="21">
        <f t="shared" si="1"/>
        <v>0.54181401710033517</v>
      </c>
      <c r="G20" s="68">
        <v>538</v>
      </c>
      <c r="H20" s="66">
        <f t="shared" si="2"/>
        <v>0.29112554112554112</v>
      </c>
      <c r="I20" s="69">
        <v>3567102.399999998</v>
      </c>
      <c r="J20" s="70">
        <v>4247559.2700000014</v>
      </c>
      <c r="K20" s="67">
        <f t="shared" si="3"/>
        <v>2.9886611379002306E-2</v>
      </c>
      <c r="L20" s="68">
        <v>152</v>
      </c>
      <c r="M20" s="66">
        <f t="shared" si="10"/>
        <v>0.16067653276955601</v>
      </c>
      <c r="N20" s="69">
        <v>982687.26000000013</v>
      </c>
      <c r="O20" s="70">
        <v>1184035.6000000006</v>
      </c>
      <c r="P20" s="67">
        <f t="shared" si="11"/>
        <v>0.20263488070853056</v>
      </c>
      <c r="Q20" s="68"/>
      <c r="R20" s="66" t="str">
        <f t="shared" si="4"/>
        <v/>
      </c>
      <c r="S20" s="69"/>
      <c r="T20" s="70"/>
      <c r="U20" s="67" t="str">
        <f t="shared" si="5"/>
        <v/>
      </c>
      <c r="V20" s="68"/>
      <c r="W20" s="66" t="str">
        <f t="shared" si="6"/>
        <v/>
      </c>
      <c r="X20" s="69"/>
      <c r="Y20" s="70"/>
      <c r="Z20" s="67" t="str">
        <f t="shared" si="7"/>
        <v/>
      </c>
      <c r="AA20" s="68"/>
      <c r="AB20" s="20" t="str">
        <f t="shared" si="8"/>
        <v/>
      </c>
      <c r="AC20" s="69"/>
      <c r="AD20" s="70"/>
      <c r="AE20" s="67" t="str">
        <f t="shared" si="9"/>
        <v/>
      </c>
    </row>
    <row r="21" spans="1:31" s="42" customFormat="1" ht="39.9" customHeight="1" x14ac:dyDescent="0.3">
      <c r="A21" s="46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1049</v>
      </c>
      <c r="H21" s="20">
        <f t="shared" si="2"/>
        <v>0.56764069264069261</v>
      </c>
      <c r="I21" s="6">
        <v>894437.79000000132</v>
      </c>
      <c r="J21" s="7">
        <v>1043252.6500000003</v>
      </c>
      <c r="K21" s="21">
        <f t="shared" si="3"/>
        <v>7.3405182926768921E-3</v>
      </c>
      <c r="L21" s="2">
        <v>716</v>
      </c>
      <c r="M21" s="20">
        <f t="shared" si="10"/>
        <v>0.7568710359408034</v>
      </c>
      <c r="N21" s="6">
        <v>337796.75999999989</v>
      </c>
      <c r="O21" s="7">
        <v>402878.38999999978</v>
      </c>
      <c r="P21" s="21">
        <f t="shared" si="11"/>
        <v>6.8948276975535849E-2</v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>
        <v>28</v>
      </c>
      <c r="W21" s="20">
        <f t="shared" si="6"/>
        <v>0.7567567567567568</v>
      </c>
      <c r="X21" s="6">
        <v>15712.960000000001</v>
      </c>
      <c r="Y21" s="7">
        <v>16311.289999999999</v>
      </c>
      <c r="Z21" s="21">
        <f t="shared" si="7"/>
        <v>6.7982936173781136E-2</v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2" customFormat="1" ht="39.9" customHeight="1" x14ac:dyDescent="0.3">
      <c r="A22" s="80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10"/>
        <v/>
      </c>
      <c r="N22" s="6"/>
      <c r="O22" s="7"/>
      <c r="P22" s="21" t="str">
        <f t="shared" si="11"/>
        <v/>
      </c>
      <c r="Q22" s="2"/>
      <c r="R22" s="20" t="str">
        <f t="shared" si="4"/>
        <v/>
      </c>
      <c r="S22" s="6"/>
      <c r="T22" s="7"/>
      <c r="U22" s="21" t="str">
        <f t="shared" si="5"/>
        <v/>
      </c>
      <c r="V22" s="2"/>
      <c r="W22" s="20" t="str">
        <f t="shared" si="6"/>
        <v/>
      </c>
      <c r="X22" s="6"/>
      <c r="Y22" s="7"/>
      <c r="Z22" s="21" t="str">
        <f t="shared" si="7"/>
        <v/>
      </c>
      <c r="AA22" s="2"/>
      <c r="AB22" s="20" t="str">
        <f t="shared" si="8"/>
        <v/>
      </c>
      <c r="AC22" s="6"/>
      <c r="AD22" s="7"/>
      <c r="AE22" s="21" t="str">
        <f t="shared" si="9"/>
        <v/>
      </c>
    </row>
    <row r="23" spans="1:31" s="42" customFormat="1" ht="39.9" customHeight="1" x14ac:dyDescent="0.3">
      <c r="A23" s="94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>
        <v>7</v>
      </c>
      <c r="H23" s="20">
        <f t="shared" si="2"/>
        <v>3.787878787878788E-3</v>
      </c>
      <c r="I23" s="6">
        <v>7800</v>
      </c>
      <c r="J23" s="7">
        <v>7800</v>
      </c>
      <c r="K23" s="21">
        <f t="shared" si="3"/>
        <v>5.488224034981339E-5</v>
      </c>
      <c r="L23" s="2"/>
      <c r="M23" s="20" t="str">
        <f t="shared" si="10"/>
        <v/>
      </c>
      <c r="N23" s="6"/>
      <c r="O23" s="7"/>
      <c r="P23" s="21" t="str">
        <f t="shared" si="11"/>
        <v/>
      </c>
      <c r="Q23" s="2"/>
      <c r="R23" s="20" t="str">
        <f t="shared" si="4"/>
        <v/>
      </c>
      <c r="S23" s="6"/>
      <c r="T23" s="7"/>
      <c r="U23" s="21" t="str">
        <f t="shared" si="5"/>
        <v/>
      </c>
      <c r="V23" s="2"/>
      <c r="W23" s="20" t="str">
        <f t="shared" si="6"/>
        <v/>
      </c>
      <c r="X23" s="6"/>
      <c r="Y23" s="7"/>
      <c r="Z23" s="21" t="str">
        <f t="shared" si="7"/>
        <v/>
      </c>
      <c r="AA23" s="2"/>
      <c r="AB23" s="20" t="str">
        <f t="shared" si="8"/>
        <v/>
      </c>
      <c r="AC23" s="6"/>
      <c r="AD23" s="7"/>
      <c r="AE23" s="21" t="str">
        <f t="shared" si="9"/>
        <v/>
      </c>
    </row>
    <row r="24" spans="1:31" s="42" customFormat="1" ht="39.9" customHeight="1" x14ac:dyDescent="0.3">
      <c r="A24" s="94" t="s">
        <v>59</v>
      </c>
      <c r="B24" s="2"/>
      <c r="C24" s="20" t="str">
        <f t="shared" si="0"/>
        <v/>
      </c>
      <c r="D24" s="6"/>
      <c r="E24" s="7"/>
      <c r="F24" s="21" t="str">
        <f t="shared" si="1"/>
        <v/>
      </c>
      <c r="G24" s="2"/>
      <c r="H24" s="20" t="str">
        <f t="shared" si="2"/>
        <v/>
      </c>
      <c r="I24" s="98"/>
      <c r="J24" s="103"/>
      <c r="K24" s="21" t="str">
        <f t="shared" si="3"/>
        <v/>
      </c>
      <c r="L24" s="2"/>
      <c r="M24" s="20" t="str">
        <f t="shared" si="10"/>
        <v/>
      </c>
      <c r="N24" s="6"/>
      <c r="O24" s="7"/>
      <c r="P24" s="21" t="str">
        <f t="shared" si="11"/>
        <v/>
      </c>
      <c r="Q24" s="2"/>
      <c r="R24" s="20" t="str">
        <f t="shared" si="4"/>
        <v/>
      </c>
      <c r="S24" s="6"/>
      <c r="T24" s="7"/>
      <c r="U24" s="21" t="str">
        <f t="shared" si="5"/>
        <v/>
      </c>
      <c r="V24" s="2">
        <v>9</v>
      </c>
      <c r="W24" s="20">
        <f t="shared" si="6"/>
        <v>0.24324324324324326</v>
      </c>
      <c r="X24" s="100">
        <v>188260.63999999998</v>
      </c>
      <c r="Y24" s="101">
        <v>223620.83000000002</v>
      </c>
      <c r="Z24" s="21">
        <f t="shared" si="7"/>
        <v>0.93201706382621885</v>
      </c>
      <c r="AA24" s="2"/>
      <c r="AB24" s="20" t="str">
        <f t="shared" si="8"/>
        <v/>
      </c>
      <c r="AC24" s="6"/>
      <c r="AD24" s="7"/>
      <c r="AE24" s="21" t="str">
        <f t="shared" si="9"/>
        <v/>
      </c>
    </row>
    <row r="25" spans="1:31" s="42" customFormat="1" ht="36" customHeight="1" x14ac:dyDescent="0.3">
      <c r="A25" s="97" t="s">
        <v>52</v>
      </c>
      <c r="B25" s="68"/>
      <c r="C25" s="66" t="str">
        <f t="shared" ref="C25" si="12">IF(B25,B25/$B$26,"")</f>
        <v/>
      </c>
      <c r="D25" s="69"/>
      <c r="E25" s="70"/>
      <c r="F25" s="67" t="str">
        <f t="shared" si="1"/>
        <v/>
      </c>
      <c r="G25" s="68">
        <v>5</v>
      </c>
      <c r="H25" s="66">
        <f t="shared" ref="H25" si="13">IF(G25,G25/$G$26,"")</f>
        <v>2.7056277056277055E-3</v>
      </c>
      <c r="I25" s="69">
        <v>50305.240000000005</v>
      </c>
      <c r="J25" s="70">
        <v>55335.76</v>
      </c>
      <c r="K25" s="67">
        <f t="shared" ref="K25" si="14">IF(J25,J25/$J$26,"")</f>
        <v>3.893526256743064E-4</v>
      </c>
      <c r="L25" s="68"/>
      <c r="M25" s="66" t="str">
        <f t="shared" ref="M25" si="15">IF(L25,L25/$L$26,"")</f>
        <v/>
      </c>
      <c r="N25" s="69"/>
      <c r="O25" s="70"/>
      <c r="P25" s="67" t="str">
        <f t="shared" ref="P25" si="16">IF(O25,O25/$O$26,"")</f>
        <v/>
      </c>
      <c r="Q25" s="68"/>
      <c r="R25" s="66" t="str">
        <f t="shared" ref="R25" si="17">IF(Q25,Q25/$Q$26,"")</f>
        <v/>
      </c>
      <c r="S25" s="69"/>
      <c r="T25" s="70"/>
      <c r="U25" s="67" t="str">
        <f t="shared" si="5"/>
        <v/>
      </c>
      <c r="V25" s="68"/>
      <c r="W25" s="66" t="str">
        <f t="shared" ref="W25" si="18">IF(V25,V25/$V$26,"")</f>
        <v/>
      </c>
      <c r="X25" s="69"/>
      <c r="Y25" s="70"/>
      <c r="Z25" s="67" t="str">
        <f t="shared" ref="Z25" si="19">IF(Y25,Y25/$Y$26,"")</f>
        <v/>
      </c>
      <c r="AA25" s="68"/>
      <c r="AB25" s="20" t="str">
        <f t="shared" ref="AB25" si="20">IF(AA25,AA25/$AA$26,"")</f>
        <v/>
      </c>
      <c r="AC25" s="69"/>
      <c r="AD25" s="70"/>
      <c r="AE25" s="67" t="str">
        <f t="shared" ref="AE25" si="21">IF(AD25,AD25/$AD$26,"")</f>
        <v/>
      </c>
    </row>
    <row r="26" spans="1:31" ht="33" customHeight="1" thickBot="1" x14ac:dyDescent="0.35">
      <c r="A26" s="82" t="s">
        <v>0</v>
      </c>
      <c r="B26" s="16">
        <f t="shared" ref="B26:AE26" si="22">SUM(B13:B25)</f>
        <v>149</v>
      </c>
      <c r="C26" s="17">
        <f t="shared" si="22"/>
        <v>1</v>
      </c>
      <c r="D26" s="18">
        <f t="shared" si="22"/>
        <v>6133013.0299999993</v>
      </c>
      <c r="E26" s="18">
        <f t="shared" si="22"/>
        <v>7420945.8100000005</v>
      </c>
      <c r="F26" s="19">
        <f t="shared" si="22"/>
        <v>1</v>
      </c>
      <c r="G26" s="16">
        <f t="shared" si="22"/>
        <v>1848</v>
      </c>
      <c r="H26" s="17">
        <f t="shared" si="22"/>
        <v>0.99999999999999989</v>
      </c>
      <c r="I26" s="18">
        <f t="shared" si="22"/>
        <v>118814752.74000002</v>
      </c>
      <c r="J26" s="18">
        <f t="shared" si="22"/>
        <v>142122478.06</v>
      </c>
      <c r="K26" s="19">
        <f t="shared" si="22"/>
        <v>1</v>
      </c>
      <c r="L26" s="16">
        <f t="shared" si="22"/>
        <v>946</v>
      </c>
      <c r="M26" s="17">
        <f t="shared" si="22"/>
        <v>1</v>
      </c>
      <c r="N26" s="18">
        <f t="shared" si="22"/>
        <v>4851769.3600000003</v>
      </c>
      <c r="O26" s="18">
        <f t="shared" si="22"/>
        <v>5843197.3599999994</v>
      </c>
      <c r="P26" s="19">
        <f t="shared" si="22"/>
        <v>1</v>
      </c>
      <c r="Q26" s="16">
        <f t="shared" si="22"/>
        <v>3</v>
      </c>
      <c r="R26" s="17">
        <f t="shared" si="22"/>
        <v>1</v>
      </c>
      <c r="S26" s="18">
        <f t="shared" si="22"/>
        <v>1442435.08</v>
      </c>
      <c r="T26" s="18">
        <f t="shared" si="22"/>
        <v>1442435.09</v>
      </c>
      <c r="U26" s="19">
        <f t="shared" si="22"/>
        <v>1</v>
      </c>
      <c r="V26" s="16">
        <f t="shared" si="22"/>
        <v>37</v>
      </c>
      <c r="W26" s="17">
        <f t="shared" si="22"/>
        <v>1</v>
      </c>
      <c r="X26" s="18">
        <f t="shared" si="22"/>
        <v>203973.59999999998</v>
      </c>
      <c r="Y26" s="18">
        <f t="shared" si="22"/>
        <v>239932.12000000002</v>
      </c>
      <c r="Z26" s="19">
        <f t="shared" si="22"/>
        <v>1</v>
      </c>
      <c r="AA26" s="16">
        <f t="shared" si="22"/>
        <v>0</v>
      </c>
      <c r="AB26" s="17">
        <f t="shared" si="22"/>
        <v>0</v>
      </c>
      <c r="AC26" s="18">
        <f t="shared" si="22"/>
        <v>0</v>
      </c>
      <c r="AD26" s="18">
        <f t="shared" si="22"/>
        <v>0</v>
      </c>
      <c r="AE26" s="19">
        <f t="shared" si="22"/>
        <v>0</v>
      </c>
    </row>
    <row r="27" spans="1:31" s="25" customFormat="1" ht="18.75" customHeight="1" x14ac:dyDescent="0.3">
      <c r="B27" s="26"/>
      <c r="H27" s="26"/>
      <c r="N27" s="26"/>
    </row>
    <row r="28" spans="1:31" s="49" customFormat="1" ht="34.200000000000003" customHeight="1" x14ac:dyDescent="0.3">
      <c r="A28" s="128" t="str">
        <f>'CONTRACTACIO 1r TR 2024'!A28:Q28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ss):                                                                                              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19.2" customHeight="1" x14ac:dyDescent="0.3">
      <c r="A29" s="129" t="str">
        <f>'CONTRACTACIO 1r TR 2024'!A29</f>
        <v>https://bcnroc.ajuntament.barcelona.cat/jspui/bitstream/11703/135210/3/GM_Pressupost2024.pdf#page=247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47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49" customFormat="1" ht="43.95" customHeight="1" x14ac:dyDescent="0.3">
      <c r="A30" s="124" t="s">
        <v>36</v>
      </c>
      <c r="B30" s="124"/>
      <c r="C30" s="124"/>
      <c r="D30" s="124"/>
      <c r="E30" s="124"/>
      <c r="F30" s="124"/>
      <c r="G30" s="124"/>
      <c r="H30" s="124"/>
      <c r="I30" s="50"/>
      <c r="J30" s="50"/>
      <c r="K30" s="50"/>
      <c r="L30" s="87"/>
      <c r="M30" s="51"/>
      <c r="N30" s="47"/>
      <c r="O30" s="47"/>
      <c r="P30" s="50"/>
      <c r="Q30" s="50"/>
      <c r="R30" s="87"/>
      <c r="S30" s="47"/>
      <c r="T30" s="47"/>
      <c r="U30" s="47"/>
      <c r="V30" s="48"/>
      <c r="W30" s="48"/>
      <c r="X30" s="48"/>
      <c r="AC30" s="48"/>
      <c r="AD30" s="48"/>
      <c r="AE30" s="48"/>
    </row>
    <row r="31" spans="1:31" s="53" customFormat="1" ht="18" customHeight="1" thickBot="1" x14ac:dyDescent="0.35">
      <c r="A31" s="72"/>
      <c r="B31" s="72"/>
      <c r="C31" s="72"/>
      <c r="D31" s="72"/>
      <c r="E31" s="72"/>
      <c r="F31" s="72"/>
      <c r="G31" s="52"/>
      <c r="H31" s="52"/>
      <c r="I31" s="50"/>
      <c r="J31" s="50"/>
      <c r="K31" s="50"/>
      <c r="L31" s="72"/>
      <c r="M31" s="51"/>
      <c r="N31" s="47"/>
      <c r="O31" s="47"/>
      <c r="P31" s="50"/>
      <c r="Q31" s="50"/>
      <c r="R31" s="72"/>
      <c r="S31" s="47"/>
      <c r="T31" s="47"/>
      <c r="U31" s="47"/>
      <c r="V31" s="50"/>
      <c r="W31" s="50"/>
      <c r="X31" s="72"/>
      <c r="Y31" s="49"/>
      <c r="Z31" s="49"/>
      <c r="AA31" s="49"/>
      <c r="AB31" s="49"/>
      <c r="AC31" s="50"/>
      <c r="AD31" s="50"/>
      <c r="AE31" s="72"/>
    </row>
    <row r="32" spans="1:31" s="54" customFormat="1" ht="18" customHeight="1" x14ac:dyDescent="0.3">
      <c r="A32" s="105" t="s">
        <v>10</v>
      </c>
      <c r="B32" s="110" t="s">
        <v>17</v>
      </c>
      <c r="C32" s="111"/>
      <c r="D32" s="111"/>
      <c r="E32" s="111"/>
      <c r="F32" s="112"/>
      <c r="G32" s="25"/>
      <c r="J32" s="116" t="s">
        <v>15</v>
      </c>
      <c r="K32" s="117"/>
      <c r="L32" s="110" t="s">
        <v>16</v>
      </c>
      <c r="M32" s="111"/>
      <c r="N32" s="111"/>
      <c r="O32" s="111"/>
      <c r="P32" s="112"/>
      <c r="Q32" s="50"/>
      <c r="R32" s="72"/>
      <c r="S32" s="47"/>
      <c r="T32" s="47"/>
      <c r="U32" s="47"/>
      <c r="V32" s="50"/>
      <c r="W32" s="50"/>
      <c r="X32" s="72"/>
      <c r="AC32" s="50"/>
      <c r="AD32" s="50"/>
      <c r="AE32" s="72"/>
    </row>
    <row r="33" spans="1:33" s="54" customFormat="1" ht="18" customHeight="1" thickBot="1" x14ac:dyDescent="0.35">
      <c r="A33" s="106"/>
      <c r="B33" s="125"/>
      <c r="C33" s="126"/>
      <c r="D33" s="126"/>
      <c r="E33" s="126"/>
      <c r="F33" s="127"/>
      <c r="G33" s="25"/>
      <c r="J33" s="118"/>
      <c r="K33" s="119"/>
      <c r="L33" s="113"/>
      <c r="M33" s="114"/>
      <c r="N33" s="114"/>
      <c r="O33" s="114"/>
      <c r="P33" s="115"/>
      <c r="Q33" s="50"/>
      <c r="R33" s="72"/>
      <c r="S33" s="47"/>
      <c r="T33" s="47"/>
      <c r="U33" s="47"/>
      <c r="V33" s="50"/>
      <c r="W33" s="50"/>
      <c r="X33" s="72"/>
      <c r="AC33" s="50"/>
      <c r="AD33" s="50"/>
      <c r="AE33" s="72"/>
    </row>
    <row r="34" spans="1:33" s="25" customFormat="1" ht="47.4" customHeight="1" thickBot="1" x14ac:dyDescent="0.35">
      <c r="A34" s="107"/>
      <c r="B34" s="55" t="s">
        <v>14</v>
      </c>
      <c r="C34" s="35" t="s">
        <v>8</v>
      </c>
      <c r="D34" s="36" t="s">
        <v>30</v>
      </c>
      <c r="E34" s="37" t="s">
        <v>31</v>
      </c>
      <c r="F34" s="56" t="s">
        <v>9</v>
      </c>
      <c r="J34" s="120"/>
      <c r="K34" s="121"/>
      <c r="L34" s="55" t="s">
        <v>14</v>
      </c>
      <c r="M34" s="35" t="s">
        <v>8</v>
      </c>
      <c r="N34" s="36" t="s">
        <v>30</v>
      </c>
      <c r="O34" s="37" t="s">
        <v>31</v>
      </c>
      <c r="P34" s="56" t="s">
        <v>9</v>
      </c>
    </row>
    <row r="35" spans="1:33" s="25" customFormat="1" ht="30" customHeight="1" x14ac:dyDescent="0.3">
      <c r="A35" s="41" t="s">
        <v>25</v>
      </c>
      <c r="B35" s="9">
        <f t="shared" ref="B35:B46" si="23">B13+G13+L13+Q13+AA13+V13</f>
        <v>93</v>
      </c>
      <c r="C35" s="8">
        <f t="shared" ref="C35:C47" si="24">IF(B35,B35/$B$48,"")</f>
        <v>3.1176667784109956E-2</v>
      </c>
      <c r="D35" s="10">
        <f t="shared" ref="D35:D46" si="25">D13+I13+N13+S13+AC13+X13</f>
        <v>106805988.40000002</v>
      </c>
      <c r="E35" s="11">
        <f t="shared" ref="E35:E46" si="26">E13+J13+O13+T13+AD13+Y13</f>
        <v>127815229.01000001</v>
      </c>
      <c r="F35" s="21">
        <f t="shared" ref="F35:F43" si="27">IF(E35,E35/$E$48,"")</f>
        <v>0.81375216253350424</v>
      </c>
      <c r="J35" s="152" t="s">
        <v>3</v>
      </c>
      <c r="K35" s="153"/>
      <c r="L35" s="57">
        <f>B26</f>
        <v>149</v>
      </c>
      <c r="M35" s="8">
        <f t="shared" ref="M35:M40" si="28">IF(L35,L35/$L$41,"")</f>
        <v>4.9949715051961115E-2</v>
      </c>
      <c r="N35" s="58">
        <f>D26</f>
        <v>6133013.0299999993</v>
      </c>
      <c r="O35" s="58">
        <f>E26</f>
        <v>7420945.8100000005</v>
      </c>
      <c r="P35" s="59">
        <f t="shared" ref="P35:P40" si="29">IF(O35,O35/$O$41,"")</f>
        <v>4.7246409897360384E-2</v>
      </c>
    </row>
    <row r="36" spans="1:33" s="25" customFormat="1" ht="30" customHeight="1" x14ac:dyDescent="0.3">
      <c r="A36" s="43" t="s">
        <v>18</v>
      </c>
      <c r="B36" s="12">
        <f t="shared" si="23"/>
        <v>49</v>
      </c>
      <c r="C36" s="8">
        <f t="shared" si="24"/>
        <v>1.6426416359369762E-2</v>
      </c>
      <c r="D36" s="13">
        <f t="shared" si="25"/>
        <v>3332015.8699999996</v>
      </c>
      <c r="E36" s="14">
        <f t="shared" si="26"/>
        <v>4015167.07</v>
      </c>
      <c r="F36" s="21">
        <f t="shared" si="27"/>
        <v>2.5563079700699695E-2</v>
      </c>
      <c r="J36" s="148" t="s">
        <v>1</v>
      </c>
      <c r="K36" s="149"/>
      <c r="L36" s="60">
        <f>G26</f>
        <v>1848</v>
      </c>
      <c r="M36" s="8">
        <f t="shared" si="28"/>
        <v>0.6195105598390882</v>
      </c>
      <c r="N36" s="61">
        <f>I26</f>
        <v>118814752.74000002</v>
      </c>
      <c r="O36" s="61">
        <f>J26</f>
        <v>142122478.06</v>
      </c>
      <c r="P36" s="59">
        <f t="shared" si="29"/>
        <v>0.90484111135846812</v>
      </c>
    </row>
    <row r="37" spans="1:33" ht="30" customHeight="1" x14ac:dyDescent="0.3">
      <c r="A37" s="43" t="s">
        <v>19</v>
      </c>
      <c r="B37" s="12">
        <f t="shared" si="23"/>
        <v>28</v>
      </c>
      <c r="C37" s="8">
        <f t="shared" si="24"/>
        <v>9.3865236339255777E-3</v>
      </c>
      <c r="D37" s="13">
        <f t="shared" si="25"/>
        <v>709331.96</v>
      </c>
      <c r="E37" s="14">
        <f t="shared" si="26"/>
        <v>822683.78</v>
      </c>
      <c r="F37" s="21">
        <f t="shared" si="27"/>
        <v>5.2377225330782796E-3</v>
      </c>
      <c r="G37" s="25"/>
      <c r="J37" s="148" t="s">
        <v>2</v>
      </c>
      <c r="K37" s="149"/>
      <c r="L37" s="60">
        <f>L26</f>
        <v>946</v>
      </c>
      <c r="M37" s="8">
        <f t="shared" si="28"/>
        <v>0.31713040563191419</v>
      </c>
      <c r="N37" s="61">
        <f>N26</f>
        <v>4851769.3600000003</v>
      </c>
      <c r="O37" s="61">
        <f>O26</f>
        <v>5843197.3599999994</v>
      </c>
      <c r="P37" s="59">
        <f t="shared" si="29"/>
        <v>3.7201470627870548E-2</v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30" customHeight="1" x14ac:dyDescent="0.3">
      <c r="A38" s="43" t="s">
        <v>26</v>
      </c>
      <c r="B38" s="12">
        <f t="shared" si="23"/>
        <v>3</v>
      </c>
      <c r="C38" s="8">
        <f t="shared" si="24"/>
        <v>1.0056989607777405E-3</v>
      </c>
      <c r="D38" s="13">
        <f t="shared" si="25"/>
        <v>1442435.08</v>
      </c>
      <c r="E38" s="14">
        <f t="shared" si="26"/>
        <v>1442435.09</v>
      </c>
      <c r="F38" s="21">
        <f t="shared" si="27"/>
        <v>9.183449287642205E-3</v>
      </c>
      <c r="G38" s="25"/>
      <c r="J38" s="148" t="s">
        <v>34</v>
      </c>
      <c r="K38" s="149"/>
      <c r="L38" s="60">
        <f>Q26</f>
        <v>3</v>
      </c>
      <c r="M38" s="8">
        <f t="shared" si="28"/>
        <v>1.0056989607777405E-3</v>
      </c>
      <c r="N38" s="61">
        <f>S26</f>
        <v>1442435.08</v>
      </c>
      <c r="O38" s="61">
        <f>T26</f>
        <v>1442435.09</v>
      </c>
      <c r="P38" s="59">
        <f t="shared" si="29"/>
        <v>9.183449287642205E-3</v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3">
      <c r="A39" s="43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5"/>
      <c r="J39" s="148" t="s">
        <v>5</v>
      </c>
      <c r="K39" s="149"/>
      <c r="L39" s="60">
        <f>V26</f>
        <v>37</v>
      </c>
      <c r="M39" s="8">
        <f t="shared" si="28"/>
        <v>1.24036205162588E-2</v>
      </c>
      <c r="N39" s="61">
        <f>X26</f>
        <v>203973.59999999998</v>
      </c>
      <c r="O39" s="61">
        <f>Y26</f>
        <v>239932.12000000002</v>
      </c>
      <c r="P39" s="59">
        <f t="shared" si="29"/>
        <v>1.5275588286586153E-3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x14ac:dyDescent="0.3">
      <c r="A40" s="44" t="s">
        <v>33</v>
      </c>
      <c r="B40" s="15">
        <f t="shared" si="23"/>
        <v>13</v>
      </c>
      <c r="C40" s="8">
        <f t="shared" si="24"/>
        <v>4.3580288300368759E-3</v>
      </c>
      <c r="D40" s="13">
        <f t="shared" si="25"/>
        <v>509339</v>
      </c>
      <c r="E40" s="22">
        <f t="shared" si="26"/>
        <v>606840.09</v>
      </c>
      <c r="F40" s="21">
        <f t="shared" si="27"/>
        <v>3.8635258049797105E-3</v>
      </c>
      <c r="G40" s="25"/>
      <c r="J40" s="148" t="s">
        <v>4</v>
      </c>
      <c r="K40" s="149"/>
      <c r="L40" s="60">
        <f>AA26</f>
        <v>0</v>
      </c>
      <c r="M40" s="8" t="str">
        <f t="shared" si="28"/>
        <v/>
      </c>
      <c r="N40" s="61">
        <f>AC26</f>
        <v>0</v>
      </c>
      <c r="O40" s="61">
        <f>AD26</f>
        <v>0</v>
      </c>
      <c r="P40" s="59" t="str">
        <f t="shared" si="29"/>
        <v/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thickBot="1" x14ac:dyDescent="0.35">
      <c r="A41" s="44" t="s">
        <v>28</v>
      </c>
      <c r="B41" s="12">
        <f t="shared" si="23"/>
        <v>166</v>
      </c>
      <c r="C41" s="8">
        <f t="shared" si="24"/>
        <v>5.5648675829701642E-2</v>
      </c>
      <c r="D41" s="13">
        <f t="shared" si="25"/>
        <v>9279778.0300000049</v>
      </c>
      <c r="E41" s="23">
        <f t="shared" si="26"/>
        <v>11165067.15</v>
      </c>
      <c r="F41" s="21">
        <f t="shared" si="27"/>
        <v>7.1083841953085661E-2</v>
      </c>
      <c r="G41" s="25"/>
      <c r="J41" s="150" t="s">
        <v>0</v>
      </c>
      <c r="K41" s="151"/>
      <c r="L41" s="83">
        <f>SUM(L35:L40)</f>
        <v>2983</v>
      </c>
      <c r="M41" s="17">
        <f>SUM(M35:M40)</f>
        <v>1</v>
      </c>
      <c r="N41" s="84">
        <f>SUM(N35:N40)</f>
        <v>131445943.81000002</v>
      </c>
      <c r="O41" s="85">
        <f>SUM(O35:O40)</f>
        <v>157068988.44000003</v>
      </c>
      <c r="P41" s="86">
        <f>SUM(P35:P40)</f>
        <v>1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ht="30" customHeight="1" x14ac:dyDescent="0.3">
      <c r="A42" s="45" t="s">
        <v>29</v>
      </c>
      <c r="B42" s="12">
        <f t="shared" si="23"/>
        <v>817</v>
      </c>
      <c r="C42" s="8">
        <f t="shared" si="24"/>
        <v>0.27388535031847133</v>
      </c>
      <c r="D42" s="13">
        <f t="shared" si="25"/>
        <v>7872742.0799999982</v>
      </c>
      <c r="E42" s="23">
        <f t="shared" si="26"/>
        <v>9452367.3300000019</v>
      </c>
      <c r="F42" s="21">
        <f t="shared" si="27"/>
        <v>6.0179717357833389E-2</v>
      </c>
      <c r="G42" s="25"/>
      <c r="H42" s="26"/>
      <c r="I42" s="63"/>
      <c r="J42" s="25"/>
      <c r="K42" s="25"/>
      <c r="L42" s="25"/>
      <c r="M42" s="25"/>
      <c r="N42" s="26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</row>
    <row r="43" spans="1:33" s="53" customFormat="1" ht="30" customHeight="1" x14ac:dyDescent="0.3">
      <c r="A43" s="46" t="s">
        <v>32</v>
      </c>
      <c r="B43" s="12">
        <f t="shared" si="23"/>
        <v>1793</v>
      </c>
      <c r="C43" s="8">
        <f t="shared" si="24"/>
        <v>0.60107274555816292</v>
      </c>
      <c r="D43" s="13">
        <f t="shared" si="25"/>
        <v>1247947.5100000012</v>
      </c>
      <c r="E43" s="14">
        <f t="shared" si="26"/>
        <v>1462442.33</v>
      </c>
      <c r="F43" s="21">
        <f t="shared" si="27"/>
        <v>9.3108279649909975E-3</v>
      </c>
      <c r="G43" s="52"/>
      <c r="H43" s="52"/>
      <c r="I43" s="50"/>
      <c r="J43" s="50"/>
      <c r="K43" s="50"/>
      <c r="L43" s="72"/>
      <c r="M43" s="51"/>
      <c r="N43" s="47"/>
      <c r="O43" s="47"/>
      <c r="P43" s="50"/>
      <c r="Q43" s="50"/>
      <c r="R43" s="72"/>
      <c r="S43" s="47"/>
      <c r="T43" s="47"/>
      <c r="U43" s="47"/>
      <c r="V43" s="50"/>
      <c r="W43" s="50"/>
      <c r="X43" s="72"/>
      <c r="Y43" s="49"/>
      <c r="Z43" s="49"/>
      <c r="AA43" s="49"/>
      <c r="AB43" s="49"/>
      <c r="AC43" s="50"/>
      <c r="AD43" s="50"/>
      <c r="AE43" s="72"/>
    </row>
    <row r="44" spans="1:33" s="53" customFormat="1" ht="30" customHeight="1" x14ac:dyDescent="0.3">
      <c r="A44" s="80" t="s">
        <v>45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ref="F44" si="30">IF(E44,E44/$E$48,"")</f>
        <v/>
      </c>
      <c r="G44" s="52"/>
      <c r="H44" s="52"/>
      <c r="I44" s="50"/>
      <c r="J44" s="50"/>
      <c r="K44" s="50"/>
      <c r="L44" s="89"/>
      <c r="M44" s="51"/>
      <c r="N44" s="47"/>
      <c r="O44" s="47"/>
      <c r="P44" s="50"/>
      <c r="Q44" s="50"/>
      <c r="R44" s="89"/>
      <c r="S44" s="47"/>
      <c r="T44" s="47"/>
      <c r="U44" s="47"/>
      <c r="V44" s="50"/>
      <c r="W44" s="50"/>
      <c r="X44" s="89"/>
      <c r="Y44" s="49"/>
      <c r="Z44" s="49"/>
      <c r="AA44" s="49"/>
      <c r="AB44" s="49"/>
      <c r="AC44" s="50"/>
      <c r="AD44" s="50"/>
      <c r="AE44" s="89"/>
    </row>
    <row r="45" spans="1:33" s="53" customFormat="1" ht="30" customHeight="1" x14ac:dyDescent="0.3">
      <c r="A45" s="94" t="s">
        <v>47</v>
      </c>
      <c r="B45" s="12">
        <f t="shared" si="23"/>
        <v>7</v>
      </c>
      <c r="C45" s="8">
        <f t="shared" si="24"/>
        <v>2.3466309084813944E-3</v>
      </c>
      <c r="D45" s="13">
        <f t="shared" si="25"/>
        <v>7800</v>
      </c>
      <c r="E45" s="14">
        <f t="shared" si="26"/>
        <v>7800</v>
      </c>
      <c r="F45" s="21">
        <f>IF(E45,E45/$E$48,"")</f>
        <v>4.9659707351967703E-5</v>
      </c>
      <c r="G45" s="52"/>
      <c r="H45" s="52"/>
      <c r="I45" s="50"/>
      <c r="J45" s="50"/>
      <c r="K45" s="50"/>
      <c r="L45" s="96"/>
      <c r="M45" s="51"/>
      <c r="N45" s="47"/>
      <c r="O45" s="47"/>
      <c r="P45" s="50"/>
      <c r="Q45" s="50"/>
      <c r="R45" s="96"/>
      <c r="S45" s="47"/>
      <c r="T45" s="47"/>
      <c r="U45" s="47"/>
      <c r="V45" s="50"/>
      <c r="W45" s="50"/>
      <c r="X45" s="96"/>
      <c r="Y45" s="49"/>
      <c r="Z45" s="49"/>
      <c r="AA45" s="49"/>
      <c r="AB45" s="49"/>
      <c r="AC45" s="50"/>
      <c r="AD45" s="50"/>
      <c r="AE45" s="96"/>
    </row>
    <row r="46" spans="1:33" s="53" customFormat="1" ht="40.799999999999997" customHeight="1" x14ac:dyDescent="0.3">
      <c r="A46" s="94" t="s">
        <v>59</v>
      </c>
      <c r="B46" s="12">
        <f t="shared" si="23"/>
        <v>9</v>
      </c>
      <c r="C46" s="8">
        <f t="shared" si="24"/>
        <v>3.0170968823332216E-3</v>
      </c>
      <c r="D46" s="13">
        <f t="shared" si="25"/>
        <v>188260.63999999998</v>
      </c>
      <c r="E46" s="14">
        <f t="shared" si="26"/>
        <v>223620.83000000002</v>
      </c>
      <c r="F46" s="21">
        <f t="shared" ref="F46" si="31">IF(E46,E46/$E$48,"")</f>
        <v>1.4237108943082207E-3</v>
      </c>
      <c r="G46" s="52"/>
      <c r="H46" s="52"/>
      <c r="I46" s="50"/>
      <c r="J46" s="50"/>
      <c r="K46" s="50"/>
      <c r="L46" s="102"/>
      <c r="M46" s="51"/>
      <c r="N46" s="47"/>
      <c r="O46" s="47"/>
      <c r="P46" s="50"/>
      <c r="Q46" s="50"/>
      <c r="R46" s="102"/>
      <c r="S46" s="47"/>
      <c r="T46" s="47"/>
      <c r="U46" s="47"/>
      <c r="V46" s="50"/>
      <c r="W46" s="50"/>
      <c r="X46" s="102"/>
      <c r="Y46" s="49"/>
      <c r="Z46" s="49"/>
      <c r="AA46" s="49"/>
      <c r="AB46" s="49"/>
      <c r="AC46" s="50"/>
      <c r="AD46" s="50"/>
      <c r="AE46" s="102"/>
    </row>
    <row r="47" spans="1:33" s="53" customFormat="1" ht="30" customHeight="1" x14ac:dyDescent="0.3">
      <c r="A47" s="94" t="s">
        <v>52</v>
      </c>
      <c r="B47" s="12">
        <f t="shared" ref="B47" si="32">B25+G25+L25+Q25+AA25+V25</f>
        <v>5</v>
      </c>
      <c r="C47" s="8">
        <f t="shared" si="24"/>
        <v>1.6761649346295675E-3</v>
      </c>
      <c r="D47" s="13">
        <f t="shared" ref="D47" si="33">D25+I25+N25+S25+AC25+X25</f>
        <v>50305.240000000005</v>
      </c>
      <c r="E47" s="14">
        <f t="shared" ref="E47" si="34">E25+J25+O25+T25+AD25+Y25</f>
        <v>55335.76</v>
      </c>
      <c r="F47" s="21">
        <f>IF(E47,E47/$E$48,"")</f>
        <v>3.5230226252547703E-4</v>
      </c>
      <c r="G47" s="52"/>
      <c r="H47" s="52"/>
      <c r="I47" s="50"/>
      <c r="J47" s="50"/>
      <c r="K47" s="50"/>
      <c r="L47" s="72"/>
      <c r="M47" s="51"/>
      <c r="N47" s="47"/>
      <c r="O47" s="47"/>
      <c r="P47" s="50"/>
      <c r="Q47" s="50"/>
      <c r="R47" s="72"/>
      <c r="S47" s="47"/>
      <c r="T47" s="47"/>
      <c r="U47" s="47"/>
      <c r="V47" s="50"/>
      <c r="W47" s="50"/>
      <c r="X47" s="72"/>
      <c r="Y47" s="49"/>
      <c r="Z47" s="49"/>
      <c r="AA47" s="49"/>
      <c r="AB47" s="49"/>
      <c r="AC47" s="50"/>
      <c r="AD47" s="50"/>
      <c r="AE47" s="72"/>
    </row>
    <row r="48" spans="1:33" s="53" customFormat="1" ht="30" customHeight="1" thickBot="1" x14ac:dyDescent="0.35">
      <c r="A48" s="64" t="s">
        <v>0</v>
      </c>
      <c r="B48" s="16">
        <f>SUM(B35:B47)</f>
        <v>2983</v>
      </c>
      <c r="C48" s="17">
        <f>SUM(C35:C47)</f>
        <v>0.99999999999999989</v>
      </c>
      <c r="D48" s="18">
        <f>SUM(D35:D47)</f>
        <v>131445943.81000002</v>
      </c>
      <c r="E48" s="18">
        <f>SUM(E35:E47)</f>
        <v>157068988.44000003</v>
      </c>
      <c r="F48" s="19">
        <f>SUM(F35:F47)</f>
        <v>1</v>
      </c>
      <c r="G48" s="25"/>
      <c r="H48" s="26"/>
      <c r="I48" s="25"/>
      <c r="J48" s="25"/>
      <c r="K48" s="25"/>
      <c r="L48" s="25"/>
      <c r="M48" s="25"/>
      <c r="N48" s="26"/>
      <c r="O48" s="25"/>
      <c r="P48" s="25"/>
      <c r="Q48" s="25"/>
      <c r="R48" s="25"/>
      <c r="S48" s="25"/>
      <c r="T48" s="25"/>
      <c r="U48" s="65"/>
      <c r="V48" s="50"/>
      <c r="W48" s="50"/>
      <c r="X48" s="72"/>
      <c r="Y48" s="49"/>
      <c r="Z48" s="49"/>
      <c r="AA48" s="49"/>
      <c r="AB48" s="49"/>
      <c r="AC48" s="50"/>
      <c r="AD48" s="50"/>
      <c r="AE48" s="72"/>
    </row>
    <row r="49" spans="1:33" ht="36" customHeight="1" x14ac:dyDescent="0.3">
      <c r="A49" s="72"/>
      <c r="B49" s="72"/>
      <c r="C49" s="72"/>
      <c r="D49" s="72"/>
      <c r="E49" s="72"/>
      <c r="F49" s="72"/>
      <c r="G49" s="25"/>
      <c r="H49" s="26"/>
      <c r="I49" s="25"/>
      <c r="J49" s="25"/>
      <c r="K49" s="25"/>
      <c r="L49" s="25"/>
      <c r="M49" s="25"/>
      <c r="N49" s="26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1:33" s="25" customFormat="1" ht="23.1" customHeight="1" x14ac:dyDescent="0.3">
      <c r="B50" s="26"/>
      <c r="H50" s="26"/>
      <c r="N50" s="26"/>
    </row>
    <row r="51" spans="1:33" s="25" customFormat="1" x14ac:dyDescent="0.3">
      <c r="B51" s="26"/>
      <c r="H51" s="26"/>
      <c r="N51" s="26"/>
    </row>
    <row r="52" spans="1:33" s="25" customFormat="1" x14ac:dyDescent="0.3">
      <c r="B52" s="26"/>
      <c r="H52" s="26"/>
      <c r="N52" s="26"/>
    </row>
    <row r="53" spans="1:33" s="25" customFormat="1" x14ac:dyDescent="0.3">
      <c r="B53" s="26"/>
      <c r="H53" s="26"/>
      <c r="N53" s="26"/>
    </row>
    <row r="54" spans="1:33" s="25" customFormat="1" x14ac:dyDescent="0.3">
      <c r="B54" s="26"/>
      <c r="H54" s="26"/>
      <c r="N54" s="26"/>
    </row>
    <row r="55" spans="1:33" s="25" customFormat="1" x14ac:dyDescent="0.3">
      <c r="B55" s="26"/>
      <c r="H55" s="26"/>
      <c r="N55" s="26"/>
    </row>
    <row r="56" spans="1:33" s="25" customFormat="1" x14ac:dyDescent="0.3">
      <c r="B56" s="26"/>
      <c r="H56" s="26"/>
      <c r="N56" s="26"/>
    </row>
    <row r="57" spans="1:33" s="25" customFormat="1" x14ac:dyDescent="0.3">
      <c r="B57" s="26"/>
      <c r="H57" s="26"/>
      <c r="N57" s="26"/>
    </row>
    <row r="58" spans="1:33" s="25" customFormat="1" x14ac:dyDescent="0.3">
      <c r="B58" s="26"/>
      <c r="H58" s="26"/>
      <c r="N58" s="26"/>
    </row>
    <row r="59" spans="1:33" s="25" customFormat="1" x14ac:dyDescent="0.3">
      <c r="B59" s="26"/>
      <c r="H59" s="26"/>
      <c r="N59" s="26"/>
    </row>
    <row r="60" spans="1:33" s="25" customFormat="1" x14ac:dyDescent="0.3">
      <c r="B60" s="26"/>
      <c r="H60" s="26"/>
      <c r="N60" s="26"/>
    </row>
    <row r="61" spans="1:33" s="25" customFormat="1" x14ac:dyDescent="0.3">
      <c r="B61" s="26"/>
      <c r="H61" s="26"/>
      <c r="N61" s="26"/>
    </row>
    <row r="62" spans="1:33" s="25" customFormat="1" x14ac:dyDescent="0.3">
      <c r="B62" s="26"/>
      <c r="H62" s="26"/>
      <c r="N62" s="26"/>
    </row>
    <row r="63" spans="1:33" s="25" customFormat="1" x14ac:dyDescent="0.3">
      <c r="B63" s="26"/>
      <c r="H63" s="26"/>
      <c r="N63" s="26"/>
    </row>
    <row r="64" spans="1:33" s="25" customFormat="1" x14ac:dyDescent="0.3">
      <c r="B64" s="26"/>
      <c r="H64" s="26"/>
      <c r="N64" s="26"/>
    </row>
    <row r="65" spans="2:14" s="25" customFormat="1" x14ac:dyDescent="0.3">
      <c r="B65" s="26"/>
      <c r="H65" s="26"/>
      <c r="N65" s="26"/>
    </row>
    <row r="66" spans="2:14" s="25" customFormat="1" x14ac:dyDescent="0.3">
      <c r="B66" s="26"/>
      <c r="H66" s="26"/>
      <c r="N66" s="26"/>
    </row>
    <row r="67" spans="2:14" s="25" customFormat="1" x14ac:dyDescent="0.3">
      <c r="B67" s="26"/>
      <c r="H67" s="26"/>
      <c r="N67" s="26"/>
    </row>
    <row r="68" spans="2:14" s="25" customFormat="1" x14ac:dyDescent="0.3">
      <c r="B68" s="26"/>
      <c r="H68" s="26"/>
      <c r="N68" s="26"/>
    </row>
    <row r="69" spans="2:14" s="25" customFormat="1" x14ac:dyDescent="0.3">
      <c r="B69" s="26"/>
      <c r="H69" s="26"/>
      <c r="N69" s="26"/>
    </row>
    <row r="70" spans="2:14" s="25" customFormat="1" x14ac:dyDescent="0.3">
      <c r="B70" s="26"/>
      <c r="H70" s="26"/>
      <c r="N70" s="26"/>
    </row>
    <row r="71" spans="2:14" s="25" customFormat="1" x14ac:dyDescent="0.3">
      <c r="B71" s="26"/>
      <c r="H71" s="26"/>
      <c r="N71" s="26"/>
    </row>
    <row r="72" spans="2:14" s="25" customFormat="1" x14ac:dyDescent="0.3">
      <c r="B72" s="26"/>
      <c r="H72" s="26"/>
      <c r="N72" s="26"/>
    </row>
    <row r="73" spans="2:14" s="25" customFormat="1" x14ac:dyDescent="0.3">
      <c r="B73" s="26"/>
      <c r="H73" s="26"/>
      <c r="N73" s="26"/>
    </row>
    <row r="74" spans="2:14" s="25" customFormat="1" x14ac:dyDescent="0.3">
      <c r="B74" s="26"/>
      <c r="H74" s="26"/>
      <c r="N74" s="26"/>
    </row>
    <row r="75" spans="2:14" s="25" customFormat="1" x14ac:dyDescent="0.3">
      <c r="B75" s="26"/>
      <c r="H75" s="26"/>
      <c r="N75" s="26"/>
    </row>
    <row r="76" spans="2:14" s="25" customFormat="1" x14ac:dyDescent="0.3">
      <c r="B76" s="26"/>
      <c r="H76" s="26"/>
      <c r="N76" s="26"/>
    </row>
    <row r="77" spans="2:14" s="25" customFormat="1" x14ac:dyDescent="0.3">
      <c r="B77" s="26"/>
      <c r="H77" s="26"/>
      <c r="N77" s="26"/>
    </row>
    <row r="78" spans="2:14" s="25" customFormat="1" x14ac:dyDescent="0.3">
      <c r="B78" s="26"/>
      <c r="H78" s="26"/>
      <c r="N78" s="26"/>
    </row>
    <row r="79" spans="2:14" s="25" customFormat="1" x14ac:dyDescent="0.3">
      <c r="B79" s="26"/>
      <c r="H79" s="26"/>
      <c r="N79" s="26"/>
    </row>
    <row r="80" spans="2:14" s="25" customFormat="1" x14ac:dyDescent="0.3">
      <c r="B80" s="26"/>
      <c r="H80" s="26"/>
      <c r="N80" s="26"/>
    </row>
    <row r="81" spans="2:14" s="25" customFormat="1" x14ac:dyDescent="0.3">
      <c r="B81" s="26"/>
      <c r="H81" s="26"/>
      <c r="N81" s="26"/>
    </row>
    <row r="82" spans="2:14" s="25" customFormat="1" x14ac:dyDescent="0.3">
      <c r="B82" s="26"/>
      <c r="H82" s="26"/>
      <c r="N82" s="26"/>
    </row>
    <row r="83" spans="2:14" s="25" customFormat="1" x14ac:dyDescent="0.3">
      <c r="B83" s="26"/>
      <c r="H83" s="26"/>
      <c r="N83" s="26"/>
    </row>
    <row r="84" spans="2:14" s="25" customFormat="1" x14ac:dyDescent="0.3">
      <c r="B84" s="26"/>
      <c r="H84" s="26"/>
      <c r="N84" s="26"/>
    </row>
    <row r="85" spans="2:14" s="25" customFormat="1" x14ac:dyDescent="0.3">
      <c r="B85" s="26"/>
      <c r="H85" s="26"/>
      <c r="N85" s="26"/>
    </row>
    <row r="86" spans="2:14" s="25" customFormat="1" x14ac:dyDescent="0.3">
      <c r="B86" s="26"/>
      <c r="H86" s="26"/>
      <c r="N86" s="26"/>
    </row>
    <row r="87" spans="2:14" s="25" customFormat="1" x14ac:dyDescent="0.3">
      <c r="B87" s="26"/>
      <c r="H87" s="26"/>
      <c r="N87" s="26"/>
    </row>
    <row r="88" spans="2:14" s="25" customFormat="1" x14ac:dyDescent="0.3">
      <c r="B88" s="26"/>
      <c r="H88" s="26"/>
      <c r="N88" s="26"/>
    </row>
    <row r="89" spans="2:14" s="25" customFormat="1" x14ac:dyDescent="0.3">
      <c r="B89" s="26"/>
      <c r="H89" s="26"/>
      <c r="N89" s="26"/>
    </row>
    <row r="90" spans="2:14" s="25" customFormat="1" x14ac:dyDescent="0.3">
      <c r="B90" s="26"/>
      <c r="H90" s="26"/>
      <c r="N90" s="26"/>
    </row>
    <row r="91" spans="2:14" s="25" customFormat="1" x14ac:dyDescent="0.3">
      <c r="B91" s="26"/>
      <c r="H91" s="26"/>
      <c r="N91" s="26"/>
    </row>
    <row r="92" spans="2:14" s="25" customFormat="1" x14ac:dyDescent="0.3">
      <c r="B92" s="26"/>
      <c r="H92" s="26"/>
      <c r="N92" s="26"/>
    </row>
    <row r="93" spans="2:14" s="25" customFormat="1" x14ac:dyDescent="0.3">
      <c r="B93" s="26"/>
      <c r="H93" s="26"/>
      <c r="N93" s="26"/>
    </row>
    <row r="94" spans="2:14" s="25" customFormat="1" x14ac:dyDescent="0.3">
      <c r="B94" s="26"/>
      <c r="H94" s="26"/>
      <c r="N94" s="26"/>
    </row>
    <row r="95" spans="2:14" s="25" customFormat="1" x14ac:dyDescent="0.3">
      <c r="B95" s="26"/>
      <c r="H95" s="26"/>
      <c r="N95" s="26"/>
    </row>
    <row r="96" spans="2:14" s="25" customFormat="1" x14ac:dyDescent="0.3">
      <c r="B96" s="26"/>
      <c r="H96" s="26"/>
      <c r="N96" s="26"/>
    </row>
    <row r="97" spans="2:21" s="25" customFormat="1" x14ac:dyDescent="0.3">
      <c r="B97" s="26"/>
      <c r="H97" s="26"/>
      <c r="N97" s="26"/>
    </row>
    <row r="98" spans="2:21" s="25" customFormat="1" x14ac:dyDescent="0.3">
      <c r="B98" s="26"/>
      <c r="H98" s="26"/>
      <c r="N98" s="26"/>
    </row>
    <row r="99" spans="2:21" s="25" customFormat="1" x14ac:dyDescent="0.3">
      <c r="B99" s="26"/>
      <c r="H99" s="26"/>
      <c r="N99" s="26"/>
    </row>
    <row r="100" spans="2:21" s="25" customFormat="1" x14ac:dyDescent="0.3">
      <c r="B100" s="26"/>
      <c r="H100" s="26"/>
      <c r="N100" s="26"/>
    </row>
    <row r="101" spans="2:21" s="25" customFormat="1" x14ac:dyDescent="0.3">
      <c r="B101" s="26"/>
      <c r="H101" s="26"/>
      <c r="N101" s="26"/>
    </row>
    <row r="102" spans="2:21" s="25" customFormat="1" x14ac:dyDescent="0.3">
      <c r="B102" s="26"/>
      <c r="H102" s="26"/>
      <c r="N102" s="26"/>
    </row>
    <row r="103" spans="2:21" s="25" customFormat="1" x14ac:dyDescent="0.3">
      <c r="B103" s="26"/>
      <c r="H103" s="26"/>
      <c r="N103" s="26"/>
    </row>
    <row r="104" spans="2:21" s="25" customFormat="1" x14ac:dyDescent="0.3">
      <c r="B104" s="26"/>
      <c r="H104" s="26"/>
      <c r="N104" s="26"/>
    </row>
    <row r="105" spans="2:21" s="25" customFormat="1" x14ac:dyDescent="0.3">
      <c r="B105" s="26"/>
      <c r="H105" s="26"/>
      <c r="N105" s="26"/>
    </row>
    <row r="106" spans="2:21" s="25" customFormat="1" x14ac:dyDescent="0.3">
      <c r="B106" s="26"/>
      <c r="H106" s="26"/>
      <c r="N106" s="26"/>
    </row>
    <row r="107" spans="2:21" s="25" customFormat="1" x14ac:dyDescent="0.3">
      <c r="B107" s="26"/>
      <c r="H107" s="26"/>
      <c r="N107" s="26"/>
    </row>
    <row r="108" spans="2:21" s="25" customFormat="1" x14ac:dyDescent="0.3">
      <c r="B108" s="26"/>
      <c r="G108" s="27"/>
      <c r="H108" s="62"/>
      <c r="I108" s="27"/>
      <c r="J108" s="27"/>
      <c r="K108" s="27"/>
      <c r="L108" s="27"/>
      <c r="M108" s="27"/>
      <c r="N108" s="62"/>
      <c r="O108" s="27"/>
      <c r="P108" s="27"/>
      <c r="Q108" s="27"/>
      <c r="R108" s="27"/>
      <c r="S108" s="27"/>
      <c r="T108" s="27"/>
      <c r="U108" s="27"/>
    </row>
    <row r="109" spans="2:21" s="25" customFormat="1" x14ac:dyDescent="0.3">
      <c r="B109" s="26"/>
      <c r="G109" s="27"/>
      <c r="H109" s="62"/>
      <c r="I109" s="27"/>
      <c r="J109" s="27"/>
      <c r="K109" s="27"/>
      <c r="L109" s="27"/>
      <c r="M109" s="27"/>
      <c r="N109" s="62"/>
      <c r="O109" s="27"/>
      <c r="P109" s="27"/>
      <c r="Q109" s="27"/>
      <c r="R109" s="27"/>
      <c r="S109" s="27"/>
      <c r="T109" s="27"/>
      <c r="U109" s="27"/>
    </row>
    <row r="110" spans="2:21" s="25" customFormat="1" x14ac:dyDescent="0.3">
      <c r="B110" s="26"/>
      <c r="F110" s="27"/>
      <c r="G110" s="27"/>
      <c r="H110" s="62"/>
      <c r="I110" s="27"/>
      <c r="J110" s="27"/>
      <c r="K110" s="27"/>
      <c r="L110" s="27"/>
      <c r="M110" s="27"/>
      <c r="N110" s="62"/>
      <c r="O110" s="27"/>
      <c r="P110" s="27"/>
      <c r="Q110" s="27"/>
      <c r="R110" s="27"/>
      <c r="S110" s="27"/>
      <c r="T110" s="27"/>
      <c r="U110" s="27"/>
    </row>
  </sheetData>
  <sheetProtection algorithmName="SHA-512" hashValue="OqBw7HR2Pls3vt7dWjHr2jNaB0IvDRQ4lqyctls9CIEZ8R8A06ZjiRmbyaVR2x046XZrefRn6Bn5QdaWUXctxg==" saltValue="/CKSenfapS/Xr7wrKQOjog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8:Q28"/>
    <mergeCell ref="A32:A34"/>
    <mergeCell ref="B32:F33"/>
    <mergeCell ref="J32:K34"/>
    <mergeCell ref="L32:P33"/>
    <mergeCell ref="A30:H30"/>
    <mergeCell ref="A29:Q29"/>
    <mergeCell ref="J41:K41"/>
    <mergeCell ref="J35:K35"/>
    <mergeCell ref="J36:K36"/>
    <mergeCell ref="J37:K37"/>
    <mergeCell ref="J38:K38"/>
    <mergeCell ref="J40:K40"/>
    <mergeCell ref="J39:K39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6:C47 M35:M40 C35:C45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1"/>
  <sheetViews>
    <sheetView showGridLines="0" showZeros="0" tabSelected="1" zoomScale="70" zoomScaleNormal="70" zoomScaleSheetLayoutView="40" workbookViewId="0">
      <selection activeCell="A7" sqref="A7"/>
    </sheetView>
  </sheetViews>
  <sheetFormatPr defaultColWidth="9.109375" defaultRowHeight="14.4" x14ac:dyDescent="0.3"/>
  <cols>
    <col min="1" max="1" width="30.44140625" style="27" customWidth="1"/>
    <col min="2" max="2" width="11.109375" style="62" customWidth="1"/>
    <col min="3" max="3" width="10.6640625" style="27" customWidth="1"/>
    <col min="4" max="4" width="19.109375" style="27" customWidth="1"/>
    <col min="5" max="5" width="19.6640625" style="27" customWidth="1"/>
    <col min="6" max="6" width="11.44140625" style="27" customWidth="1"/>
    <col min="7" max="7" width="9.33203125" style="27" customWidth="1"/>
    <col min="8" max="8" width="10.88671875" style="62" customWidth="1"/>
    <col min="9" max="9" width="17.33203125" style="27" customWidth="1"/>
    <col min="10" max="10" width="20" style="27" customWidth="1"/>
    <col min="11" max="11" width="11.44140625" style="27" customWidth="1"/>
    <col min="12" max="12" width="11.6640625" style="27" customWidth="1"/>
    <col min="13" max="13" width="10.6640625" style="27" customWidth="1"/>
    <col min="14" max="14" width="20.109375" style="62" customWidth="1"/>
    <col min="15" max="15" width="19.6640625" style="27" customWidth="1"/>
    <col min="16" max="16" width="11.44140625" style="27" customWidth="1"/>
    <col min="17" max="17" width="9.109375" style="27" customWidth="1"/>
    <col min="18" max="18" width="11" style="27" customWidth="1"/>
    <col min="19" max="19" width="18.88671875" style="27" customWidth="1"/>
    <col min="20" max="20" width="19.5546875" style="27" customWidth="1"/>
    <col min="21" max="21" width="11.109375" style="27" customWidth="1"/>
    <col min="22" max="22" width="9" style="27" customWidth="1"/>
    <col min="23" max="23" width="10" style="27" customWidth="1"/>
    <col min="24" max="24" width="19" style="27" customWidth="1"/>
    <col min="25" max="25" width="15.44140625" style="27" customWidth="1"/>
    <col min="26" max="26" width="9.6640625" style="27" customWidth="1"/>
    <col min="27" max="27" width="9.109375" style="27" customWidth="1"/>
    <col min="28" max="28" width="10.88671875" style="27" customWidth="1"/>
    <col min="29" max="29" width="18.109375" style="27" customWidth="1"/>
    <col min="30" max="30" width="18.88671875" style="27" customWidth="1"/>
    <col min="31" max="31" width="10.88671875" style="27" customWidth="1"/>
    <col min="32" max="16384" width="9.109375" style="27"/>
  </cols>
  <sheetData>
    <row r="1" spans="1:31" x14ac:dyDescent="0.3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x14ac:dyDescent="0.3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x14ac:dyDescent="0.3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ht="14.7" x14ac:dyDescent="0.35">
      <c r="B4" s="26"/>
      <c r="H4" s="26"/>
      <c r="N4" s="26"/>
    </row>
    <row r="5" spans="1:31" s="25" customFormat="1" ht="30.75" customHeight="1" x14ac:dyDescent="0.3">
      <c r="A5" s="28" t="s">
        <v>37</v>
      </c>
      <c r="B5" s="26"/>
      <c r="H5" s="26"/>
      <c r="N5" s="26"/>
    </row>
    <row r="6" spans="1:31" s="25" customFormat="1" ht="6.75" customHeight="1" x14ac:dyDescent="0.3">
      <c r="A6" s="29"/>
      <c r="B6" s="26"/>
      <c r="H6" s="26"/>
      <c r="N6" s="26"/>
    </row>
    <row r="7" spans="1:31" s="25" customFormat="1" ht="24.75" customHeight="1" x14ac:dyDescent="0.3">
      <c r="A7" s="30" t="s">
        <v>57</v>
      </c>
      <c r="B7" s="31" t="s">
        <v>58</v>
      </c>
      <c r="C7" s="32"/>
      <c r="D7" s="32"/>
      <c r="E7" s="32"/>
      <c r="F7" s="32"/>
      <c r="G7" s="33"/>
      <c r="H7" s="73"/>
      <c r="J7" s="32"/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3">
      <c r="A8" s="30" t="s">
        <v>11</v>
      </c>
      <c r="B8" s="93" t="str">
        <f>'CONTRACTACIO 1r TR 2024'!B8</f>
        <v>AJUNTAMENT DE BARCELONA (GERÈNCIES i DISTRICTES)</v>
      </c>
      <c r="C8" s="74"/>
      <c r="D8" s="74"/>
      <c r="E8" s="74"/>
      <c r="F8" s="74"/>
      <c r="G8" s="75"/>
      <c r="H8" s="75"/>
      <c r="I8" s="75"/>
      <c r="J8" s="75"/>
      <c r="K8" s="75"/>
      <c r="L8" s="30"/>
      <c r="N8" s="26"/>
      <c r="R8" s="30"/>
      <c r="X8" s="30"/>
      <c r="AE8" s="30"/>
    </row>
    <row r="9" spans="1:31" ht="26.25" customHeight="1" thickBot="1" x14ac:dyDescent="0.4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35">
      <c r="A10" s="25"/>
      <c r="B10" s="172" t="s">
        <v>6</v>
      </c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4"/>
    </row>
    <row r="11" spans="1:31" ht="30" customHeight="1" thickBot="1" x14ac:dyDescent="0.35">
      <c r="A11" s="175" t="s">
        <v>10</v>
      </c>
      <c r="B11" s="133" t="s">
        <v>3</v>
      </c>
      <c r="C11" s="134"/>
      <c r="D11" s="134"/>
      <c r="E11" s="134"/>
      <c r="F11" s="135"/>
      <c r="G11" s="136" t="s">
        <v>1</v>
      </c>
      <c r="H11" s="137"/>
      <c r="I11" s="137"/>
      <c r="J11" s="137"/>
      <c r="K11" s="138"/>
      <c r="L11" s="108" t="s">
        <v>2</v>
      </c>
      <c r="M11" s="109"/>
      <c r="N11" s="109"/>
      <c r="O11" s="109"/>
      <c r="P11" s="109"/>
      <c r="Q11" s="139" t="s">
        <v>34</v>
      </c>
      <c r="R11" s="140"/>
      <c r="S11" s="140"/>
      <c r="T11" s="140"/>
      <c r="U11" s="141"/>
      <c r="V11" s="142" t="s">
        <v>4</v>
      </c>
      <c r="W11" s="143"/>
      <c r="X11" s="143"/>
      <c r="Y11" s="143"/>
      <c r="Z11" s="144"/>
      <c r="AA11" s="145" t="s">
        <v>5</v>
      </c>
      <c r="AB11" s="146"/>
      <c r="AC11" s="146"/>
      <c r="AD11" s="146"/>
      <c r="AE11" s="147"/>
    </row>
    <row r="12" spans="1:31" ht="39" customHeight="1" thickBot="1" x14ac:dyDescent="0.35">
      <c r="A12" s="176"/>
      <c r="B12" s="34" t="s">
        <v>7</v>
      </c>
      <c r="C12" s="35" t="s">
        <v>8</v>
      </c>
      <c r="D12" s="36" t="s">
        <v>48</v>
      </c>
      <c r="E12" s="37" t="s">
        <v>49</v>
      </c>
      <c r="F12" s="38" t="s">
        <v>13</v>
      </c>
      <c r="G12" s="39" t="s">
        <v>7</v>
      </c>
      <c r="H12" s="35" t="s">
        <v>8</v>
      </c>
      <c r="I12" s="36" t="s">
        <v>48</v>
      </c>
      <c r="J12" s="37" t="s">
        <v>49</v>
      </c>
      <c r="K12" s="38" t="s">
        <v>13</v>
      </c>
      <c r="L12" s="39" t="s">
        <v>7</v>
      </c>
      <c r="M12" s="35" t="s">
        <v>8</v>
      </c>
      <c r="N12" s="36" t="s">
        <v>48</v>
      </c>
      <c r="O12" s="37" t="s">
        <v>49</v>
      </c>
      <c r="P12" s="38" t="s">
        <v>13</v>
      </c>
      <c r="Q12" s="39" t="s">
        <v>7</v>
      </c>
      <c r="R12" s="35" t="s">
        <v>8</v>
      </c>
      <c r="S12" s="36" t="s">
        <v>48</v>
      </c>
      <c r="T12" s="37" t="s">
        <v>49</v>
      </c>
      <c r="U12" s="40" t="s">
        <v>13</v>
      </c>
      <c r="V12" s="34" t="s">
        <v>7</v>
      </c>
      <c r="W12" s="35" t="s">
        <v>8</v>
      </c>
      <c r="X12" s="36" t="s">
        <v>48</v>
      </c>
      <c r="Y12" s="37" t="s">
        <v>49</v>
      </c>
      <c r="Z12" s="38" t="s">
        <v>13</v>
      </c>
      <c r="AA12" s="34" t="s">
        <v>7</v>
      </c>
      <c r="AB12" s="35" t="s">
        <v>8</v>
      </c>
      <c r="AC12" s="36" t="s">
        <v>48</v>
      </c>
      <c r="AD12" s="37" t="s">
        <v>49</v>
      </c>
      <c r="AE12" s="38" t="s">
        <v>13</v>
      </c>
    </row>
    <row r="13" spans="1:31" s="42" customFormat="1" ht="36" customHeight="1" x14ac:dyDescent="0.35">
      <c r="A13" s="41" t="s">
        <v>25</v>
      </c>
      <c r="B13" s="9">
        <f>'CONTRACTACIO 1r TR 2024'!B13+'CONTRACTACIO 2n TR 2024'!B13+'CONTRACTACIO 3r TR 2024'!B13+'CONTRACTACIO 4t TR 2024'!B13</f>
        <v>4</v>
      </c>
      <c r="C13" s="20">
        <f t="shared" ref="C13:C25" si="0">IF(B13,B13/$B$26,"")</f>
        <v>1.3377926421404682E-2</v>
      </c>
      <c r="D13" s="10">
        <f>'CONTRACTACIO 1r TR 2024'!D13+'CONTRACTACIO 2n TR 2024'!D13+'CONTRACTACIO 3r TR 2024'!D13+'CONTRACTACIO 4t TR 2024'!D13</f>
        <v>2162417.31</v>
      </c>
      <c r="E13" s="10">
        <f>'CONTRACTACIO 1r TR 2024'!E13+'CONTRACTACIO 2n TR 2024'!E13+'CONTRACTACIO 3r TR 2024'!E13+'CONTRACTACIO 4t TR 2024'!E13</f>
        <v>2616524.94</v>
      </c>
      <c r="F13" s="21">
        <f t="shared" ref="F13:F25" si="1">IF(E13,E13/$E$26,"")</f>
        <v>0.11762876930498588</v>
      </c>
      <c r="G13" s="9">
        <f>'CONTRACTACIO 1r TR 2024'!G13+'CONTRACTACIO 2n TR 2024'!G13+'CONTRACTACIO 3r TR 2024'!G13+'CONTRACTACIO 4t TR 2024'!G13</f>
        <v>205</v>
      </c>
      <c r="H13" s="20">
        <f t="shared" ref="H13:H25" si="2">IF(G13,G13/$G$26,"")</f>
        <v>4.6718322698268006E-2</v>
      </c>
      <c r="I13" s="10">
        <f>'CONTRACTACIO 1r TR 2024'!I13+'CONTRACTACIO 2n TR 2024'!I13+'CONTRACTACIO 3r TR 2024'!I13+'CONTRACTACIO 4t TR 2024'!I13</f>
        <v>219010084.29000002</v>
      </c>
      <c r="J13" s="10">
        <f>'CONTRACTACIO 1r TR 2024'!J13+'CONTRACTACIO 2n TR 2024'!J13+'CONTRACTACIO 3r TR 2024'!J13+'CONTRACTACIO 4t TR 2024'!J13</f>
        <v>262640312.70999998</v>
      </c>
      <c r="K13" s="21">
        <f t="shared" ref="K13:K25" si="3">IF(J13,J13/$J$26,"")</f>
        <v>0.85033860165659081</v>
      </c>
      <c r="L13" s="9">
        <f>'CONTRACTACIO 1r TR 2024'!L13+'CONTRACTACIO 2n TR 2024'!L13+'CONTRACTACIO 3r TR 2024'!L13+'CONTRACTACIO 4t TR 2024'!L13</f>
        <v>33</v>
      </c>
      <c r="M13" s="20">
        <f t="shared" ref="M13:M25" si="4">IF(L13,L13/$L$26,"")</f>
        <v>1.4732142857142857E-2</v>
      </c>
      <c r="N13" s="10">
        <f>'CONTRACTACIO 1r TR 2024'!N13+'CONTRACTACIO 2n TR 2024'!N13+'CONTRACTACIO 3r TR 2024'!N13+'CONTRACTACIO 4t TR 2024'!N13</f>
        <v>7849449.2999999998</v>
      </c>
      <c r="O13" s="10">
        <f>'CONTRACTACIO 1r TR 2024'!O13+'CONTRACTACIO 2n TR 2024'!O13+'CONTRACTACIO 3r TR 2024'!O13+'CONTRACTACIO 4t TR 2024'!O13</f>
        <v>9497834.0800000001</v>
      </c>
      <c r="P13" s="21">
        <f t="shared" ref="P13:P25" si="5">IF(O13,O13/$O$26,"")</f>
        <v>0.50307605821460977</v>
      </c>
      <c r="Q13" s="9">
        <f>'CONTRACTACIO 1r TR 2024'!Q13+'CONTRACTACIO 2n TR 2024'!Q13+'CONTRACTACIO 3r TR 2024'!Q13+'CONTRACTACIO 4t TR 2024'!Q13</f>
        <v>0</v>
      </c>
      <c r="R13" s="20" t="str">
        <f t="shared" ref="R13:R25" si="6">IF(Q13,Q13/$Q$26,"")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5" si="7">IF(T13,T13/$T$26,"")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5" si="8">IF(V13,V13/$V$26,"")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5" si="9">IF(Y13,Y13/$Y$26,"")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5" si="10">IF(AA13,AA13/$AA$26,"")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5" si="11">IF(AD13,AD13/$AD$26,"")</f>
        <v/>
      </c>
    </row>
    <row r="14" spans="1:31" s="42" customFormat="1" ht="36" customHeight="1" x14ac:dyDescent="0.35">
      <c r="A14" s="43" t="s">
        <v>18</v>
      </c>
      <c r="B14" s="9">
        <f>'CONTRACTACIO 1r TR 2024'!B14+'CONTRACTACIO 2n TR 2024'!B14+'CONTRACTACIO 3r TR 2024'!B14+'CONTRACTACIO 4t TR 2024'!B14</f>
        <v>34</v>
      </c>
      <c r="C14" s="20">
        <f t="shared" si="0"/>
        <v>0.11371237458193979</v>
      </c>
      <c r="D14" s="13">
        <f>'CONTRACTACIO 1r TR 2024'!D14+'CONTRACTACIO 2n TR 2024'!D14+'CONTRACTACIO 3r TR 2024'!D14+'CONTRACTACIO 4t TR 2024'!D14</f>
        <v>6020045.9699999997</v>
      </c>
      <c r="E14" s="13">
        <f>'CONTRACTACIO 1r TR 2024'!E14+'CONTRACTACIO 2n TR 2024'!E14+'CONTRACTACIO 3r TR 2024'!E14+'CONTRACTACIO 4t TR 2024'!E14</f>
        <v>7284255.6500000004</v>
      </c>
      <c r="F14" s="21">
        <f t="shared" si="1"/>
        <v>0.32747176008663997</v>
      </c>
      <c r="G14" s="9">
        <f>'CONTRACTACIO 1r TR 2024'!G14+'CONTRACTACIO 2n TR 2024'!G14+'CONTRACTACIO 3r TR 2024'!G14+'CONTRACTACIO 4t TR 2024'!G14</f>
        <v>55</v>
      </c>
      <c r="H14" s="20">
        <f t="shared" si="2"/>
        <v>1.2534184138559709E-2</v>
      </c>
      <c r="I14" s="13">
        <f>'CONTRACTACIO 1r TR 2024'!I14+'CONTRACTACIO 2n TR 2024'!I14+'CONTRACTACIO 3r TR 2024'!I14+'CONTRACTACIO 4t TR 2024'!I14</f>
        <v>2123810.63</v>
      </c>
      <c r="J14" s="13">
        <f>'CONTRACTACIO 1r TR 2024'!J14+'CONTRACTACIO 2n TR 2024'!J14+'CONTRACTACIO 3r TR 2024'!J14+'CONTRACTACIO 4t TR 2024'!J14</f>
        <v>2545604.7599999998</v>
      </c>
      <c r="K14" s="21">
        <f t="shared" si="3"/>
        <v>8.2417888162464991E-3</v>
      </c>
      <c r="L14" s="9">
        <f>'CONTRACTACIO 1r TR 2024'!L14+'CONTRACTACIO 2n TR 2024'!L14+'CONTRACTACIO 3r TR 2024'!L14+'CONTRACTACIO 4t TR 2024'!L14</f>
        <v>23</v>
      </c>
      <c r="M14" s="20">
        <f t="shared" si="4"/>
        <v>1.0267857142857143E-2</v>
      </c>
      <c r="N14" s="13">
        <f>'CONTRACTACIO 1r TR 2024'!N14+'CONTRACTACIO 2n TR 2024'!N14+'CONTRACTACIO 3r TR 2024'!N14+'CONTRACTACIO 4t TR 2024'!N14</f>
        <v>852502.19</v>
      </c>
      <c r="O14" s="13">
        <f>'CONTRACTACIO 1r TR 2024'!O14+'CONTRACTACIO 2n TR 2024'!O14+'CONTRACTACIO 3r TR 2024'!O14+'CONTRACTACIO 4t TR 2024'!O14</f>
        <v>1014955.51</v>
      </c>
      <c r="P14" s="21">
        <f t="shared" si="5"/>
        <v>5.3759605919963482E-2</v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2" customFormat="1" ht="36" customHeight="1" x14ac:dyDescent="0.3">
      <c r="A15" s="43" t="s">
        <v>19</v>
      </c>
      <c r="B15" s="9">
        <f>'CONTRACTACIO 1r TR 2024'!B15+'CONTRACTACIO 2n TR 2024'!B15+'CONTRACTACIO 3r TR 2024'!B15+'CONTRACTACIO 4t TR 2024'!B15</f>
        <v>4</v>
      </c>
      <c r="C15" s="20">
        <f t="shared" si="0"/>
        <v>1.3377926421404682E-2</v>
      </c>
      <c r="D15" s="13">
        <f>'CONTRACTACIO 1r TR 2024'!D15+'CONTRACTACIO 2n TR 2024'!D15+'CONTRACTACIO 3r TR 2024'!D15+'CONTRACTACIO 4t TR 2024'!D15</f>
        <v>215455.53</v>
      </c>
      <c r="E15" s="13">
        <f>'CONTRACTACIO 1r TR 2024'!E15+'CONTRACTACIO 2n TR 2024'!E15+'CONTRACTACIO 3r TR 2024'!E15+'CONTRACTACIO 4t TR 2024'!E15</f>
        <v>260701.19</v>
      </c>
      <c r="F15" s="21">
        <f t="shared" si="1"/>
        <v>1.1720110008217729E-2</v>
      </c>
      <c r="G15" s="9">
        <f>'CONTRACTACIO 1r TR 2024'!G15+'CONTRACTACIO 2n TR 2024'!G15+'CONTRACTACIO 3r TR 2024'!G15+'CONTRACTACIO 4t TR 2024'!G15</f>
        <v>63</v>
      </c>
      <c r="H15" s="20">
        <f t="shared" si="2"/>
        <v>1.4357338195077484E-2</v>
      </c>
      <c r="I15" s="13">
        <f>'CONTRACTACIO 1r TR 2024'!I15+'CONTRACTACIO 2n TR 2024'!I15+'CONTRACTACIO 3r TR 2024'!I15+'CONTRACTACIO 4t TR 2024'!I15</f>
        <v>1870142.25</v>
      </c>
      <c r="J15" s="13">
        <f>'CONTRACTACIO 1r TR 2024'!J15+'CONTRACTACIO 2n TR 2024'!J15+'CONTRACTACIO 3r TR 2024'!J15+'CONTRACTACIO 4t TR 2024'!J15</f>
        <v>2145370.15</v>
      </c>
      <c r="K15" s="21">
        <f t="shared" si="3"/>
        <v>6.9459674128591262E-3</v>
      </c>
      <c r="L15" s="9">
        <f>'CONTRACTACIO 1r TR 2024'!L15+'CONTRACTACIO 2n TR 2024'!L15+'CONTRACTACIO 3r TR 2024'!L15+'CONTRACTACIO 4t TR 2024'!L15</f>
        <v>34</v>
      </c>
      <c r="M15" s="20">
        <f t="shared" si="4"/>
        <v>1.5178571428571428E-2</v>
      </c>
      <c r="N15" s="13">
        <f>'CONTRACTACIO 1r TR 2024'!N15+'CONTRACTACIO 2n TR 2024'!N15+'CONTRACTACIO 3r TR 2024'!N15+'CONTRACTACIO 4t TR 2024'!N15</f>
        <v>662840.53</v>
      </c>
      <c r="O15" s="13">
        <f>'CONTRACTACIO 1r TR 2024'!O15+'CONTRACTACIO 2n TR 2024'!O15+'CONTRACTACIO 3r TR 2024'!O15+'CONTRACTACIO 4t TR 2024'!O15</f>
        <v>801252.33</v>
      </c>
      <c r="P15" s="21">
        <f t="shared" si="5"/>
        <v>4.244029327280812E-2</v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2" customFormat="1" ht="36" customHeight="1" x14ac:dyDescent="0.3">
      <c r="A16" s="43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10</v>
      </c>
      <c r="R16" s="20">
        <f t="shared" si="6"/>
        <v>1</v>
      </c>
      <c r="S16" s="13">
        <f>'CONTRACTACIO 1r TR 2024'!S16+'CONTRACTACIO 2n TR 2024'!S16+'CONTRACTACIO 3r TR 2024'!S16+'CONTRACTACIO 4t TR 2024'!S16</f>
        <v>2857424.7800000003</v>
      </c>
      <c r="T16" s="13">
        <f>'CONTRACTACIO 1r TR 2024'!T16+'CONTRACTACIO 2n TR 2024'!T16+'CONTRACTACIO 3r TR 2024'!T16+'CONTRACTACIO 4t TR 2024'!T16</f>
        <v>2857424.79</v>
      </c>
      <c r="U16" s="21">
        <f t="shared" si="7"/>
        <v>1</v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2" customFormat="1" ht="36" customHeight="1" x14ac:dyDescent="0.3">
      <c r="A17" s="43" t="s">
        <v>27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2" customFormat="1" ht="36" customHeight="1" x14ac:dyDescent="0.3">
      <c r="A18" s="44" t="s">
        <v>33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21</v>
      </c>
      <c r="H18" s="20">
        <f t="shared" si="2"/>
        <v>4.7857793983591612E-3</v>
      </c>
      <c r="I18" s="13">
        <f>'CONTRACTACIO 1r TR 2024'!I18+'CONTRACTACIO 2n TR 2024'!I18+'CONTRACTACIO 3r TR 2024'!I18+'CONTRACTACIO 4t TR 2024'!I18</f>
        <v>1741624.72</v>
      </c>
      <c r="J18" s="13">
        <f>'CONTRACTACIO 1r TR 2024'!J18+'CONTRACTACIO 2n TR 2024'!J18+'CONTRACTACIO 3r TR 2024'!J18+'CONTRACTACIO 4t TR 2024'!J18</f>
        <v>1984766.21</v>
      </c>
      <c r="K18" s="21">
        <f t="shared" si="3"/>
        <v>6.4259873368723401E-3</v>
      </c>
      <c r="L18" s="9">
        <f>'CONTRACTACIO 1r TR 2024'!L18+'CONTRACTACIO 2n TR 2024'!L18+'CONTRACTACIO 3r TR 2024'!L18+'CONTRACTACIO 4t TR 2024'!L18</f>
        <v>3</v>
      </c>
      <c r="M18" s="20">
        <f t="shared" si="4"/>
        <v>1.3392857142857143E-3</v>
      </c>
      <c r="N18" s="13">
        <f>'CONTRACTACIO 1r TR 2024'!N18+'CONTRACTACIO 2n TR 2024'!N18+'CONTRACTACIO 3r TR 2024'!N18+'CONTRACTACIO 4t TR 2024'!N18</f>
        <v>391499.8</v>
      </c>
      <c r="O18" s="13">
        <f>'CONTRACTACIO 1r TR 2024'!O18+'CONTRACTACIO 2n TR 2024'!O18+'CONTRACTACIO 3r TR 2024'!O18+'CONTRACTACIO 4t TR 2024'!O18</f>
        <v>453584.12</v>
      </c>
      <c r="P18" s="21">
        <f t="shared" si="5"/>
        <v>2.4025194506066012E-2</v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2" customFormat="1" ht="36" customHeight="1" x14ac:dyDescent="0.3">
      <c r="A19" s="44" t="s">
        <v>28</v>
      </c>
      <c r="B19" s="9">
        <f>'CONTRACTACIO 1r TR 2024'!B19+'CONTRACTACIO 2n TR 2024'!B19+'CONTRACTACIO 3r TR 2024'!B19+'CONTRACTACIO 4t TR 2024'!B19</f>
        <v>6</v>
      </c>
      <c r="C19" s="20">
        <f t="shared" si="0"/>
        <v>2.0066889632107024E-2</v>
      </c>
      <c r="D19" s="13">
        <f>'CONTRACTACIO 1r TR 2024'!D19+'CONTRACTACIO 2n TR 2024'!D19+'CONTRACTACIO 3r TR 2024'!D19+'CONTRACTACIO 4t TR 2024'!D19</f>
        <v>3896377.77</v>
      </c>
      <c r="E19" s="13">
        <f>'CONTRACTACIO 1r TR 2024'!E19+'CONTRACTACIO 2n TR 2024'!E19+'CONTRACTACIO 3r TR 2024'!E19+'CONTRACTACIO 4t TR 2024'!E19</f>
        <v>4714617.1099999994</v>
      </c>
      <c r="F19" s="21">
        <f t="shared" si="1"/>
        <v>0.21195082069178717</v>
      </c>
      <c r="G19" s="9">
        <f>'CONTRACTACIO 1r TR 2024'!G19+'CONTRACTACIO 2n TR 2024'!G19+'CONTRACTACIO 3r TR 2024'!G19+'CONTRACTACIO 4t TR 2024'!G19</f>
        <v>421</v>
      </c>
      <c r="H19" s="20">
        <f t="shared" si="2"/>
        <v>9.594348222424795E-2</v>
      </c>
      <c r="I19" s="13">
        <f>'CONTRACTACIO 1r TR 2024'!I19+'CONTRACTACIO 2n TR 2024'!I19+'CONTRACTACIO 3r TR 2024'!I19+'CONTRACTACIO 4t TR 2024'!I19</f>
        <v>20526086.530000009</v>
      </c>
      <c r="J19" s="13">
        <f>'CONTRACTACIO 1r TR 2024'!J19+'CONTRACTACIO 2n TR 2024'!J19+'CONTRACTACIO 3r TR 2024'!J19+'CONTRACTACIO 4t TR 2024'!J19</f>
        <v>24506042.860000003</v>
      </c>
      <c r="K19" s="21">
        <f t="shared" si="3"/>
        <v>7.934210100000183E-2</v>
      </c>
      <c r="L19" s="9">
        <f>'CONTRACTACIO 1r TR 2024'!L19+'CONTRACTACIO 2n TR 2024'!L19+'CONTRACTACIO 3r TR 2024'!L19+'CONTRACTACIO 4t TR 2024'!L19</f>
        <v>162</v>
      </c>
      <c r="M19" s="20">
        <f t="shared" si="4"/>
        <v>7.2321428571428578E-2</v>
      </c>
      <c r="N19" s="13">
        <f>'CONTRACTACIO 1r TR 2024'!N19+'CONTRACTACIO 2n TR 2024'!N19+'CONTRACTACIO 3r TR 2024'!N19+'CONTRACTACIO 4t TR 2024'!N19</f>
        <v>3111881.7800000012</v>
      </c>
      <c r="O19" s="13">
        <f>'CONTRACTACIO 1r TR 2024'!O19+'CONTRACTACIO 2n TR 2024'!O19+'CONTRACTACIO 3r TR 2024'!O19+'CONTRACTACIO 4t TR 2024'!O19</f>
        <v>3765376.8099999987</v>
      </c>
      <c r="P19" s="21">
        <f t="shared" si="5"/>
        <v>0.19944241048139061</v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6</v>
      </c>
      <c r="AB19" s="20">
        <f t="shared" si="10"/>
        <v>7.0588235294117646E-2</v>
      </c>
      <c r="AC19" s="13">
        <f>'CONTRACTACIO 1r TR 2024'!X19+'CONTRACTACIO 2n TR 2024'!X19+'CONTRACTACIO 3r TR 2024'!X19+'CONTRACTACIO 4t TR 2024'!X19</f>
        <v>1429904.37</v>
      </c>
      <c r="AD19" s="13">
        <f>'CONTRACTACIO 1r TR 2024'!Y19+'CONTRACTACIO 2n TR 2024'!Y19+'CONTRACTACIO 3r TR 2024'!Y19+'CONTRACTACIO 4t TR 2024'!Y19</f>
        <v>1693938.29</v>
      </c>
      <c r="AE19" s="21">
        <f t="shared" si="11"/>
        <v>0.72276835296131225</v>
      </c>
    </row>
    <row r="20" spans="1:31" s="42" customFormat="1" ht="36" customHeight="1" x14ac:dyDescent="0.3">
      <c r="A20" s="45" t="s">
        <v>29</v>
      </c>
      <c r="B20" s="9">
        <f>'CONTRACTACIO 1r TR 2024'!B20+'CONTRACTACIO 2n TR 2024'!B20+'CONTRACTACIO 3r TR 2024'!B20+'CONTRACTACIO 4t TR 2024'!B20</f>
        <v>251</v>
      </c>
      <c r="C20" s="20">
        <f t="shared" si="0"/>
        <v>0.83946488294314381</v>
      </c>
      <c r="D20" s="13">
        <f>'CONTRACTACIO 1r TR 2024'!D20+'CONTRACTACIO 2n TR 2024'!D20+'CONTRACTACIO 3r TR 2024'!D20+'CONTRACTACIO 4t TR 2024'!D20</f>
        <v>6089108.4000000004</v>
      </c>
      <c r="E20" s="13">
        <f>'CONTRACTACIO 1r TR 2024'!E20+'CONTRACTACIO 2n TR 2024'!E20+'CONTRACTACIO 3r TR 2024'!E20+'CONTRACTACIO 4t TR 2024'!E20</f>
        <v>7367821.1600000011</v>
      </c>
      <c r="F20" s="21">
        <f t="shared" si="1"/>
        <v>0.33122853990836931</v>
      </c>
      <c r="G20" s="9">
        <f>'CONTRACTACIO 1r TR 2024'!G20+'CONTRACTACIO 2n TR 2024'!G20+'CONTRACTACIO 3r TR 2024'!G20+'CONTRACTACIO 4t TR 2024'!G20</f>
        <v>1463</v>
      </c>
      <c r="H20" s="20">
        <f t="shared" si="2"/>
        <v>0.33340929808568825</v>
      </c>
      <c r="I20" s="13">
        <f>'CONTRACTACIO 1r TR 2024'!I20+'CONTRACTACIO 2n TR 2024'!I20+'CONTRACTACIO 3r TR 2024'!I20+'CONTRACTACIO 4t TR 2024'!I20</f>
        <v>10222339.309999999</v>
      </c>
      <c r="J20" s="13">
        <f>'CONTRACTACIO 1r TR 2024'!J20+'CONTRACTACIO 2n TR 2024'!J20+'CONTRACTACIO 3r TR 2024'!J20+'CONTRACTACIO 4t TR 2024'!J20</f>
        <v>12185859.030000003</v>
      </c>
      <c r="K20" s="21">
        <f t="shared" si="3"/>
        <v>3.9453601850512901E-2</v>
      </c>
      <c r="L20" s="9">
        <f>'CONTRACTACIO 1r TR 2024'!L20+'CONTRACTACIO 2n TR 2024'!L20+'CONTRACTACIO 3r TR 2024'!L20+'CONTRACTACIO 4t TR 2024'!L20</f>
        <v>332</v>
      </c>
      <c r="M20" s="20">
        <f t="shared" si="4"/>
        <v>0.14821428571428572</v>
      </c>
      <c r="N20" s="13">
        <f>'CONTRACTACIO 1r TR 2024'!N20+'CONTRACTACIO 2n TR 2024'!N20+'CONTRACTACIO 3r TR 2024'!N20+'CONTRACTACIO 4t TR 2024'!N20</f>
        <v>2064396.42</v>
      </c>
      <c r="O20" s="13">
        <f>'CONTRACTACIO 1r TR 2024'!O20+'CONTRACTACIO 2n TR 2024'!O20+'CONTRACTACIO 3r TR 2024'!O20+'CONTRACTACIO 4t TR 2024'!O20</f>
        <v>2490644.9200000009</v>
      </c>
      <c r="P20" s="21">
        <f t="shared" si="5"/>
        <v>0.13192311196552745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17</v>
      </c>
      <c r="AB20" s="20">
        <f t="shared" si="10"/>
        <v>0.2</v>
      </c>
      <c r="AC20" s="13">
        <f>'CONTRACTACIO 1r TR 2024'!X20+'CONTRACTACIO 2n TR 2024'!X20+'CONTRACTACIO 3r TR 2024'!X20+'CONTRACTACIO 4t TR 2024'!X20</f>
        <v>263732.07</v>
      </c>
      <c r="AD20" s="13">
        <f>'CONTRACTACIO 1r TR 2024'!Y20+'CONTRACTACIO 2n TR 2024'!Y20+'CONTRACTACIO 3r TR 2024'!Y20+'CONTRACTACIO 4t TR 2024'!Y20</f>
        <v>291038.31000000006</v>
      </c>
      <c r="AE20" s="21">
        <f t="shared" si="11"/>
        <v>0.12418001364580043</v>
      </c>
    </row>
    <row r="21" spans="1:31" s="42" customFormat="1" ht="39.9" customHeight="1" x14ac:dyDescent="0.3">
      <c r="A21" s="46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2069</v>
      </c>
      <c r="H21" s="20">
        <f t="shared" si="2"/>
        <v>0.47151321786690975</v>
      </c>
      <c r="I21" s="13">
        <f>'CONTRACTACIO 1r TR 2024'!I21+'CONTRACTACIO 2n TR 2024'!I21+'CONTRACTACIO 3r TR 2024'!I21+'CONTRACTACIO 4t TR 2024'!I21</f>
        <v>1548908.7600000016</v>
      </c>
      <c r="J21" s="13">
        <f>'CONTRACTACIO 1r TR 2024'!J21+'CONTRACTACIO 2n TR 2024'!J21+'CONTRACTACIO 3r TR 2024'!J21+'CONTRACTACIO 4t TR 2024'!J21</f>
        <v>1810758.3700000006</v>
      </c>
      <c r="K21" s="21">
        <f t="shared" si="3"/>
        <v>5.8626100631547955E-3</v>
      </c>
      <c r="L21" s="9">
        <f>'CONTRACTACIO 1r TR 2024'!L21+'CONTRACTACIO 2n TR 2024'!L21+'CONTRACTACIO 3r TR 2024'!L21+'CONTRACTACIO 4t TR 2024'!L21</f>
        <v>1652</v>
      </c>
      <c r="M21" s="20">
        <f t="shared" si="4"/>
        <v>0.73750000000000004</v>
      </c>
      <c r="N21" s="13">
        <f>'CONTRACTACIO 1r TR 2024'!N21+'CONTRACTACIO 2n TR 2024'!N21+'CONTRACTACIO 3r TR 2024'!N21+'CONTRACTACIO 4t TR 2024'!N21</f>
        <v>685248.32999999984</v>
      </c>
      <c r="O21" s="13">
        <f>'CONTRACTACIO 1r TR 2024'!O21+'CONTRACTACIO 2n TR 2024'!O21+'CONTRACTACIO 3r TR 2024'!O21+'CONTRACTACIO 4t TR 2024'!O21</f>
        <v>819813.3899999999</v>
      </c>
      <c r="P21" s="21">
        <f t="shared" si="5"/>
        <v>4.3423425302956703E-2</v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47</v>
      </c>
      <c r="AB21" s="20">
        <f t="shared" si="10"/>
        <v>0.55294117647058827</v>
      </c>
      <c r="AC21" s="13">
        <f>'CONTRACTACIO 1r TR 2024'!X21+'CONTRACTACIO 2n TR 2024'!X21+'CONTRACTACIO 3r TR 2024'!X21+'CONTRACTACIO 4t TR 2024'!X21</f>
        <v>28282.510000000002</v>
      </c>
      <c r="AD21" s="13">
        <f>'CONTRACTACIO 1r TR 2024'!Y21+'CONTRACTACIO 2n TR 2024'!Y21+'CONTRACTACIO 3r TR 2024'!Y21+'CONTRACTACIO 4t TR 2024'!Y21</f>
        <v>29872.11</v>
      </c>
      <c r="AE21" s="21">
        <f t="shared" si="11"/>
        <v>1.2745810087437805E-2</v>
      </c>
    </row>
    <row r="22" spans="1:31" s="42" customFormat="1" ht="39.9" customHeight="1" x14ac:dyDescent="0.3">
      <c r="A22" s="92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23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23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23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23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23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23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2" customFormat="1" ht="39.9" customHeight="1" x14ac:dyDescent="0.3">
      <c r="A23" s="94" t="s">
        <v>47</v>
      </c>
      <c r="B23" s="81">
        <f>'CONTRACTACIO 1r TR 2024'!B23+'CONTRACTACIO 2n TR 2024'!B23+'CONTRACTACIO 3r TR 2024'!B23+'CONTRACTACIO 4t TR 2024'!B23</f>
        <v>0</v>
      </c>
      <c r="C23" s="66" t="str">
        <f t="shared" si="0"/>
        <v/>
      </c>
      <c r="D23" s="77">
        <f>'CONTRACTACIO 1r TR 2024'!D23+'CONTRACTACIO 2n TR 2024'!D23+'CONTRACTACIO 3r TR 2024'!D23+'CONTRACTACIO 4t TR 2024'!D23</f>
        <v>0</v>
      </c>
      <c r="E23" s="78">
        <f>'CONTRACTACIO 1r TR 2024'!E23+'CONTRACTACIO 2n TR 2024'!E23+'CONTRACTACIO 3r TR 2024'!E23+'CONTRACTACIO 4t TR 2024'!E23</f>
        <v>0</v>
      </c>
      <c r="F23" s="67" t="str">
        <f t="shared" si="1"/>
        <v/>
      </c>
      <c r="G23" s="81">
        <f>'CONTRACTACIO 1r TR 2024'!G23+'CONTRACTACIO 2n TR 2024'!G23+'CONTRACTACIO 3r TR 2024'!G23+'CONTRACTACIO 4t TR 2024'!G23</f>
        <v>84</v>
      </c>
      <c r="H23" s="66">
        <f t="shared" si="2"/>
        <v>1.9143117593436645E-2</v>
      </c>
      <c r="I23" s="77">
        <f>'CONTRACTACIO 1r TR 2024'!I23+'CONTRACTACIO 2n TR 2024'!I23+'CONTRACTACIO 3r TR 2024'!I23+'CONTRACTACIO 4t TR 2024'!I23</f>
        <v>741727.81</v>
      </c>
      <c r="J23" s="78">
        <f>'CONTRACTACIO 1r TR 2024'!J23+'CONTRACTACIO 2n TR 2024'!J23+'CONTRACTACIO 3r TR 2024'!J23+'CONTRACTACIO 4t TR 2024'!J23</f>
        <v>742091.25</v>
      </c>
      <c r="K23" s="67">
        <f t="shared" si="3"/>
        <v>2.4026351069851024E-3</v>
      </c>
      <c r="L23" s="81">
        <f>'CONTRACTACIO 1r TR 2024'!L23+'CONTRACTACIO 2n TR 2024'!L23+'CONTRACTACIO 3r TR 2024'!L23+'CONTRACTACIO 4t TR 2024'!L23</f>
        <v>0</v>
      </c>
      <c r="M23" s="66" t="str">
        <f t="shared" si="4"/>
        <v/>
      </c>
      <c r="N23" s="77">
        <f>'CONTRACTACIO 1r TR 2024'!N23+'CONTRACTACIO 2n TR 2024'!N23+'CONTRACTACIO 3r TR 2024'!N23+'CONTRACTACIO 4t TR 2024'!N23</f>
        <v>0</v>
      </c>
      <c r="O23" s="78">
        <f>'CONTRACTACIO 1r TR 2024'!O23+'CONTRACTACIO 2n TR 2024'!O23+'CONTRACTACIO 3r TR 2024'!O23+'CONTRACTACIO 4t TR 2024'!O23</f>
        <v>0</v>
      </c>
      <c r="P23" s="67" t="str">
        <f t="shared" si="5"/>
        <v/>
      </c>
      <c r="Q23" s="81">
        <f>'CONTRACTACIO 1r TR 2024'!Q23+'CONTRACTACIO 2n TR 2024'!Q23+'CONTRACTACIO 3r TR 2024'!Q23+'CONTRACTACIO 4t TR 2024'!Q23</f>
        <v>0</v>
      </c>
      <c r="R23" s="66" t="str">
        <f t="shared" si="6"/>
        <v/>
      </c>
      <c r="S23" s="77">
        <f>'CONTRACTACIO 1r TR 2024'!S23+'CONTRACTACIO 2n TR 2024'!S23+'CONTRACTACIO 3r TR 2024'!S23+'CONTRACTACIO 4t TR 2024'!S23</f>
        <v>0</v>
      </c>
      <c r="T23" s="78">
        <f>'CONTRACTACIO 1r TR 2024'!T23+'CONTRACTACIO 2n TR 2024'!T23+'CONTRACTACIO 3r TR 2024'!T23+'CONTRACTACIO 4t TR 2024'!T23</f>
        <v>0</v>
      </c>
      <c r="U23" s="67" t="str">
        <f t="shared" si="7"/>
        <v/>
      </c>
      <c r="V23" s="81">
        <f>'CONTRACTACIO 1r TR 2024'!AA23+'CONTRACTACIO 2n TR 2024'!AA23+'CONTRACTACIO 3r TR 2024'!AA23+'CONTRACTACIO 4t TR 2024'!AA23</f>
        <v>0</v>
      </c>
      <c r="W23" s="66" t="str">
        <f t="shared" si="8"/>
        <v/>
      </c>
      <c r="X23" s="77">
        <f>'CONTRACTACIO 1r TR 2024'!AC23+'CONTRACTACIO 2n TR 2024'!AC23+'CONTRACTACIO 3r TR 2024'!AC23+'CONTRACTACIO 4t TR 2024'!AC23</f>
        <v>0</v>
      </c>
      <c r="Y23" s="78">
        <f>'CONTRACTACIO 1r TR 2024'!AD23+'CONTRACTACIO 2n TR 2024'!AD23+'CONTRACTACIO 3r TR 2024'!AD23+'CONTRACTACIO 4t TR 2024'!AD23</f>
        <v>0</v>
      </c>
      <c r="Z23" s="67" t="str">
        <f t="shared" si="9"/>
        <v/>
      </c>
      <c r="AA23" s="81">
        <f>'CONTRACTACIO 1r TR 2024'!V23+'CONTRACTACIO 2n TR 2024'!V23+'CONTRACTACIO 3r TR 2024'!V23+'CONTRACTACIO 4t TR 2024'!V23</f>
        <v>0</v>
      </c>
      <c r="AB23" s="20" t="str">
        <f t="shared" si="10"/>
        <v/>
      </c>
      <c r="AC23" s="77">
        <f>'CONTRACTACIO 1r TR 2024'!X23+'CONTRACTACIO 2n TR 2024'!X23+'CONTRACTACIO 3r TR 2024'!X23+'CONTRACTACIO 4t TR 2024'!X23</f>
        <v>0</v>
      </c>
      <c r="AD23" s="78">
        <f>'CONTRACTACIO 1r TR 2024'!Y23+'CONTRACTACIO 2n TR 2024'!Y23+'CONTRACTACIO 3r TR 2024'!Y23+'CONTRACTACIO 4t TR 2024'!Y23</f>
        <v>0</v>
      </c>
      <c r="AE23" s="67" t="str">
        <f t="shared" si="11"/>
        <v/>
      </c>
    </row>
    <row r="24" spans="1:31" s="42" customFormat="1" ht="39.9" customHeight="1" x14ac:dyDescent="0.3">
      <c r="A24" s="94" t="s">
        <v>59</v>
      </c>
      <c r="B24" s="81">
        <f>'CONTRACTACIO 1r TR 2024'!B24+'CONTRACTACIO 2n TR 2024'!B24+'CONTRACTACIO 3r TR 2024'!B24+'CONTRACTACIO 4t TR 2024'!B24</f>
        <v>0</v>
      </c>
      <c r="C24" s="66" t="str">
        <f t="shared" si="0"/>
        <v/>
      </c>
      <c r="D24" s="77">
        <f>'CONTRACTACIO 1r TR 2024'!D24+'CONTRACTACIO 2n TR 2024'!D24+'CONTRACTACIO 3r TR 2024'!D24+'CONTRACTACIO 4t TR 2024'!D24</f>
        <v>0</v>
      </c>
      <c r="E24" s="78">
        <f>'CONTRACTACIO 1r TR 2024'!E24+'CONTRACTACIO 2n TR 2024'!E24+'CONTRACTACIO 3r TR 2024'!E24+'CONTRACTACIO 4t TR 2024'!E24</f>
        <v>0</v>
      </c>
      <c r="F24" s="67" t="str">
        <f t="shared" si="1"/>
        <v/>
      </c>
      <c r="G24" s="81">
        <f>'CONTRACTACIO 1r TR 2024'!G24+'CONTRACTACIO 2n TR 2024'!G24+'CONTRACTACIO 3r TR 2024'!G24+'CONTRACTACIO 4t TR 2024'!G24</f>
        <v>0</v>
      </c>
      <c r="H24" s="66" t="str">
        <f t="shared" si="2"/>
        <v/>
      </c>
      <c r="I24" s="77">
        <f>'CONTRACTACIO 1r TR 2024'!I24+'CONTRACTACIO 2n TR 2024'!I24+'CONTRACTACIO 3r TR 2024'!I24+'CONTRACTACIO 4t TR 2024'!I24</f>
        <v>0</v>
      </c>
      <c r="J24" s="78">
        <f>'CONTRACTACIO 1r TR 2024'!J24+'CONTRACTACIO 2n TR 2024'!J24+'CONTRACTACIO 3r TR 2024'!J24+'CONTRACTACIO 4t TR 2024'!J24</f>
        <v>0</v>
      </c>
      <c r="K24" s="67" t="str">
        <f t="shared" si="3"/>
        <v/>
      </c>
      <c r="L24" s="81">
        <f>'CONTRACTACIO 1r TR 2024'!L24+'CONTRACTACIO 2n TR 2024'!L24+'CONTRACTACIO 3r TR 2024'!L24+'CONTRACTACIO 4t TR 2024'!L24</f>
        <v>0</v>
      </c>
      <c r="M24" s="66" t="str">
        <f t="shared" si="4"/>
        <v/>
      </c>
      <c r="N24" s="77">
        <f>'CONTRACTACIO 1r TR 2024'!N24+'CONTRACTACIO 2n TR 2024'!N24+'CONTRACTACIO 3r TR 2024'!N24+'CONTRACTACIO 4t TR 2024'!N24</f>
        <v>0</v>
      </c>
      <c r="O24" s="78">
        <f>'CONTRACTACIO 1r TR 2024'!O24+'CONTRACTACIO 2n TR 2024'!O24+'CONTRACTACIO 3r TR 2024'!O24+'CONTRACTACIO 4t TR 2024'!O24</f>
        <v>0</v>
      </c>
      <c r="P24" s="67" t="str">
        <f t="shared" si="5"/>
        <v/>
      </c>
      <c r="Q24" s="81">
        <f>'CONTRACTACIO 1r TR 2024'!Q24+'CONTRACTACIO 2n TR 2024'!Q24+'CONTRACTACIO 3r TR 2024'!Q24+'CONTRACTACIO 4t TR 2024'!Q24</f>
        <v>0</v>
      </c>
      <c r="R24" s="66" t="str">
        <f t="shared" si="6"/>
        <v/>
      </c>
      <c r="S24" s="77">
        <f>'CONTRACTACIO 1r TR 2024'!S24+'CONTRACTACIO 2n TR 2024'!S24+'CONTRACTACIO 3r TR 2024'!S24+'CONTRACTACIO 4t TR 2024'!S24</f>
        <v>0</v>
      </c>
      <c r="T24" s="78">
        <f>'CONTRACTACIO 1r TR 2024'!T24+'CONTRACTACIO 2n TR 2024'!T24+'CONTRACTACIO 3r TR 2024'!T24+'CONTRACTACIO 4t TR 2024'!T24</f>
        <v>0</v>
      </c>
      <c r="U24" s="67" t="str">
        <f t="shared" si="7"/>
        <v/>
      </c>
      <c r="V24" s="81">
        <f>'CONTRACTACIO 1r TR 2024'!AA24+'CONTRACTACIO 2n TR 2024'!AA24+'CONTRACTACIO 3r TR 2024'!AA24+'CONTRACTACIO 4t TR 2024'!AA24</f>
        <v>0</v>
      </c>
      <c r="W24" s="66" t="str">
        <f t="shared" si="8"/>
        <v/>
      </c>
      <c r="X24" s="77">
        <f>'CONTRACTACIO 1r TR 2024'!AC24+'CONTRACTACIO 2n TR 2024'!AC24+'CONTRACTACIO 3r TR 2024'!AC24+'CONTRACTACIO 4t TR 2024'!AC24</f>
        <v>0</v>
      </c>
      <c r="Y24" s="78">
        <f>'CONTRACTACIO 1r TR 2024'!AD24+'CONTRACTACIO 2n TR 2024'!AD24+'CONTRACTACIO 3r TR 2024'!AD24+'CONTRACTACIO 4t TR 2024'!AD24</f>
        <v>0</v>
      </c>
      <c r="Z24" s="67" t="str">
        <f t="shared" si="9"/>
        <v/>
      </c>
      <c r="AA24" s="81">
        <f>'CONTRACTACIO 1r TR 2024'!V24+'CONTRACTACIO 2n TR 2024'!V24+'CONTRACTACIO 3r TR 2024'!V24+'CONTRACTACIO 4t TR 2024'!V24</f>
        <v>15</v>
      </c>
      <c r="AB24" s="20">
        <f t="shared" si="10"/>
        <v>0.17647058823529413</v>
      </c>
      <c r="AC24" s="77">
        <f>'CONTRACTACIO 1r TR 2024'!X24+'CONTRACTACIO 2n TR 2024'!X24+'CONTRACTACIO 3r TR 2024'!X24+'CONTRACTACIO 4t TR 2024'!X24</f>
        <v>277178.06</v>
      </c>
      <c r="AD24" s="78">
        <f>'CONTRACTACIO 1r TR 2024'!Y24+'CONTRACTACIO 2n TR 2024'!Y24+'CONTRACTACIO 3r TR 2024'!Y24+'CONTRACTACIO 4t TR 2024'!Y24</f>
        <v>328832.06</v>
      </c>
      <c r="AE24" s="67">
        <f t="shared" si="11"/>
        <v>0.14030582330544958</v>
      </c>
    </row>
    <row r="25" spans="1:31" s="42" customFormat="1" ht="36" customHeight="1" x14ac:dyDescent="0.3">
      <c r="A25" s="97" t="s">
        <v>52</v>
      </c>
      <c r="B25" s="81">
        <f>'CONTRACTACIO 1r TR 2024'!B25+'CONTRACTACIO 2n TR 2024'!B25+'CONTRACTACIO 3r TR 2024'!B25+'CONTRACTACIO 4t TR 2024'!B25</f>
        <v>0</v>
      </c>
      <c r="C25" s="66" t="str">
        <f t="shared" si="0"/>
        <v/>
      </c>
      <c r="D25" s="77">
        <f>'CONTRACTACIO 1r TR 2024'!D25+'CONTRACTACIO 2n TR 2024'!D25+'CONTRACTACIO 3r TR 2024'!D25+'CONTRACTACIO 4t TR 2024'!D25</f>
        <v>0</v>
      </c>
      <c r="E25" s="78">
        <f>'CONTRACTACIO 1r TR 2024'!E25+'CONTRACTACIO 2n TR 2024'!E25+'CONTRACTACIO 3r TR 2024'!E25+'CONTRACTACIO 4t TR 2024'!E25</f>
        <v>0</v>
      </c>
      <c r="F25" s="67" t="str">
        <f t="shared" si="1"/>
        <v/>
      </c>
      <c r="G25" s="81">
        <f>'CONTRACTACIO 1r TR 2024'!G25+'CONTRACTACIO 2n TR 2024'!G25+'CONTRACTACIO 3r TR 2024'!G25+'CONTRACTACIO 4t TR 2024'!G25</f>
        <v>7</v>
      </c>
      <c r="H25" s="66">
        <f t="shared" si="2"/>
        <v>1.5952597994530538E-3</v>
      </c>
      <c r="I25" s="77">
        <f>'CONTRACTACIO 1r TR 2024'!I25+'CONTRACTACIO 2n TR 2024'!I25+'CONTRACTACIO 3r TR 2024'!I25+'CONTRACTACIO 4t TR 2024'!I25</f>
        <v>272150.84000000003</v>
      </c>
      <c r="J25" s="78">
        <f>'CONTRACTACIO 1r TR 2024'!J25+'CONTRACTACIO 2n TR 2024'!J25+'CONTRACTACIO 3r TR 2024'!J25+'CONTRACTACIO 4t TR 2024'!J25</f>
        <v>304759.74</v>
      </c>
      <c r="K25" s="67">
        <f t="shared" si="3"/>
        <v>9.8670675677640994E-4</v>
      </c>
      <c r="L25" s="81">
        <f>'CONTRACTACIO 1r TR 2024'!L25+'CONTRACTACIO 2n TR 2024'!L25+'CONTRACTACIO 3r TR 2024'!L25+'CONTRACTACIO 4t TR 2024'!L25</f>
        <v>1</v>
      </c>
      <c r="M25" s="66">
        <f t="shared" si="4"/>
        <v>4.4642857142857141E-4</v>
      </c>
      <c r="N25" s="77">
        <f>'CONTRACTACIO 1r TR 2024'!N25+'CONTRACTACIO 2n TR 2024'!N25+'CONTRACTACIO 3r TR 2024'!N25+'CONTRACTACIO 4t TR 2024'!N25</f>
        <v>29800</v>
      </c>
      <c r="O25" s="78">
        <f>'CONTRACTACIO 1r TR 2024'!O25+'CONTRACTACIO 2n TR 2024'!O25+'CONTRACTACIO 3r TR 2024'!O25+'CONTRACTACIO 4t TR 2024'!O25</f>
        <v>36058</v>
      </c>
      <c r="P25" s="67">
        <f t="shared" si="5"/>
        <v>1.9099003366778542E-3</v>
      </c>
      <c r="Q25" s="81">
        <f>'CONTRACTACIO 1r TR 2024'!Q25+'CONTRACTACIO 2n TR 2024'!Q25+'CONTRACTACIO 3r TR 2024'!Q25+'CONTRACTACIO 4t TR 2024'!Q25</f>
        <v>0</v>
      </c>
      <c r="R25" s="66" t="str">
        <f t="shared" si="6"/>
        <v/>
      </c>
      <c r="S25" s="77">
        <f>'CONTRACTACIO 1r TR 2024'!S25+'CONTRACTACIO 2n TR 2024'!S25+'CONTRACTACIO 3r TR 2024'!S25+'CONTRACTACIO 4t TR 2024'!S25</f>
        <v>0</v>
      </c>
      <c r="T25" s="78">
        <f>'CONTRACTACIO 1r TR 2024'!T25+'CONTRACTACIO 2n TR 2024'!T25+'CONTRACTACIO 3r TR 2024'!T25+'CONTRACTACIO 4t TR 2024'!T25</f>
        <v>0</v>
      </c>
      <c r="U25" s="67" t="str">
        <f t="shared" si="7"/>
        <v/>
      </c>
      <c r="V25" s="81">
        <f>'CONTRACTACIO 1r TR 2024'!AA25+'CONTRACTACIO 2n TR 2024'!AA25+'CONTRACTACIO 3r TR 2024'!AA25+'CONTRACTACIO 4t TR 2024'!AA25</f>
        <v>0</v>
      </c>
      <c r="W25" s="66" t="str">
        <f t="shared" si="8"/>
        <v/>
      </c>
      <c r="X25" s="77">
        <f>'CONTRACTACIO 1r TR 2024'!AC25+'CONTRACTACIO 2n TR 2024'!AC25+'CONTRACTACIO 3r TR 2024'!AC25+'CONTRACTACIO 4t TR 2024'!AC25</f>
        <v>0</v>
      </c>
      <c r="Y25" s="78">
        <f>'CONTRACTACIO 1r TR 2024'!AD25+'CONTRACTACIO 2n TR 2024'!AD25+'CONTRACTACIO 3r TR 2024'!AD25+'CONTRACTACIO 4t TR 2024'!AD25</f>
        <v>0</v>
      </c>
      <c r="Z25" s="67" t="str">
        <f t="shared" si="9"/>
        <v/>
      </c>
      <c r="AA25" s="81">
        <f>'CONTRACTACIO 1r TR 2024'!V25+'CONTRACTACIO 2n TR 2024'!V25+'CONTRACTACIO 3r TR 2024'!V25+'CONTRACTACIO 4t TR 2024'!V25</f>
        <v>0</v>
      </c>
      <c r="AB25" s="20" t="str">
        <f t="shared" si="10"/>
        <v/>
      </c>
      <c r="AC25" s="77">
        <f>'CONTRACTACIO 1r TR 2024'!X25+'CONTRACTACIO 2n TR 2024'!X25+'CONTRACTACIO 3r TR 2024'!X25+'CONTRACTACIO 4t TR 2024'!X25</f>
        <v>0</v>
      </c>
      <c r="AD25" s="78">
        <f>'CONTRACTACIO 1r TR 2024'!Y25+'CONTRACTACIO 2n TR 2024'!Y25+'CONTRACTACIO 3r TR 2024'!Y25+'CONTRACTACIO 4t TR 2024'!Y25</f>
        <v>0</v>
      </c>
      <c r="AE25" s="67" t="str">
        <f t="shared" si="11"/>
        <v/>
      </c>
    </row>
    <row r="26" spans="1:31" ht="33" customHeight="1" thickBot="1" x14ac:dyDescent="0.35">
      <c r="A26" s="82" t="s">
        <v>0</v>
      </c>
      <c r="B26" s="16">
        <f t="shared" ref="B26:AE26" si="12">SUM(B13:B25)</f>
        <v>299</v>
      </c>
      <c r="C26" s="17">
        <f t="shared" si="12"/>
        <v>1</v>
      </c>
      <c r="D26" s="18">
        <f t="shared" si="12"/>
        <v>18383404.979999997</v>
      </c>
      <c r="E26" s="18">
        <f t="shared" si="12"/>
        <v>22243920.050000001</v>
      </c>
      <c r="F26" s="19">
        <f t="shared" si="12"/>
        <v>1</v>
      </c>
      <c r="G26" s="16">
        <f t="shared" si="12"/>
        <v>4388</v>
      </c>
      <c r="H26" s="17">
        <f t="shared" si="12"/>
        <v>1</v>
      </c>
      <c r="I26" s="18">
        <f t="shared" si="12"/>
        <v>258056875.14000002</v>
      </c>
      <c r="J26" s="18">
        <f t="shared" si="12"/>
        <v>308865565.08000004</v>
      </c>
      <c r="K26" s="19">
        <f t="shared" si="12"/>
        <v>0.99999999999999989</v>
      </c>
      <c r="L26" s="16">
        <f t="shared" si="12"/>
        <v>2240</v>
      </c>
      <c r="M26" s="17">
        <f t="shared" si="12"/>
        <v>1</v>
      </c>
      <c r="N26" s="18">
        <f t="shared" si="12"/>
        <v>15647618.350000001</v>
      </c>
      <c r="O26" s="18">
        <f t="shared" si="12"/>
        <v>18879519.16</v>
      </c>
      <c r="P26" s="19">
        <f t="shared" si="12"/>
        <v>1</v>
      </c>
      <c r="Q26" s="16">
        <f t="shared" si="12"/>
        <v>10</v>
      </c>
      <c r="R26" s="17">
        <f t="shared" si="12"/>
        <v>1</v>
      </c>
      <c r="S26" s="18">
        <f t="shared" si="12"/>
        <v>2857424.7800000003</v>
      </c>
      <c r="T26" s="18">
        <f t="shared" si="12"/>
        <v>2857424.79</v>
      </c>
      <c r="U26" s="19">
        <f t="shared" si="12"/>
        <v>1</v>
      </c>
      <c r="V26" s="16">
        <f t="shared" si="12"/>
        <v>0</v>
      </c>
      <c r="W26" s="17">
        <f t="shared" si="12"/>
        <v>0</v>
      </c>
      <c r="X26" s="18">
        <f t="shared" si="12"/>
        <v>0</v>
      </c>
      <c r="Y26" s="18">
        <f t="shared" si="12"/>
        <v>0</v>
      </c>
      <c r="Z26" s="19">
        <f t="shared" si="12"/>
        <v>0</v>
      </c>
      <c r="AA26" s="16">
        <f t="shared" si="12"/>
        <v>85</v>
      </c>
      <c r="AB26" s="17">
        <f t="shared" si="12"/>
        <v>1</v>
      </c>
      <c r="AC26" s="18">
        <f t="shared" si="12"/>
        <v>1999097.0100000002</v>
      </c>
      <c r="AD26" s="18">
        <f t="shared" si="12"/>
        <v>2343680.77</v>
      </c>
      <c r="AE26" s="19">
        <f t="shared" si="12"/>
        <v>1</v>
      </c>
    </row>
    <row r="27" spans="1:31" s="25" customFormat="1" ht="18.600000000000001" customHeight="1" x14ac:dyDescent="0.3">
      <c r="B27" s="26"/>
      <c r="H27" s="26"/>
      <c r="N27" s="26"/>
    </row>
    <row r="28" spans="1:31" s="49" customFormat="1" ht="34.200000000000003" customHeight="1" x14ac:dyDescent="0.3">
      <c r="A28" s="128" t="str">
        <f>'CONTRACTACIO 1r TR 2024'!A28:Q28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ss):                                                                                              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19.2" customHeight="1" x14ac:dyDescent="0.3">
      <c r="A29" s="129" t="str">
        <f>'CONTRACTACIO 2n TR 2024'!A29</f>
        <v>https://bcnroc.ajuntament.barcelona.cat/jspui/bitstream/11703/135210/3/GM_Pressupost2024.pdf#page=247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47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49" customFormat="1" ht="43.95" customHeight="1" x14ac:dyDescent="0.3">
      <c r="A30" s="124" t="s">
        <v>36</v>
      </c>
      <c r="B30" s="124"/>
      <c r="C30" s="124"/>
      <c r="D30" s="124"/>
      <c r="E30" s="124"/>
      <c r="F30" s="124"/>
      <c r="G30" s="124"/>
      <c r="H30" s="124"/>
      <c r="I30" s="50"/>
      <c r="J30" s="50"/>
      <c r="K30" s="50"/>
      <c r="L30" s="72"/>
      <c r="M30" s="51"/>
      <c r="N30" s="47"/>
      <c r="O30" s="47"/>
      <c r="P30" s="50"/>
      <c r="Q30" s="50"/>
      <c r="R30" s="72"/>
      <c r="S30" s="47"/>
      <c r="T30" s="47"/>
      <c r="U30" s="47"/>
      <c r="V30" s="48"/>
      <c r="W30" s="48"/>
      <c r="X30" s="48"/>
      <c r="AC30" s="48"/>
      <c r="AD30" s="48"/>
      <c r="AE30" s="48"/>
    </row>
    <row r="31" spans="1:31" s="53" customFormat="1" ht="21.6" customHeight="1" thickBot="1" x14ac:dyDescent="0.35">
      <c r="A31" s="72"/>
      <c r="B31" s="72"/>
      <c r="C31" s="72"/>
      <c r="D31" s="72"/>
      <c r="E31" s="72"/>
      <c r="F31" s="72"/>
      <c r="G31" s="52"/>
      <c r="H31" s="52"/>
      <c r="I31" s="50"/>
      <c r="J31" s="50"/>
      <c r="K31" s="50"/>
      <c r="L31" s="72"/>
      <c r="M31" s="51"/>
      <c r="N31" s="47"/>
      <c r="O31" s="47"/>
      <c r="P31" s="50"/>
      <c r="Q31" s="50"/>
      <c r="R31" s="72"/>
      <c r="S31" s="47"/>
      <c r="T31" s="47"/>
      <c r="U31" s="47"/>
      <c r="V31" s="47"/>
      <c r="W31" s="47"/>
      <c r="X31" s="47"/>
      <c r="Y31" s="49"/>
      <c r="Z31" s="49"/>
      <c r="AA31" s="49"/>
      <c r="AB31" s="49"/>
      <c r="AC31" s="47"/>
      <c r="AD31" s="47"/>
      <c r="AE31" s="47"/>
    </row>
    <row r="32" spans="1:31" s="53" customFormat="1" ht="18" customHeight="1" x14ac:dyDescent="0.3">
      <c r="A32" s="154" t="s">
        <v>10</v>
      </c>
      <c r="B32" s="157" t="s">
        <v>17</v>
      </c>
      <c r="C32" s="158"/>
      <c r="D32" s="158"/>
      <c r="E32" s="158"/>
      <c r="F32" s="159"/>
      <c r="G32" s="25"/>
      <c r="H32" s="54"/>
      <c r="I32" s="54"/>
      <c r="J32" s="163" t="s">
        <v>15</v>
      </c>
      <c r="K32" s="164"/>
      <c r="L32" s="157" t="s">
        <v>16</v>
      </c>
      <c r="M32" s="158"/>
      <c r="N32" s="158"/>
      <c r="O32" s="158"/>
      <c r="P32" s="159"/>
      <c r="Q32" s="50"/>
      <c r="R32" s="72"/>
      <c r="S32" s="47"/>
      <c r="T32" s="47"/>
      <c r="U32" s="47"/>
      <c r="V32" s="50"/>
      <c r="W32" s="50"/>
      <c r="X32" s="72"/>
      <c r="Y32" s="49"/>
      <c r="Z32" s="49"/>
      <c r="AA32" s="49"/>
      <c r="AB32" s="49"/>
      <c r="AC32" s="50"/>
      <c r="AD32" s="50"/>
      <c r="AE32" s="72"/>
    </row>
    <row r="33" spans="1:33" s="54" customFormat="1" ht="18" customHeight="1" thickBot="1" x14ac:dyDescent="0.35">
      <c r="A33" s="155"/>
      <c r="B33" s="160"/>
      <c r="C33" s="161"/>
      <c r="D33" s="161"/>
      <c r="E33" s="161"/>
      <c r="F33" s="162"/>
      <c r="G33" s="25"/>
      <c r="J33" s="165"/>
      <c r="K33" s="166"/>
      <c r="L33" s="169"/>
      <c r="M33" s="170"/>
      <c r="N33" s="170"/>
      <c r="O33" s="170"/>
      <c r="P33" s="171"/>
      <c r="Q33" s="50"/>
      <c r="R33" s="72"/>
      <c r="S33" s="47"/>
      <c r="T33" s="47"/>
      <c r="U33" s="47"/>
      <c r="V33" s="50"/>
      <c r="W33" s="50"/>
      <c r="X33" s="72"/>
      <c r="AC33" s="50"/>
      <c r="AD33" s="50"/>
      <c r="AE33" s="72"/>
    </row>
    <row r="34" spans="1:33" s="54" customFormat="1" ht="40.200000000000003" customHeight="1" thickBot="1" x14ac:dyDescent="0.35">
      <c r="A34" s="156"/>
      <c r="B34" s="55" t="s">
        <v>14</v>
      </c>
      <c r="C34" s="35" t="s">
        <v>8</v>
      </c>
      <c r="D34" s="36" t="s">
        <v>48</v>
      </c>
      <c r="E34" s="37" t="s">
        <v>49</v>
      </c>
      <c r="F34" s="56" t="s">
        <v>9</v>
      </c>
      <c r="G34" s="25"/>
      <c r="H34" s="25"/>
      <c r="I34" s="25"/>
      <c r="J34" s="167"/>
      <c r="K34" s="168"/>
      <c r="L34" s="55" t="s">
        <v>14</v>
      </c>
      <c r="M34" s="35" t="s">
        <v>8</v>
      </c>
      <c r="N34" s="36" t="s">
        <v>48</v>
      </c>
      <c r="O34" s="37" t="s">
        <v>49</v>
      </c>
      <c r="P34" s="56" t="s">
        <v>9</v>
      </c>
      <c r="Q34" s="50"/>
      <c r="R34" s="72"/>
      <c r="S34" s="47"/>
      <c r="T34" s="47"/>
      <c r="U34" s="47"/>
      <c r="V34" s="50"/>
      <c r="W34" s="50"/>
      <c r="X34" s="72"/>
      <c r="AC34" s="50"/>
      <c r="AD34" s="50"/>
      <c r="AE34" s="72"/>
    </row>
    <row r="35" spans="1:33" s="25" customFormat="1" ht="47.4" customHeight="1" x14ac:dyDescent="0.3">
      <c r="A35" s="41" t="s">
        <v>25</v>
      </c>
      <c r="B35" s="9">
        <f t="shared" ref="B35:B44" si="13">B13+G13+L13+Q13+V13+AA13</f>
        <v>242</v>
      </c>
      <c r="C35" s="8">
        <f t="shared" ref="C35:C41" si="14">IF(B35,B35/$B$48,"")</f>
        <v>3.4463115921389918E-2</v>
      </c>
      <c r="D35" s="10">
        <f t="shared" ref="D35:D44" si="15">D13+I13+N13+S13+X13+AC13</f>
        <v>229021950.90000004</v>
      </c>
      <c r="E35" s="11">
        <f t="shared" ref="E35:E44" si="16">E13+J13+O13+T13+Y13+AD13</f>
        <v>274754671.72999996</v>
      </c>
      <c r="F35" s="21">
        <f t="shared" ref="F35:F41" si="17">IF(E35,E35/$E$48,"")</f>
        <v>0.7735425737108258</v>
      </c>
      <c r="J35" s="152" t="s">
        <v>3</v>
      </c>
      <c r="K35" s="153"/>
      <c r="L35" s="57">
        <f>B26</f>
        <v>299</v>
      </c>
      <c r="M35" s="8">
        <f t="shared" ref="M35:M40" si="18">IF(L35,L35/$L$41,"")</f>
        <v>4.2580461407006553E-2</v>
      </c>
      <c r="N35" s="58">
        <f>D26</f>
        <v>18383404.979999997</v>
      </c>
      <c r="O35" s="58">
        <f>E26</f>
        <v>22243920.050000001</v>
      </c>
      <c r="P35" s="59">
        <f t="shared" ref="P35:P40" si="19">IF(O35,O35/$O$41,"")</f>
        <v>6.262539252400301E-2</v>
      </c>
    </row>
    <row r="36" spans="1:33" s="25" customFormat="1" ht="30" customHeight="1" x14ac:dyDescent="0.3">
      <c r="A36" s="43" t="s">
        <v>18</v>
      </c>
      <c r="B36" s="12">
        <f t="shared" si="13"/>
        <v>112</v>
      </c>
      <c r="C36" s="8">
        <f t="shared" si="14"/>
        <v>1.5949871831387068E-2</v>
      </c>
      <c r="D36" s="13">
        <f t="shared" si="15"/>
        <v>8996358.7899999991</v>
      </c>
      <c r="E36" s="14">
        <f t="shared" si="16"/>
        <v>10844815.92</v>
      </c>
      <c r="F36" s="21">
        <f t="shared" si="17"/>
        <v>3.0532426492899431E-2</v>
      </c>
      <c r="J36" s="148" t="s">
        <v>1</v>
      </c>
      <c r="K36" s="149"/>
      <c r="L36" s="60">
        <f>G26</f>
        <v>4388</v>
      </c>
      <c r="M36" s="8">
        <f t="shared" si="18"/>
        <v>0.62489319282255773</v>
      </c>
      <c r="N36" s="61">
        <f>I26</f>
        <v>258056875.14000002</v>
      </c>
      <c r="O36" s="61">
        <f>J26</f>
        <v>308865565.08000004</v>
      </c>
      <c r="P36" s="59">
        <f t="shared" si="19"/>
        <v>0.86957816818277034</v>
      </c>
    </row>
    <row r="37" spans="1:33" s="25" customFormat="1" ht="30" customHeight="1" x14ac:dyDescent="0.3">
      <c r="A37" s="43" t="s">
        <v>19</v>
      </c>
      <c r="B37" s="12">
        <f t="shared" si="13"/>
        <v>101</v>
      </c>
      <c r="C37" s="8">
        <f t="shared" si="14"/>
        <v>1.4383366562232982E-2</v>
      </c>
      <c r="D37" s="13">
        <f t="shared" si="15"/>
        <v>2748438.31</v>
      </c>
      <c r="E37" s="14">
        <f t="shared" si="16"/>
        <v>3207323.67</v>
      </c>
      <c r="F37" s="21">
        <f t="shared" si="17"/>
        <v>9.0298788762853827E-3</v>
      </c>
      <c r="J37" s="148" t="s">
        <v>2</v>
      </c>
      <c r="K37" s="149"/>
      <c r="L37" s="60">
        <f>L26</f>
        <v>2240</v>
      </c>
      <c r="M37" s="8">
        <f t="shared" si="18"/>
        <v>0.31899743662774138</v>
      </c>
      <c r="N37" s="61">
        <f>N26</f>
        <v>15647618.350000001</v>
      </c>
      <c r="O37" s="61">
        <f>O26</f>
        <v>18879519.16</v>
      </c>
      <c r="P37" s="59">
        <f t="shared" si="19"/>
        <v>5.3153279431043247E-2</v>
      </c>
    </row>
    <row r="38" spans="1:33" ht="30" customHeight="1" x14ac:dyDescent="0.3">
      <c r="A38" s="43" t="s">
        <v>26</v>
      </c>
      <c r="B38" s="12">
        <f t="shared" si="13"/>
        <v>10</v>
      </c>
      <c r="C38" s="8">
        <f t="shared" si="14"/>
        <v>1.4240956992309882E-3</v>
      </c>
      <c r="D38" s="13">
        <f t="shared" si="15"/>
        <v>2857424.7800000003</v>
      </c>
      <c r="E38" s="14">
        <f t="shared" si="16"/>
        <v>2857424.79</v>
      </c>
      <c r="F38" s="21">
        <f t="shared" si="17"/>
        <v>8.0447757715064652E-3</v>
      </c>
      <c r="G38" s="25"/>
      <c r="H38" s="25"/>
      <c r="I38" s="25"/>
      <c r="J38" s="148" t="s">
        <v>34</v>
      </c>
      <c r="K38" s="149"/>
      <c r="L38" s="60">
        <f>Q26</f>
        <v>10</v>
      </c>
      <c r="M38" s="8">
        <f t="shared" si="18"/>
        <v>1.4240956992309882E-3</v>
      </c>
      <c r="N38" s="61">
        <f>S26</f>
        <v>2857424.7800000003</v>
      </c>
      <c r="O38" s="61">
        <f>T26</f>
        <v>2857424.79</v>
      </c>
      <c r="P38" s="59">
        <f t="shared" si="19"/>
        <v>8.0447757715064634E-3</v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3">
      <c r="A39" s="43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5"/>
      <c r="H39" s="25"/>
      <c r="I39" s="25"/>
      <c r="J39" s="148" t="s">
        <v>5</v>
      </c>
      <c r="K39" s="149"/>
      <c r="L39" s="60">
        <f>AA26</f>
        <v>85</v>
      </c>
      <c r="M39" s="8">
        <f t="shared" si="18"/>
        <v>1.21048134434634E-2</v>
      </c>
      <c r="N39" s="61">
        <f>AC26</f>
        <v>1999097.0100000002</v>
      </c>
      <c r="O39" s="61">
        <f>AD26</f>
        <v>2343680.77</v>
      </c>
      <c r="P39" s="59">
        <f t="shared" si="19"/>
        <v>6.5983840906768407E-3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x14ac:dyDescent="0.3">
      <c r="A40" s="44" t="s">
        <v>33</v>
      </c>
      <c r="B40" s="15">
        <f t="shared" si="13"/>
        <v>24</v>
      </c>
      <c r="C40" s="8">
        <f t="shared" si="14"/>
        <v>3.4178296781543719E-3</v>
      </c>
      <c r="D40" s="13">
        <f t="shared" si="15"/>
        <v>2133124.52</v>
      </c>
      <c r="E40" s="22">
        <f t="shared" si="16"/>
        <v>2438350.33</v>
      </c>
      <c r="F40" s="21">
        <f t="shared" si="17"/>
        <v>6.8649161741292219E-3</v>
      </c>
      <c r="G40" s="25"/>
      <c r="H40" s="25"/>
      <c r="I40" s="25"/>
      <c r="J40" s="148" t="s">
        <v>4</v>
      </c>
      <c r="K40" s="149"/>
      <c r="L40" s="60">
        <f>V26</f>
        <v>0</v>
      </c>
      <c r="M40" s="8" t="str">
        <f t="shared" si="18"/>
        <v/>
      </c>
      <c r="N40" s="61">
        <f>X26</f>
        <v>0</v>
      </c>
      <c r="O40" s="61">
        <f>Y26</f>
        <v>0</v>
      </c>
      <c r="P40" s="59" t="str">
        <f t="shared" si="19"/>
        <v/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thickBot="1" x14ac:dyDescent="0.35">
      <c r="A41" s="44" t="s">
        <v>28</v>
      </c>
      <c r="B41" s="12">
        <f t="shared" si="13"/>
        <v>595</v>
      </c>
      <c r="C41" s="8">
        <f t="shared" si="14"/>
        <v>8.4733694104243806E-2</v>
      </c>
      <c r="D41" s="13">
        <f t="shared" si="15"/>
        <v>28964250.45000001</v>
      </c>
      <c r="E41" s="23">
        <f t="shared" si="16"/>
        <v>34679975.07</v>
      </c>
      <c r="F41" s="21">
        <f t="shared" si="17"/>
        <v>9.7637783565104511E-2</v>
      </c>
      <c r="G41" s="25"/>
      <c r="H41" s="25"/>
      <c r="I41" s="25"/>
      <c r="J41" s="150" t="s">
        <v>0</v>
      </c>
      <c r="K41" s="151"/>
      <c r="L41" s="83">
        <f>SUM(L35:L40)</f>
        <v>7022</v>
      </c>
      <c r="M41" s="17">
        <f>SUM(M35:M40)</f>
        <v>1</v>
      </c>
      <c r="N41" s="84">
        <f>SUM(N35:N40)</f>
        <v>296944420.25999999</v>
      </c>
      <c r="O41" s="85">
        <f>SUM(O35:O40)</f>
        <v>355190109.85000008</v>
      </c>
      <c r="P41" s="86">
        <f>SUM(P35:P40)</f>
        <v>0.99999999999999978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ht="30" customHeight="1" x14ac:dyDescent="0.3">
      <c r="A42" s="45" t="s">
        <v>29</v>
      </c>
      <c r="B42" s="12">
        <f t="shared" si="13"/>
        <v>2063</v>
      </c>
      <c r="C42" s="8">
        <f t="shared" ref="C42:C47" si="20">IF(B42,B42/$B$48,"")</f>
        <v>0.29379094275135287</v>
      </c>
      <c r="D42" s="13">
        <f t="shared" si="15"/>
        <v>18639576.199999999</v>
      </c>
      <c r="E42" s="23">
        <f t="shared" si="16"/>
        <v>22335363.420000006</v>
      </c>
      <c r="F42" s="21">
        <f t="shared" ref="F42:F47" si="21">IF(E42,E42/$E$48,"")</f>
        <v>6.2882841612432364E-2</v>
      </c>
      <c r="G42" s="25"/>
      <c r="H42" s="25"/>
      <c r="I42" s="25"/>
      <c r="J42" s="25"/>
      <c r="K42" s="25"/>
      <c r="L42" s="25"/>
      <c r="M42" s="25"/>
      <c r="N42" s="26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</row>
    <row r="43" spans="1:33" ht="30" customHeight="1" x14ac:dyDescent="0.3">
      <c r="A43" s="46" t="s">
        <v>32</v>
      </c>
      <c r="B43" s="12">
        <f t="shared" si="13"/>
        <v>3768</v>
      </c>
      <c r="C43" s="8">
        <f t="shared" si="20"/>
        <v>0.53659925947023634</v>
      </c>
      <c r="D43" s="13">
        <f t="shared" si="15"/>
        <v>2262439.6000000015</v>
      </c>
      <c r="E43" s="14">
        <f t="shared" si="16"/>
        <v>2660443.8700000006</v>
      </c>
      <c r="F43" s="21">
        <f t="shared" si="21"/>
        <v>7.4901969289728537E-3</v>
      </c>
      <c r="G43" s="25"/>
      <c r="H43" s="25"/>
      <c r="I43" s="25"/>
      <c r="J43" s="50"/>
      <c r="K43" s="50"/>
      <c r="L43" s="72"/>
      <c r="M43" s="51"/>
      <c r="N43" s="47"/>
      <c r="O43" s="47"/>
      <c r="P43" s="50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</row>
    <row r="44" spans="1:33" ht="30" customHeight="1" x14ac:dyDescent="0.3">
      <c r="A44" s="80" t="s">
        <v>45</v>
      </c>
      <c r="B44" s="12">
        <f t="shared" si="13"/>
        <v>0</v>
      </c>
      <c r="C44" s="8" t="str">
        <f t="shared" si="20"/>
        <v/>
      </c>
      <c r="D44" s="13">
        <f t="shared" si="15"/>
        <v>0</v>
      </c>
      <c r="E44" s="14">
        <f t="shared" si="16"/>
        <v>0</v>
      </c>
      <c r="F44" s="21" t="str">
        <f t="shared" si="21"/>
        <v/>
      </c>
      <c r="G44" s="25"/>
      <c r="H44" s="25"/>
      <c r="I44" s="25"/>
      <c r="J44" s="50"/>
      <c r="K44" s="50"/>
      <c r="L44" s="89"/>
      <c r="M44" s="51"/>
      <c r="N44" s="47"/>
      <c r="O44" s="47"/>
      <c r="P44" s="50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</row>
    <row r="45" spans="1:33" ht="30" customHeight="1" x14ac:dyDescent="0.3">
      <c r="A45" s="94" t="s">
        <v>47</v>
      </c>
      <c r="B45" s="12">
        <f t="shared" ref="B45" si="22">B23+G23+L23+Q23+V23+AA23</f>
        <v>84</v>
      </c>
      <c r="C45" s="8">
        <f t="shared" si="20"/>
        <v>1.1962403873540303E-2</v>
      </c>
      <c r="D45" s="13">
        <f t="shared" ref="D45" si="23">D23+I23+N23+S23+X23+AC23</f>
        <v>741727.81</v>
      </c>
      <c r="E45" s="14">
        <f t="shared" ref="E45" si="24">E23+J23+O23+T23+Y23+AD23</f>
        <v>742091.25</v>
      </c>
      <c r="F45" s="21">
        <f t="shared" si="21"/>
        <v>2.0892790351437203E-3</v>
      </c>
      <c r="G45" s="25"/>
      <c r="H45" s="25"/>
      <c r="I45" s="25"/>
      <c r="J45" s="50"/>
      <c r="K45" s="50"/>
      <c r="L45" s="96"/>
      <c r="M45" s="51"/>
      <c r="N45" s="47"/>
      <c r="O45" s="47"/>
      <c r="P45" s="50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</row>
    <row r="46" spans="1:33" ht="39.6" customHeight="1" x14ac:dyDescent="0.3">
      <c r="A46" s="94" t="s">
        <v>59</v>
      </c>
      <c r="B46" s="12">
        <f t="shared" ref="B46" si="25">B24+G24+L24+Q24+V24+AA24</f>
        <v>15</v>
      </c>
      <c r="C46" s="8">
        <f t="shared" si="20"/>
        <v>2.1361435488464827E-3</v>
      </c>
      <c r="D46" s="13">
        <f t="shared" ref="D46" si="26">D24+I24+N24+S24+X24+AC24</f>
        <v>277178.06</v>
      </c>
      <c r="E46" s="14">
        <f t="shared" ref="E46" si="27">E24+J24+O24+T24+Y24+AD24</f>
        <v>328832.06</v>
      </c>
      <c r="F46" s="21">
        <f t="shared" si="21"/>
        <v>9.2579171232799458E-4</v>
      </c>
      <c r="G46" s="25"/>
      <c r="H46" s="25"/>
      <c r="I46" s="25"/>
      <c r="J46" s="50"/>
      <c r="K46" s="50"/>
      <c r="L46" s="102"/>
      <c r="M46" s="51"/>
      <c r="N46" s="47"/>
      <c r="O46" s="47"/>
      <c r="P46" s="50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</row>
    <row r="47" spans="1:33" ht="30" customHeight="1" x14ac:dyDescent="0.3">
      <c r="A47" s="94" t="s">
        <v>52</v>
      </c>
      <c r="B47" s="12">
        <f t="shared" ref="B47" si="28">B25+G25+L25+Q25+V25+AA25</f>
        <v>8</v>
      </c>
      <c r="C47" s="8">
        <f t="shared" si="20"/>
        <v>1.1392765593847907E-3</v>
      </c>
      <c r="D47" s="13">
        <f t="shared" ref="D47" si="29">D25+I25+N25+S25+X25+AC25</f>
        <v>301950.84000000003</v>
      </c>
      <c r="E47" s="14">
        <f t="shared" ref="E47" si="30">E25+J25+O25+T25+Y25+AD25</f>
        <v>340817.74</v>
      </c>
      <c r="F47" s="21">
        <f t="shared" si="21"/>
        <v>9.5953612037207449E-4</v>
      </c>
      <c r="G47" s="25"/>
      <c r="H47" s="25"/>
      <c r="I47" s="25"/>
      <c r="J47" s="50"/>
      <c r="K47" s="50"/>
      <c r="L47" s="72"/>
      <c r="M47" s="51"/>
      <c r="N47" s="47"/>
      <c r="O47" s="47"/>
      <c r="P47" s="50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1:33" s="53" customFormat="1" ht="30" customHeight="1" thickBot="1" x14ac:dyDescent="0.35">
      <c r="A48" s="64" t="s">
        <v>0</v>
      </c>
      <c r="B48" s="16">
        <f>SUM(B35:B47)</f>
        <v>7022</v>
      </c>
      <c r="C48" s="17">
        <f>SUM(C35:C47)</f>
        <v>1</v>
      </c>
      <c r="D48" s="18">
        <f>SUM(D35:D47)</f>
        <v>296944420.26000005</v>
      </c>
      <c r="E48" s="18">
        <f>SUM(E35:E47)</f>
        <v>355190109.85000002</v>
      </c>
      <c r="F48" s="19">
        <f>SUM(F35:F47)</f>
        <v>0.99999999999999978</v>
      </c>
      <c r="G48" s="25"/>
      <c r="H48" s="26"/>
      <c r="I48" s="25"/>
      <c r="J48" s="25"/>
      <c r="K48" s="25"/>
      <c r="L48" s="25"/>
      <c r="M48" s="25"/>
      <c r="N48" s="26"/>
      <c r="O48" s="25"/>
      <c r="P48" s="25"/>
      <c r="Q48" s="50"/>
      <c r="R48" s="72"/>
      <c r="S48" s="47"/>
      <c r="T48" s="47"/>
      <c r="U48" s="47"/>
      <c r="V48" s="50"/>
      <c r="W48" s="50"/>
      <c r="X48" s="72"/>
      <c r="Y48" s="49"/>
      <c r="Z48" s="49"/>
      <c r="AA48" s="49"/>
      <c r="AB48" s="49"/>
      <c r="AC48" s="50"/>
      <c r="AD48" s="50"/>
      <c r="AE48" s="72"/>
    </row>
    <row r="49" spans="1:33" s="53" customFormat="1" ht="30" customHeight="1" x14ac:dyDescent="0.3">
      <c r="A49" s="72"/>
      <c r="B49" s="72"/>
      <c r="C49" s="72"/>
      <c r="D49" s="72"/>
      <c r="E49" s="72"/>
      <c r="F49" s="72"/>
      <c r="G49" s="25"/>
      <c r="H49" s="26"/>
      <c r="I49" s="25"/>
      <c r="J49" s="25"/>
      <c r="K49" s="25"/>
      <c r="L49" s="25"/>
      <c r="M49" s="25"/>
      <c r="N49" s="26"/>
      <c r="O49" s="25"/>
      <c r="P49" s="25"/>
      <c r="Q49" s="25"/>
      <c r="R49" s="25"/>
      <c r="S49" s="25"/>
      <c r="T49" s="25"/>
      <c r="U49" s="65"/>
      <c r="V49" s="50"/>
      <c r="W49" s="50"/>
      <c r="X49" s="72"/>
      <c r="Y49" s="49"/>
      <c r="Z49" s="49"/>
      <c r="AA49" s="49"/>
      <c r="AB49" s="49"/>
      <c r="AC49" s="50"/>
      <c r="AD49" s="50"/>
      <c r="AE49" s="72"/>
    </row>
    <row r="50" spans="1:33" ht="36" customHeight="1" x14ac:dyDescent="0.3">
      <c r="A50" s="25"/>
      <c r="B50" s="26"/>
      <c r="C50" s="25"/>
      <c r="D50" s="25"/>
      <c r="E50" s="25"/>
      <c r="F50" s="25"/>
      <c r="G50" s="25"/>
      <c r="H50" s="26"/>
      <c r="I50" s="25"/>
      <c r="J50" s="25"/>
      <c r="K50" s="25"/>
      <c r="L50" s="25"/>
      <c r="M50" s="25"/>
      <c r="N50" s="26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</row>
    <row r="51" spans="1:33" s="25" customFormat="1" ht="23.1" customHeight="1" x14ac:dyDescent="0.3">
      <c r="B51" s="26"/>
      <c r="H51" s="26"/>
      <c r="N51" s="26"/>
    </row>
    <row r="52" spans="1:33" s="25" customFormat="1" x14ac:dyDescent="0.3">
      <c r="B52" s="26"/>
      <c r="H52" s="26"/>
      <c r="N52" s="26"/>
    </row>
    <row r="53" spans="1:33" s="25" customFormat="1" x14ac:dyDescent="0.3">
      <c r="B53" s="26"/>
      <c r="H53" s="26"/>
      <c r="N53" s="26"/>
    </row>
    <row r="54" spans="1:33" s="25" customFormat="1" x14ac:dyDescent="0.3">
      <c r="B54" s="26"/>
      <c r="H54" s="26"/>
      <c r="N54" s="26"/>
    </row>
    <row r="55" spans="1:33" s="25" customFormat="1" x14ac:dyDescent="0.3">
      <c r="B55" s="26"/>
      <c r="H55" s="26"/>
      <c r="N55" s="26"/>
    </row>
    <row r="56" spans="1:33" s="25" customFormat="1" x14ac:dyDescent="0.3">
      <c r="B56" s="26"/>
      <c r="H56" s="26"/>
      <c r="N56" s="26"/>
    </row>
    <row r="57" spans="1:33" s="25" customFormat="1" x14ac:dyDescent="0.3">
      <c r="B57" s="26"/>
      <c r="H57" s="26"/>
      <c r="N57" s="26"/>
    </row>
    <row r="58" spans="1:33" s="25" customFormat="1" x14ac:dyDescent="0.3">
      <c r="B58" s="26"/>
      <c r="H58" s="26"/>
      <c r="N58" s="26"/>
    </row>
    <row r="59" spans="1:33" s="25" customFormat="1" x14ac:dyDescent="0.3">
      <c r="B59" s="26"/>
      <c r="H59" s="26"/>
      <c r="N59" s="26"/>
    </row>
    <row r="60" spans="1:33" s="25" customFormat="1" x14ac:dyDescent="0.3">
      <c r="B60" s="26"/>
      <c r="H60" s="26"/>
      <c r="N60" s="26"/>
    </row>
    <row r="61" spans="1:33" s="25" customFormat="1" x14ac:dyDescent="0.3">
      <c r="B61" s="26"/>
      <c r="H61" s="26"/>
      <c r="N61" s="26"/>
    </row>
    <row r="62" spans="1:33" s="25" customFormat="1" x14ac:dyDescent="0.3">
      <c r="B62" s="26"/>
      <c r="H62" s="26"/>
      <c r="N62" s="26"/>
    </row>
    <row r="63" spans="1:33" s="25" customFormat="1" x14ac:dyDescent="0.3">
      <c r="B63" s="26"/>
      <c r="H63" s="26"/>
      <c r="N63" s="26"/>
    </row>
    <row r="64" spans="1:33" s="25" customFormat="1" x14ac:dyDescent="0.3">
      <c r="B64" s="26"/>
      <c r="H64" s="26"/>
      <c r="N64" s="26"/>
    </row>
    <row r="65" spans="2:14" s="25" customFormat="1" x14ac:dyDescent="0.3">
      <c r="B65" s="26"/>
      <c r="H65" s="26"/>
      <c r="N65" s="26"/>
    </row>
    <row r="66" spans="2:14" s="25" customFormat="1" x14ac:dyDescent="0.3">
      <c r="B66" s="26"/>
      <c r="H66" s="26"/>
      <c r="N66" s="26"/>
    </row>
    <row r="67" spans="2:14" s="25" customFormat="1" x14ac:dyDescent="0.3">
      <c r="B67" s="26"/>
      <c r="H67" s="26"/>
      <c r="N67" s="26"/>
    </row>
    <row r="68" spans="2:14" s="25" customFormat="1" x14ac:dyDescent="0.3">
      <c r="B68" s="26"/>
      <c r="H68" s="26"/>
      <c r="N68" s="26"/>
    </row>
    <row r="69" spans="2:14" s="25" customFormat="1" x14ac:dyDescent="0.3">
      <c r="B69" s="26"/>
      <c r="H69" s="26"/>
      <c r="N69" s="26"/>
    </row>
    <row r="70" spans="2:14" s="25" customFormat="1" x14ac:dyDescent="0.3">
      <c r="B70" s="26"/>
      <c r="H70" s="26"/>
      <c r="N70" s="26"/>
    </row>
    <row r="71" spans="2:14" s="25" customFormat="1" x14ac:dyDescent="0.3">
      <c r="B71" s="26"/>
      <c r="H71" s="26"/>
      <c r="N71" s="26"/>
    </row>
    <row r="72" spans="2:14" s="25" customFormat="1" x14ac:dyDescent="0.3">
      <c r="B72" s="26"/>
      <c r="H72" s="26"/>
      <c r="N72" s="26"/>
    </row>
    <row r="73" spans="2:14" s="25" customFormat="1" x14ac:dyDescent="0.3">
      <c r="B73" s="26"/>
      <c r="H73" s="26"/>
      <c r="N73" s="26"/>
    </row>
    <row r="74" spans="2:14" s="25" customFormat="1" x14ac:dyDescent="0.3">
      <c r="B74" s="26"/>
      <c r="H74" s="26"/>
      <c r="N74" s="26"/>
    </row>
    <row r="75" spans="2:14" s="25" customFormat="1" x14ac:dyDescent="0.3">
      <c r="B75" s="26"/>
      <c r="H75" s="26"/>
      <c r="N75" s="26"/>
    </row>
    <row r="76" spans="2:14" s="25" customFormat="1" x14ac:dyDescent="0.3">
      <c r="B76" s="26"/>
      <c r="H76" s="26"/>
      <c r="N76" s="26"/>
    </row>
    <row r="77" spans="2:14" s="25" customFormat="1" x14ac:dyDescent="0.3">
      <c r="B77" s="26"/>
      <c r="H77" s="26"/>
      <c r="N77" s="26"/>
    </row>
    <row r="78" spans="2:14" s="25" customFormat="1" x14ac:dyDescent="0.3">
      <c r="B78" s="26"/>
      <c r="H78" s="26"/>
      <c r="N78" s="26"/>
    </row>
    <row r="79" spans="2:14" s="25" customFormat="1" x14ac:dyDescent="0.3">
      <c r="B79" s="26"/>
      <c r="H79" s="26"/>
      <c r="N79" s="26"/>
    </row>
    <row r="80" spans="2:14" s="25" customFormat="1" x14ac:dyDescent="0.3">
      <c r="B80" s="26"/>
      <c r="H80" s="26"/>
      <c r="N80" s="26"/>
    </row>
    <row r="81" spans="2:14" s="25" customFormat="1" x14ac:dyDescent="0.3">
      <c r="B81" s="26"/>
      <c r="H81" s="26"/>
      <c r="N81" s="26"/>
    </row>
    <row r="82" spans="2:14" s="25" customFormat="1" x14ac:dyDescent="0.3">
      <c r="B82" s="26"/>
      <c r="H82" s="26"/>
      <c r="N82" s="26"/>
    </row>
    <row r="83" spans="2:14" s="25" customFormat="1" x14ac:dyDescent="0.3">
      <c r="B83" s="26"/>
      <c r="H83" s="26"/>
      <c r="N83" s="26"/>
    </row>
    <row r="84" spans="2:14" s="25" customFormat="1" x14ac:dyDescent="0.3">
      <c r="B84" s="26"/>
      <c r="H84" s="26"/>
      <c r="N84" s="26"/>
    </row>
    <row r="85" spans="2:14" s="25" customFormat="1" x14ac:dyDescent="0.3">
      <c r="B85" s="26"/>
      <c r="H85" s="26"/>
      <c r="N85" s="26"/>
    </row>
    <row r="86" spans="2:14" s="25" customFormat="1" x14ac:dyDescent="0.3">
      <c r="B86" s="26"/>
      <c r="H86" s="26"/>
      <c r="N86" s="26"/>
    </row>
    <row r="87" spans="2:14" s="25" customFormat="1" x14ac:dyDescent="0.3">
      <c r="B87" s="26"/>
      <c r="H87" s="26"/>
      <c r="N87" s="26"/>
    </row>
    <row r="88" spans="2:14" s="25" customFormat="1" x14ac:dyDescent="0.3">
      <c r="B88" s="26"/>
      <c r="H88" s="26"/>
      <c r="N88" s="26"/>
    </row>
    <row r="89" spans="2:14" s="25" customFormat="1" x14ac:dyDescent="0.3">
      <c r="B89" s="26"/>
      <c r="H89" s="26"/>
      <c r="N89" s="26"/>
    </row>
    <row r="90" spans="2:14" s="25" customFormat="1" x14ac:dyDescent="0.3">
      <c r="B90" s="26"/>
      <c r="H90" s="26"/>
      <c r="N90" s="26"/>
    </row>
    <row r="91" spans="2:14" s="25" customFormat="1" x14ac:dyDescent="0.3">
      <c r="B91" s="26"/>
      <c r="H91" s="26"/>
      <c r="N91" s="26"/>
    </row>
    <row r="92" spans="2:14" s="25" customFormat="1" x14ac:dyDescent="0.3">
      <c r="B92" s="26"/>
      <c r="H92" s="26"/>
      <c r="N92" s="26"/>
    </row>
    <row r="93" spans="2:14" s="25" customFormat="1" x14ac:dyDescent="0.3">
      <c r="B93" s="26"/>
      <c r="H93" s="26"/>
      <c r="N93" s="26"/>
    </row>
    <row r="94" spans="2:14" s="25" customFormat="1" x14ac:dyDescent="0.3">
      <c r="B94" s="26"/>
      <c r="H94" s="26"/>
      <c r="N94" s="26"/>
    </row>
    <row r="95" spans="2:14" s="25" customFormat="1" x14ac:dyDescent="0.3">
      <c r="B95" s="26"/>
      <c r="H95" s="26"/>
      <c r="N95" s="26"/>
    </row>
    <row r="96" spans="2:14" s="25" customFormat="1" x14ac:dyDescent="0.3">
      <c r="B96" s="26"/>
      <c r="H96" s="26"/>
      <c r="N96" s="26"/>
    </row>
    <row r="97" spans="1:21" s="25" customFormat="1" x14ac:dyDescent="0.3">
      <c r="B97" s="26"/>
      <c r="H97" s="26"/>
      <c r="N97" s="26"/>
    </row>
    <row r="98" spans="1:21" s="25" customFormat="1" x14ac:dyDescent="0.3">
      <c r="B98" s="26"/>
      <c r="H98" s="26"/>
      <c r="N98" s="26"/>
    </row>
    <row r="99" spans="1:21" s="25" customFormat="1" x14ac:dyDescent="0.3">
      <c r="B99" s="26"/>
      <c r="H99" s="26"/>
      <c r="N99" s="26"/>
    </row>
    <row r="100" spans="1:21" s="25" customFormat="1" x14ac:dyDescent="0.3">
      <c r="B100" s="26"/>
      <c r="H100" s="26"/>
      <c r="N100" s="26"/>
    </row>
    <row r="101" spans="1:21" s="25" customFormat="1" x14ac:dyDescent="0.3">
      <c r="B101" s="26"/>
      <c r="H101" s="26"/>
      <c r="N101" s="26"/>
    </row>
    <row r="102" spans="1:21" s="25" customFormat="1" x14ac:dyDescent="0.3">
      <c r="B102" s="26"/>
      <c r="H102" s="26"/>
      <c r="N102" s="26"/>
    </row>
    <row r="103" spans="1:21" s="25" customFormat="1" x14ac:dyDescent="0.3">
      <c r="B103" s="26"/>
      <c r="H103" s="26"/>
      <c r="N103" s="26"/>
    </row>
    <row r="104" spans="1:21" s="25" customFormat="1" x14ac:dyDescent="0.3">
      <c r="B104" s="26"/>
      <c r="H104" s="26"/>
      <c r="N104" s="26"/>
    </row>
    <row r="105" spans="1:21" s="25" customFormat="1" x14ac:dyDescent="0.3">
      <c r="B105" s="26"/>
      <c r="H105" s="26"/>
      <c r="N105" s="26"/>
    </row>
    <row r="106" spans="1:21" s="25" customFormat="1" x14ac:dyDescent="0.3">
      <c r="B106" s="26"/>
      <c r="H106" s="26"/>
      <c r="N106" s="26"/>
    </row>
    <row r="107" spans="1:21" s="25" customFormat="1" x14ac:dyDescent="0.3">
      <c r="B107" s="26"/>
      <c r="H107" s="26"/>
      <c r="N107" s="26"/>
    </row>
    <row r="108" spans="1:21" s="25" customFormat="1" x14ac:dyDescent="0.3">
      <c r="B108" s="26"/>
      <c r="G108" s="27"/>
      <c r="H108" s="62"/>
      <c r="I108" s="27"/>
      <c r="J108" s="27"/>
      <c r="K108" s="27"/>
      <c r="L108" s="27"/>
      <c r="M108" s="27"/>
      <c r="N108" s="62"/>
      <c r="O108" s="27"/>
      <c r="P108" s="27"/>
    </row>
    <row r="109" spans="1:21" s="25" customFormat="1" x14ac:dyDescent="0.3">
      <c r="B109" s="26"/>
      <c r="G109" s="27"/>
      <c r="H109" s="62"/>
      <c r="I109" s="27"/>
      <c r="J109" s="27"/>
      <c r="K109" s="27"/>
      <c r="L109" s="27"/>
      <c r="M109" s="27"/>
      <c r="N109" s="62"/>
      <c r="O109" s="27"/>
      <c r="P109" s="27"/>
      <c r="Q109" s="27"/>
      <c r="R109" s="27"/>
      <c r="S109" s="27"/>
      <c r="T109" s="27"/>
      <c r="U109" s="27"/>
    </row>
    <row r="110" spans="1:21" s="25" customFormat="1" x14ac:dyDescent="0.3">
      <c r="B110" s="26"/>
      <c r="F110" s="27"/>
      <c r="G110" s="27"/>
      <c r="H110" s="62"/>
      <c r="I110" s="27"/>
      <c r="J110" s="27"/>
      <c r="K110" s="27"/>
      <c r="L110" s="27"/>
      <c r="M110" s="27"/>
      <c r="N110" s="62"/>
      <c r="O110" s="27"/>
      <c r="P110" s="27"/>
      <c r="Q110" s="27"/>
      <c r="R110" s="27"/>
      <c r="S110" s="27"/>
      <c r="T110" s="27"/>
      <c r="U110" s="27"/>
    </row>
    <row r="111" spans="1:21" s="25" customFormat="1" x14ac:dyDescent="0.3">
      <c r="A111" s="27"/>
      <c r="B111" s="62"/>
      <c r="C111" s="27"/>
      <c r="D111" s="27"/>
      <c r="E111" s="27"/>
      <c r="F111" s="27"/>
      <c r="G111" s="27"/>
      <c r="H111" s="62"/>
      <c r="I111" s="27"/>
      <c r="J111" s="27"/>
      <c r="K111" s="27"/>
      <c r="L111" s="27"/>
      <c r="M111" s="27"/>
      <c r="N111" s="62"/>
      <c r="O111" s="27"/>
      <c r="P111" s="27"/>
      <c r="Q111" s="27"/>
      <c r="R111" s="27"/>
      <c r="S111" s="27"/>
      <c r="T111" s="27"/>
      <c r="U111" s="27"/>
    </row>
  </sheetData>
  <sheetProtection algorithmName="SHA-512" hashValue="CBztTYu0sQxNmDsQXLjIMze2zDoyD17pTqXO52hu4ZXjndRMsJjF8qqxT4f5u8guclwHC1WF/WPqdK66Sa+9qw==" saltValue="YnjkFc1+iQRvVG6gPX67Jw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8:Q28"/>
    <mergeCell ref="J41:K41"/>
    <mergeCell ref="J35:K35"/>
    <mergeCell ref="J36:K36"/>
    <mergeCell ref="J37:K37"/>
    <mergeCell ref="J38:K38"/>
    <mergeCell ref="J40:K40"/>
    <mergeCell ref="J39:K39"/>
    <mergeCell ref="A29:Q29"/>
    <mergeCell ref="A30:H30"/>
    <mergeCell ref="A32:A34"/>
    <mergeCell ref="B32:F33"/>
    <mergeCell ref="J32:K34"/>
    <mergeCell ref="L32:P33"/>
  </mergeCells>
  <pageMargins left="0.39370078740157483" right="0" top="0.55118110236220474" bottom="0.35433070866141736" header="0.31496062992125984" footer="0.31496062992125984"/>
  <pageSetup paperSize="8" scale="45" orientation="landscape" r:id="rId1"/>
  <ignoredErrors>
    <ignoredError sqref="I13:J13 N13:O13 S13:T13 X13:Y13 AC13:AD13 G13 L13 Q13 V13 AA13 D13:E13 B13 B25:AE25 B21:AE21 B8" unlockedFormula="1"/>
    <ignoredError sqref="C46:C47 M35:M40 C35:C4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BERGUA BLANCO, JUAN</cp:lastModifiedBy>
  <cp:lastPrinted>2025-04-15T08:19:36Z</cp:lastPrinted>
  <dcterms:created xsi:type="dcterms:W3CDTF">2016-02-03T12:33:15Z</dcterms:created>
  <dcterms:modified xsi:type="dcterms:W3CDTF">2025-04-15T12:04:09Z</dcterms:modified>
</cp:coreProperties>
</file>