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CBB\"/>
    </mc:Choice>
  </mc:AlternateContent>
  <xr:revisionPtr revIDLastSave="0" documentId="13_ncr:1_{EEA46A9E-5A2D-4535-BCDC-626D7E21DAAA}" xr6:coauthVersionLast="47" xr6:coauthVersionMax="47" xr10:uidLastSave="{00000000-0000-0000-0000-000000000000}"/>
  <bookViews>
    <workbookView xWindow="-60" yWindow="-60" windowWidth="28920" windowHeight="15720" tabRatio="700" firstSheet="2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7" l="1"/>
  <c r="A28" i="6"/>
  <c r="A28" i="5"/>
  <c r="A28" i="4"/>
  <c r="A27" i="7"/>
  <c r="A27" i="6"/>
  <c r="A27" i="5"/>
  <c r="A27" i="4"/>
  <c r="E44" i="6" l="1"/>
  <c r="F44" i="6" s="1"/>
  <c r="D44" i="6"/>
  <c r="B44" i="6"/>
  <c r="C44" i="6" s="1"/>
  <c r="E44" i="5"/>
  <c r="F44" i="5" s="1"/>
  <c r="D44" i="5"/>
  <c r="B44" i="5"/>
  <c r="C44" i="5"/>
  <c r="E44" i="4"/>
  <c r="F44" i="4"/>
  <c r="D44" i="4"/>
  <c r="B44" i="4"/>
  <c r="C44" i="4"/>
  <c r="E44" i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/>
  <c r="AC23" i="7"/>
  <c r="AA23" i="7"/>
  <c r="AB23" i="7" s="1"/>
  <c r="Y23" i="7"/>
  <c r="Z23" i="7" s="1"/>
  <c r="X23" i="7"/>
  <c r="V23" i="7"/>
  <c r="W23" i="7" s="1"/>
  <c r="T23" i="7"/>
  <c r="U23" i="7"/>
  <c r="S23" i="7"/>
  <c r="Q23" i="7"/>
  <c r="R23" i="7" s="1"/>
  <c r="O23" i="7"/>
  <c r="P23" i="7" s="1"/>
  <c r="N23" i="7"/>
  <c r="L23" i="7"/>
  <c r="M23" i="7"/>
  <c r="J23" i="7"/>
  <c r="K23" i="7" s="1"/>
  <c r="I23" i="7"/>
  <c r="G23" i="7"/>
  <c r="H23" i="7" s="1"/>
  <c r="E23" i="7"/>
  <c r="E44" i="7" s="1"/>
  <c r="F44" i="7" s="1"/>
  <c r="D23" i="7"/>
  <c r="D44" i="7" s="1"/>
  <c r="B23" i="7"/>
  <c r="B44" i="7"/>
  <c r="C44" i="7" s="1"/>
  <c r="B8" i="7"/>
  <c r="B8" i="6"/>
  <c r="B8" i="5"/>
  <c r="B8" i="4"/>
  <c r="AD22" i="7"/>
  <c r="AE22" i="7" s="1"/>
  <c r="AC22" i="7"/>
  <c r="AA22" i="7"/>
  <c r="AB22" i="7"/>
  <c r="Y22" i="7"/>
  <c r="Z22" i="7"/>
  <c r="X22" i="7"/>
  <c r="V22" i="7"/>
  <c r="W22" i="7" s="1"/>
  <c r="T22" i="7"/>
  <c r="U22" i="7" s="1"/>
  <c r="S22" i="7"/>
  <c r="Q22" i="7"/>
  <c r="R22" i="7"/>
  <c r="O22" i="7"/>
  <c r="P22" i="7"/>
  <c r="N22" i="7"/>
  <c r="L22" i="7"/>
  <c r="M22" i="7" s="1"/>
  <c r="J22" i="7"/>
  <c r="I22" i="7"/>
  <c r="G22" i="7"/>
  <c r="B43" i="7" s="1"/>
  <c r="C43" i="7" s="1"/>
  <c r="E22" i="7"/>
  <c r="D22" i="7"/>
  <c r="D43" i="7" s="1"/>
  <c r="B22" i="7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/>
  <c r="AE22" i="1"/>
  <c r="AB22" i="1"/>
  <c r="Z22" i="1"/>
  <c r="W22" i="1"/>
  <c r="U22" i="1"/>
  <c r="R22" i="1"/>
  <c r="P22" i="1"/>
  <c r="M22" i="1"/>
  <c r="C13" i="4"/>
  <c r="B25" i="1"/>
  <c r="B16" i="7"/>
  <c r="C16" i="7" s="1"/>
  <c r="D16" i="7"/>
  <c r="J24" i="7"/>
  <c r="E24" i="7"/>
  <c r="O24" i="7"/>
  <c r="P24" i="7" s="1"/>
  <c r="T24" i="7"/>
  <c r="U24" i="7"/>
  <c r="Y24" i="7"/>
  <c r="Z24" i="7"/>
  <c r="AD24" i="7"/>
  <c r="AE24" i="7" s="1"/>
  <c r="E13" i="7"/>
  <c r="J13" i="7"/>
  <c r="O13" i="7"/>
  <c r="T13" i="7"/>
  <c r="Y13" i="7"/>
  <c r="Z13" i="7" s="1"/>
  <c r="AD13" i="7"/>
  <c r="AE13" i="7"/>
  <c r="E20" i="7"/>
  <c r="J20" i="7"/>
  <c r="O20" i="7"/>
  <c r="AD20" i="7"/>
  <c r="T20" i="7"/>
  <c r="U20" i="7"/>
  <c r="Y20" i="7"/>
  <c r="E21" i="7"/>
  <c r="J21" i="7"/>
  <c r="E42" i="7" s="1"/>
  <c r="O21" i="7"/>
  <c r="AD21" i="7"/>
  <c r="T21" i="7"/>
  <c r="U21" i="7" s="1"/>
  <c r="Y21" i="7"/>
  <c r="J14" i="7"/>
  <c r="O14" i="7"/>
  <c r="E14" i="7"/>
  <c r="T14" i="7"/>
  <c r="U14" i="7" s="1"/>
  <c r="Y14" i="7"/>
  <c r="AD14" i="7"/>
  <c r="AE14" i="7" s="1"/>
  <c r="J15" i="7"/>
  <c r="O15" i="7"/>
  <c r="E15" i="7"/>
  <c r="T15" i="7"/>
  <c r="U15" i="7"/>
  <c r="Y15" i="7"/>
  <c r="Z15" i="7" s="1"/>
  <c r="AD15" i="7"/>
  <c r="AE15" i="7" s="1"/>
  <c r="J16" i="7"/>
  <c r="O16" i="7"/>
  <c r="E16" i="7"/>
  <c r="F16" i="7" s="1"/>
  <c r="T16" i="7"/>
  <c r="Y16" i="7"/>
  <c r="AD16" i="7"/>
  <c r="J17" i="7"/>
  <c r="K17" i="7" s="1"/>
  <c r="O17" i="7"/>
  <c r="E17" i="7"/>
  <c r="F17" i="7" s="1"/>
  <c r="T17" i="7"/>
  <c r="U17" i="7"/>
  <c r="Y17" i="7"/>
  <c r="Z17" i="7" s="1"/>
  <c r="AD17" i="7"/>
  <c r="J18" i="7"/>
  <c r="O18" i="7"/>
  <c r="AD18" i="7"/>
  <c r="E18" i="7"/>
  <c r="T18" i="7"/>
  <c r="Y18" i="7"/>
  <c r="Z18" i="7" s="1"/>
  <c r="J19" i="7"/>
  <c r="O19" i="7"/>
  <c r="AD19" i="7"/>
  <c r="AE19" i="7" s="1"/>
  <c r="E19" i="7"/>
  <c r="F19" i="7" s="1"/>
  <c r="T19" i="7"/>
  <c r="U19" i="7"/>
  <c r="Y19" i="7"/>
  <c r="Z19" i="7" s="1"/>
  <c r="I24" i="7"/>
  <c r="D24" i="7"/>
  <c r="N24" i="7"/>
  <c r="S24" i="7"/>
  <c r="X24" i="7"/>
  <c r="AC24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4" i="7"/>
  <c r="B24" i="7"/>
  <c r="L24" i="7"/>
  <c r="M24" i="7"/>
  <c r="Q24" i="7"/>
  <c r="R24" i="7" s="1"/>
  <c r="V24" i="7"/>
  <c r="W24" i="7"/>
  <c r="AA24" i="7"/>
  <c r="AB24" i="7"/>
  <c r="G16" i="7"/>
  <c r="L16" i="7"/>
  <c r="Q16" i="7"/>
  <c r="V16" i="7"/>
  <c r="W16" i="7" s="1"/>
  <c r="AA16" i="7"/>
  <c r="AB16" i="7"/>
  <c r="B13" i="7"/>
  <c r="G13" i="7"/>
  <c r="L13" i="7"/>
  <c r="Q13" i="7"/>
  <c r="V13" i="7"/>
  <c r="W13" i="7"/>
  <c r="AA13" i="7"/>
  <c r="AB13" i="7"/>
  <c r="B20" i="7"/>
  <c r="G20" i="7"/>
  <c r="L20" i="7"/>
  <c r="AA20" i="7"/>
  <c r="Q20" i="7"/>
  <c r="R20" i="7"/>
  <c r="V20" i="7"/>
  <c r="B21" i="7"/>
  <c r="C21" i="7"/>
  <c r="G21" i="7"/>
  <c r="L21" i="7"/>
  <c r="AA21" i="7"/>
  <c r="AB21" i="7"/>
  <c r="Q21" i="7"/>
  <c r="R21" i="7"/>
  <c r="V21" i="7"/>
  <c r="W21" i="7" s="1"/>
  <c r="G14" i="7"/>
  <c r="L14" i="7"/>
  <c r="B14" i="7"/>
  <c r="Q14" i="7"/>
  <c r="R14" i="7"/>
  <c r="V14" i="7"/>
  <c r="W14" i="7"/>
  <c r="AA14" i="7"/>
  <c r="AB14" i="7" s="1"/>
  <c r="AB25" i="7" s="1"/>
  <c r="G15" i="7"/>
  <c r="L15" i="7"/>
  <c r="B15" i="7"/>
  <c r="Q15" i="7"/>
  <c r="V15" i="7"/>
  <c r="W15" i="7" s="1"/>
  <c r="W25" i="7" s="1"/>
  <c r="AA15" i="7"/>
  <c r="AB15" i="7"/>
  <c r="G17" i="7"/>
  <c r="H17" i="7"/>
  <c r="L17" i="7"/>
  <c r="M17" i="7" s="1"/>
  <c r="B17" i="7"/>
  <c r="C17" i="7"/>
  <c r="Q17" i="7"/>
  <c r="V17" i="7"/>
  <c r="W17" i="7"/>
  <c r="AA17" i="7"/>
  <c r="G18" i="7"/>
  <c r="L18" i="7"/>
  <c r="AA18" i="7"/>
  <c r="B18" i="7"/>
  <c r="Q18" i="7"/>
  <c r="R18" i="7" s="1"/>
  <c r="V18" i="7"/>
  <c r="W18" i="7"/>
  <c r="G19" i="7"/>
  <c r="L19" i="7"/>
  <c r="AA19" i="7"/>
  <c r="B19" i="7"/>
  <c r="C19" i="7"/>
  <c r="Q19" i="7"/>
  <c r="R19" i="7" s="1"/>
  <c r="V19" i="7"/>
  <c r="W19" i="7"/>
  <c r="U18" i="7"/>
  <c r="R15" i="7"/>
  <c r="J25" i="6"/>
  <c r="K20" i="6" s="1"/>
  <c r="E25" i="6"/>
  <c r="O25" i="6"/>
  <c r="O36" i="6" s="1"/>
  <c r="Y25" i="6"/>
  <c r="O38" i="6" s="1"/>
  <c r="P38" i="6" s="1"/>
  <c r="T25" i="6"/>
  <c r="O37" i="6"/>
  <c r="AD25" i="6"/>
  <c r="O39" i="6"/>
  <c r="P39" i="6" s="1"/>
  <c r="I25" i="6"/>
  <c r="N35" i="6" s="1"/>
  <c r="D25" i="6"/>
  <c r="N34" i="6" s="1"/>
  <c r="N25" i="6"/>
  <c r="N36" i="6" s="1"/>
  <c r="X25" i="6"/>
  <c r="N38" i="6"/>
  <c r="S25" i="6"/>
  <c r="N37" i="6"/>
  <c r="AC25" i="6"/>
  <c r="N39" i="6"/>
  <c r="G25" i="6"/>
  <c r="H15" i="6"/>
  <c r="B25" i="6"/>
  <c r="L25" i="6"/>
  <c r="L36" i="6" s="1"/>
  <c r="V25" i="6"/>
  <c r="L38" i="6"/>
  <c r="Q25" i="6"/>
  <c r="L37" i="6"/>
  <c r="M37" i="6" s="1"/>
  <c r="AA25" i="6"/>
  <c r="L39" i="6"/>
  <c r="M39" i="6" s="1"/>
  <c r="E45" i="6"/>
  <c r="E34" i="6"/>
  <c r="E35" i="6"/>
  <c r="F35" i="6" s="1"/>
  <c r="E36" i="6"/>
  <c r="E37" i="6"/>
  <c r="E38" i="6"/>
  <c r="F38" i="6"/>
  <c r="E39" i="6"/>
  <c r="E40" i="6"/>
  <c r="E41" i="6"/>
  <c r="E42" i="6"/>
  <c r="D45" i="6"/>
  <c r="D34" i="6"/>
  <c r="D35" i="6"/>
  <c r="D36" i="6"/>
  <c r="D37" i="6"/>
  <c r="D38" i="6"/>
  <c r="D39" i="6"/>
  <c r="D40" i="6"/>
  <c r="D41" i="6"/>
  <c r="D42" i="6"/>
  <c r="B45" i="6"/>
  <c r="B42" i="6"/>
  <c r="B34" i="6"/>
  <c r="B35" i="6"/>
  <c r="B36" i="6"/>
  <c r="B37" i="6"/>
  <c r="C37" i="6" s="1"/>
  <c r="B38" i="6"/>
  <c r="C38" i="6"/>
  <c r="B39" i="6"/>
  <c r="B40" i="6"/>
  <c r="B41" i="6"/>
  <c r="AE13" i="6"/>
  <c r="AE25" i="6" s="1"/>
  <c r="AE14" i="6"/>
  <c r="AE15" i="6"/>
  <c r="AE16" i="6"/>
  <c r="AE17" i="6"/>
  <c r="AE18" i="6"/>
  <c r="AE19" i="6"/>
  <c r="AE20" i="6"/>
  <c r="AE21" i="6"/>
  <c r="AE24" i="6"/>
  <c r="AB13" i="6"/>
  <c r="AB14" i="6"/>
  <c r="AB15" i="6"/>
  <c r="AB25" i="6" s="1"/>
  <c r="AB16" i="6"/>
  <c r="AB17" i="6"/>
  <c r="AB18" i="6"/>
  <c r="AB19" i="6"/>
  <c r="AB20" i="6"/>
  <c r="AB21" i="6"/>
  <c r="AB24" i="6"/>
  <c r="Z13" i="6"/>
  <c r="Z14" i="6"/>
  <c r="Z15" i="6"/>
  <c r="Z16" i="6"/>
  <c r="Z17" i="6"/>
  <c r="Z25" i="6" s="1"/>
  <c r="Z19" i="6"/>
  <c r="Z20" i="6"/>
  <c r="Z24" i="6"/>
  <c r="W13" i="6"/>
  <c r="W14" i="6"/>
  <c r="W15" i="6"/>
  <c r="W25" i="6" s="1"/>
  <c r="W16" i="6"/>
  <c r="W17" i="6"/>
  <c r="W20" i="6"/>
  <c r="W21" i="6"/>
  <c r="W24" i="6"/>
  <c r="U14" i="6"/>
  <c r="U25" i="6" s="1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5" i="6"/>
  <c r="P16" i="6"/>
  <c r="P21" i="6"/>
  <c r="P24" i="6"/>
  <c r="M14" i="6"/>
  <c r="M15" i="6"/>
  <c r="M16" i="6"/>
  <c r="M19" i="6"/>
  <c r="M21" i="6"/>
  <c r="M24" i="6"/>
  <c r="K16" i="6"/>
  <c r="K17" i="6"/>
  <c r="H16" i="6"/>
  <c r="H17" i="6"/>
  <c r="H21" i="6"/>
  <c r="F15" i="6"/>
  <c r="F16" i="6"/>
  <c r="F17" i="6"/>
  <c r="F18" i="6"/>
  <c r="F25" i="6" s="1"/>
  <c r="F19" i="6"/>
  <c r="F20" i="6"/>
  <c r="F21" i="6"/>
  <c r="F24" i="6"/>
  <c r="C14" i="6"/>
  <c r="C15" i="6"/>
  <c r="C16" i="6"/>
  <c r="C17" i="6"/>
  <c r="C18" i="6"/>
  <c r="C19" i="6"/>
  <c r="C21" i="6"/>
  <c r="C24" i="6"/>
  <c r="AD25" i="5"/>
  <c r="O39" i="5"/>
  <c r="AC25" i="5"/>
  <c r="N39" i="5"/>
  <c r="AA25" i="5"/>
  <c r="L39" i="5"/>
  <c r="M39" i="5" s="1"/>
  <c r="E25" i="5"/>
  <c r="O34" i="5"/>
  <c r="J25" i="5"/>
  <c r="O25" i="5"/>
  <c r="O36" i="5" s="1"/>
  <c r="T25" i="5"/>
  <c r="O37" i="5"/>
  <c r="P37" i="5" s="1"/>
  <c r="Y25" i="5"/>
  <c r="Z18" i="5"/>
  <c r="D25" i="5"/>
  <c r="N34" i="5"/>
  <c r="I25" i="5"/>
  <c r="N35" i="5" s="1"/>
  <c r="N25" i="5"/>
  <c r="N36" i="5" s="1"/>
  <c r="S25" i="5"/>
  <c r="N37" i="5"/>
  <c r="X25" i="5"/>
  <c r="N38" i="5"/>
  <c r="B25" i="5"/>
  <c r="L34" i="5"/>
  <c r="G25" i="5"/>
  <c r="H21" i="5" s="1"/>
  <c r="L25" i="5"/>
  <c r="L36" i="5" s="1"/>
  <c r="Q25" i="5"/>
  <c r="L37" i="5"/>
  <c r="V25" i="5"/>
  <c r="L38" i="5"/>
  <c r="M38" i="5" s="1"/>
  <c r="E34" i="5"/>
  <c r="E35" i="5"/>
  <c r="E36" i="5"/>
  <c r="E41" i="5"/>
  <c r="E42" i="5"/>
  <c r="E39" i="5"/>
  <c r="E40" i="5"/>
  <c r="E45" i="5"/>
  <c r="E37" i="5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B45" i="5"/>
  <c r="B39" i="5"/>
  <c r="B40" i="5"/>
  <c r="B37" i="5"/>
  <c r="B38" i="5"/>
  <c r="C38" i="5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25" i="5" s="1"/>
  <c r="AE18" i="5"/>
  <c r="AE19" i="5"/>
  <c r="AB13" i="5"/>
  <c r="AB14" i="5"/>
  <c r="AB15" i="5"/>
  <c r="AB16" i="5"/>
  <c r="AB25" i="5" s="1"/>
  <c r="AB17" i="5"/>
  <c r="AB18" i="5"/>
  <c r="AB19" i="5"/>
  <c r="AB20" i="5"/>
  <c r="AB21" i="5"/>
  <c r="Z13" i="5"/>
  <c r="Z25" i="5" s="1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M14" i="5"/>
  <c r="M15" i="5"/>
  <c r="M16" i="5"/>
  <c r="M17" i="5"/>
  <c r="M18" i="5"/>
  <c r="K16" i="5"/>
  <c r="K17" i="5"/>
  <c r="H16" i="5"/>
  <c r="H17" i="5"/>
  <c r="H19" i="5"/>
  <c r="F13" i="5"/>
  <c r="F14" i="5"/>
  <c r="F15" i="5"/>
  <c r="F16" i="5"/>
  <c r="F25" i="5" s="1"/>
  <c r="F17" i="5"/>
  <c r="F18" i="5"/>
  <c r="F19" i="5"/>
  <c r="C15" i="5"/>
  <c r="C16" i="5"/>
  <c r="C17" i="5"/>
  <c r="C25" i="5" s="1"/>
  <c r="C18" i="5"/>
  <c r="C19" i="5"/>
  <c r="C21" i="5"/>
  <c r="E45" i="4"/>
  <c r="E34" i="4"/>
  <c r="E35" i="4"/>
  <c r="F35" i="4" s="1"/>
  <c r="E36" i="4"/>
  <c r="E37" i="4"/>
  <c r="E38" i="4"/>
  <c r="E39" i="4"/>
  <c r="E40" i="4"/>
  <c r="E41" i="4"/>
  <c r="E46" i="4" s="1"/>
  <c r="F34" i="4" s="1"/>
  <c r="E42" i="4"/>
  <c r="D45" i="4"/>
  <c r="B45" i="4"/>
  <c r="B42" i="4"/>
  <c r="B34" i="4"/>
  <c r="B35" i="4"/>
  <c r="C35" i="4" s="1"/>
  <c r="B36" i="4"/>
  <c r="B37" i="4"/>
  <c r="C37" i="4" s="1"/>
  <c r="B38" i="4"/>
  <c r="B39" i="4"/>
  <c r="B40" i="4"/>
  <c r="B41" i="4"/>
  <c r="AE13" i="4"/>
  <c r="AE14" i="4"/>
  <c r="AE15" i="4"/>
  <c r="AE16" i="4"/>
  <c r="AE17" i="4"/>
  <c r="AE25" i="4" s="1"/>
  <c r="AE18" i="4"/>
  <c r="AE19" i="4"/>
  <c r="AE20" i="4"/>
  <c r="AE21" i="4"/>
  <c r="AE24" i="4"/>
  <c r="AD25" i="4"/>
  <c r="O39" i="4" s="1"/>
  <c r="P39" i="4" s="1"/>
  <c r="AC25" i="4"/>
  <c r="N39" i="4"/>
  <c r="AB13" i="4"/>
  <c r="AB14" i="4"/>
  <c r="AB25" i="4" s="1"/>
  <c r="AB15" i="4"/>
  <c r="AB16" i="4"/>
  <c r="AB17" i="4"/>
  <c r="AB18" i="4"/>
  <c r="AB19" i="4"/>
  <c r="AB20" i="4"/>
  <c r="AB21" i="4"/>
  <c r="AB24" i="4"/>
  <c r="AA25" i="4"/>
  <c r="Z13" i="4"/>
  <c r="Z14" i="4"/>
  <c r="Z15" i="4"/>
  <c r="Z25" i="4" s="1"/>
  <c r="Z16" i="4"/>
  <c r="Z18" i="4"/>
  <c r="Z19" i="4"/>
  <c r="Y25" i="4"/>
  <c r="Z20" i="4"/>
  <c r="Z24" i="4"/>
  <c r="X25" i="4"/>
  <c r="N38" i="4"/>
  <c r="W13" i="4"/>
  <c r="W14" i="4"/>
  <c r="W15" i="4"/>
  <c r="W16" i="4"/>
  <c r="W25" i="4" s="1"/>
  <c r="W18" i="4"/>
  <c r="W19" i="4"/>
  <c r="V25" i="4"/>
  <c r="L38" i="4"/>
  <c r="W21" i="4"/>
  <c r="W24" i="4"/>
  <c r="T25" i="4"/>
  <c r="U13" i="4"/>
  <c r="U14" i="4"/>
  <c r="U15" i="4"/>
  <c r="U16" i="4"/>
  <c r="U17" i="4"/>
  <c r="U25" i="4" s="1"/>
  <c r="U18" i="4"/>
  <c r="U19" i="4"/>
  <c r="U20" i="4"/>
  <c r="U21" i="4"/>
  <c r="U24" i="4"/>
  <c r="S25" i="4"/>
  <c r="N37" i="4" s="1"/>
  <c r="Q25" i="4"/>
  <c r="R13" i="4"/>
  <c r="R14" i="4"/>
  <c r="R15" i="4"/>
  <c r="R16" i="4"/>
  <c r="R25" i="4" s="1"/>
  <c r="R17" i="4"/>
  <c r="R18" i="4"/>
  <c r="R19" i="4"/>
  <c r="R20" i="4"/>
  <c r="R21" i="4"/>
  <c r="R24" i="4"/>
  <c r="O25" i="4"/>
  <c r="P19" i="4"/>
  <c r="P17" i="4"/>
  <c r="P24" i="4"/>
  <c r="N25" i="4"/>
  <c r="N36" i="4"/>
  <c r="L25" i="4"/>
  <c r="M20" i="4" s="1"/>
  <c r="M19" i="4"/>
  <c r="M15" i="4"/>
  <c r="M16" i="4"/>
  <c r="M17" i="4"/>
  <c r="M18" i="4"/>
  <c r="M21" i="4"/>
  <c r="M24" i="4"/>
  <c r="J25" i="4"/>
  <c r="K13" i="4" s="1"/>
  <c r="K16" i="4"/>
  <c r="K17" i="4"/>
  <c r="I25" i="4"/>
  <c r="N35" i="4" s="1"/>
  <c r="G25" i="4"/>
  <c r="L35" i="4" s="1"/>
  <c r="H16" i="4"/>
  <c r="H17" i="4"/>
  <c r="E25" i="4"/>
  <c r="F18" i="4"/>
  <c r="F13" i="4"/>
  <c r="F25" i="4" s="1"/>
  <c r="F16" i="4"/>
  <c r="F17" i="4"/>
  <c r="F19" i="4"/>
  <c r="F21" i="4"/>
  <c r="F24" i="4"/>
  <c r="D25" i="4"/>
  <c r="N34" i="4" s="1"/>
  <c r="B25" i="4"/>
  <c r="L34" i="4" s="1"/>
  <c r="M34" i="4" s="1"/>
  <c r="C16" i="4"/>
  <c r="C17" i="4"/>
  <c r="C19" i="4"/>
  <c r="C21" i="4"/>
  <c r="C24" i="4"/>
  <c r="O37" i="4"/>
  <c r="L39" i="4"/>
  <c r="M39" i="4" s="1"/>
  <c r="D34" i="4"/>
  <c r="D35" i="4"/>
  <c r="D36" i="4"/>
  <c r="D37" i="4"/>
  <c r="D38" i="4"/>
  <c r="D39" i="4"/>
  <c r="D40" i="4"/>
  <c r="D41" i="4"/>
  <c r="D42" i="4"/>
  <c r="J25" i="1"/>
  <c r="K19" i="1" s="1"/>
  <c r="K22" i="1"/>
  <c r="O25" i="1"/>
  <c r="P19" i="1" s="1"/>
  <c r="E25" i="1"/>
  <c r="O34" i="1" s="1"/>
  <c r="P34" i="1" s="1"/>
  <c r="Y25" i="1"/>
  <c r="O38" i="1"/>
  <c r="I25" i="1"/>
  <c r="N35" i="1"/>
  <c r="N25" i="1"/>
  <c r="N36" i="1" s="1"/>
  <c r="D25" i="1"/>
  <c r="N34" i="1" s="1"/>
  <c r="X25" i="1"/>
  <c r="N38" i="1" s="1"/>
  <c r="G25" i="1"/>
  <c r="L35" i="1" s="1"/>
  <c r="H22" i="1"/>
  <c r="L25" i="1"/>
  <c r="M21" i="1" s="1"/>
  <c r="V25" i="1"/>
  <c r="L38" i="1" s="1"/>
  <c r="M38" i="1" s="1"/>
  <c r="Q25" i="1"/>
  <c r="L37" i="1" s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25" i="1" s="1"/>
  <c r="Z15" i="1"/>
  <c r="Z14" i="1"/>
  <c r="W24" i="1"/>
  <c r="W21" i="1"/>
  <c r="W20" i="1"/>
  <c r="W19" i="1"/>
  <c r="W25" i="1" s="1"/>
  <c r="W18" i="1"/>
  <c r="W17" i="1"/>
  <c r="W16" i="1"/>
  <c r="W15" i="1"/>
  <c r="W14" i="1"/>
  <c r="U24" i="1"/>
  <c r="R24" i="1"/>
  <c r="R21" i="1"/>
  <c r="R20" i="1"/>
  <c r="R19" i="1"/>
  <c r="R18" i="1"/>
  <c r="R17" i="1"/>
  <c r="R25" i="1" s="1"/>
  <c r="R16" i="1"/>
  <c r="R15" i="1"/>
  <c r="R14" i="1"/>
  <c r="P24" i="1"/>
  <c r="P20" i="1"/>
  <c r="P18" i="1"/>
  <c r="P17" i="1"/>
  <c r="P15" i="1"/>
  <c r="P14" i="1"/>
  <c r="M24" i="1"/>
  <c r="M18" i="1"/>
  <c r="M17" i="1"/>
  <c r="M16" i="1"/>
  <c r="M15" i="1"/>
  <c r="M14" i="1"/>
  <c r="K24" i="1"/>
  <c r="K18" i="1"/>
  <c r="K17" i="1"/>
  <c r="K16" i="1"/>
  <c r="K15" i="1"/>
  <c r="K14" i="1"/>
  <c r="H21" i="1"/>
  <c r="H19" i="1"/>
  <c r="H17" i="1"/>
  <c r="H15" i="1"/>
  <c r="C24" i="1"/>
  <c r="C21" i="1"/>
  <c r="C20" i="1"/>
  <c r="C19" i="1"/>
  <c r="C18" i="1"/>
  <c r="C17" i="1"/>
  <c r="C16" i="1"/>
  <c r="C15" i="1"/>
  <c r="C14" i="1"/>
  <c r="E45" i="1"/>
  <c r="F45" i="1" s="1"/>
  <c r="E42" i="1"/>
  <c r="E34" i="1"/>
  <c r="E41" i="1"/>
  <c r="E35" i="1"/>
  <c r="E36" i="1"/>
  <c r="E37" i="1"/>
  <c r="F37" i="1" s="1"/>
  <c r="E38" i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B34" i="1"/>
  <c r="B41" i="1"/>
  <c r="B35" i="1"/>
  <c r="C35" i="1" s="1"/>
  <c r="B36" i="1"/>
  <c r="B37" i="1"/>
  <c r="B38" i="1"/>
  <c r="C38" i="1"/>
  <c r="B39" i="1"/>
  <c r="B40" i="1"/>
  <c r="AE13" i="1"/>
  <c r="AD25" i="1"/>
  <c r="O39" i="1" s="1"/>
  <c r="P39" i="1" s="1"/>
  <c r="AE16" i="1"/>
  <c r="AC25" i="1"/>
  <c r="N39" i="1" s="1"/>
  <c r="AB13" i="1"/>
  <c r="AB25" i="1" s="1"/>
  <c r="AA25" i="1"/>
  <c r="L39" i="1"/>
  <c r="M39" i="1" s="1"/>
  <c r="Z13" i="1"/>
  <c r="W13" i="1"/>
  <c r="U13" i="1"/>
  <c r="U25" i="1" s="1"/>
  <c r="U14" i="1"/>
  <c r="U15" i="1"/>
  <c r="U16" i="1"/>
  <c r="U17" i="1"/>
  <c r="U18" i="1"/>
  <c r="U19" i="1"/>
  <c r="U20" i="1"/>
  <c r="U21" i="1"/>
  <c r="T25" i="1"/>
  <c r="O37" i="1"/>
  <c r="S25" i="1"/>
  <c r="N37" i="1"/>
  <c r="R13" i="1"/>
  <c r="P13" i="1"/>
  <c r="M13" i="1"/>
  <c r="K13" i="1"/>
  <c r="F14" i="1"/>
  <c r="F15" i="1"/>
  <c r="F16" i="1"/>
  <c r="F17" i="1"/>
  <c r="F18" i="1"/>
  <c r="F19" i="1"/>
  <c r="F21" i="1"/>
  <c r="P16" i="1"/>
  <c r="P16" i="5"/>
  <c r="P16" i="4"/>
  <c r="AE16" i="7"/>
  <c r="L37" i="4"/>
  <c r="F22" i="1"/>
  <c r="F23" i="1"/>
  <c r="F24" i="1"/>
  <c r="C22" i="1"/>
  <c r="C23" i="1"/>
  <c r="AE25" i="1"/>
  <c r="O34" i="6"/>
  <c r="F22" i="6"/>
  <c r="L34" i="6"/>
  <c r="C22" i="6"/>
  <c r="H20" i="6"/>
  <c r="H19" i="6"/>
  <c r="M18" i="6"/>
  <c r="P19" i="6"/>
  <c r="P14" i="6"/>
  <c r="Z21" i="6"/>
  <c r="L35" i="6"/>
  <c r="H22" i="6"/>
  <c r="O35" i="6"/>
  <c r="K22" i="6"/>
  <c r="M13" i="5"/>
  <c r="L35" i="5"/>
  <c r="H22" i="5"/>
  <c r="O38" i="5"/>
  <c r="O35" i="5"/>
  <c r="K22" i="5"/>
  <c r="U25" i="5"/>
  <c r="M14" i="4"/>
  <c r="P21" i="4"/>
  <c r="H22" i="4"/>
  <c r="K22" i="4"/>
  <c r="Z21" i="4"/>
  <c r="L34" i="1"/>
  <c r="F20" i="1"/>
  <c r="F13" i="1"/>
  <c r="F25" i="1" s="1"/>
  <c r="C13" i="1"/>
  <c r="C25" i="1" s="1"/>
  <c r="K21" i="1"/>
  <c r="H16" i="1"/>
  <c r="H20" i="1"/>
  <c r="H13" i="1"/>
  <c r="H14" i="1"/>
  <c r="H18" i="1"/>
  <c r="H24" i="1"/>
  <c r="X25" i="7"/>
  <c r="N39" i="7"/>
  <c r="Z18" i="6"/>
  <c r="C20" i="6"/>
  <c r="C13" i="6"/>
  <c r="F14" i="6"/>
  <c r="K15" i="6"/>
  <c r="R16" i="6"/>
  <c r="R25" i="6" s="1"/>
  <c r="U16" i="6"/>
  <c r="U13" i="6"/>
  <c r="H18" i="6"/>
  <c r="H13" i="6"/>
  <c r="H24" i="6"/>
  <c r="H14" i="6"/>
  <c r="D35" i="7"/>
  <c r="K19" i="6"/>
  <c r="K14" i="6"/>
  <c r="K18" i="6"/>
  <c r="K21" i="6"/>
  <c r="K13" i="6"/>
  <c r="T25" i="7"/>
  <c r="O37" i="7"/>
  <c r="F13" i="6"/>
  <c r="W19" i="6"/>
  <c r="W18" i="6"/>
  <c r="K24" i="6"/>
  <c r="F43" i="6"/>
  <c r="H14" i="5"/>
  <c r="H24" i="5"/>
  <c r="K15" i="5"/>
  <c r="K18" i="5"/>
  <c r="K14" i="5"/>
  <c r="K21" i="5"/>
  <c r="P15" i="5"/>
  <c r="P18" i="5"/>
  <c r="P13" i="5"/>
  <c r="P19" i="5"/>
  <c r="P14" i="5"/>
  <c r="H15" i="5"/>
  <c r="K13" i="5"/>
  <c r="W18" i="5"/>
  <c r="W25" i="5"/>
  <c r="R16" i="5"/>
  <c r="R25" i="5" s="1"/>
  <c r="H13" i="5"/>
  <c r="H20" i="5"/>
  <c r="K19" i="5"/>
  <c r="K20" i="5"/>
  <c r="C14" i="5"/>
  <c r="C13" i="5"/>
  <c r="E25" i="7"/>
  <c r="F23" i="7"/>
  <c r="F43" i="5"/>
  <c r="AE21" i="5"/>
  <c r="AE20" i="5"/>
  <c r="C20" i="5"/>
  <c r="F21" i="5"/>
  <c r="F20" i="5"/>
  <c r="P21" i="5"/>
  <c r="C43" i="6"/>
  <c r="B36" i="7"/>
  <c r="S25" i="7"/>
  <c r="N37" i="7" s="1"/>
  <c r="V25" i="7"/>
  <c r="L39" i="7" s="1"/>
  <c r="M39" i="7" s="1"/>
  <c r="Y25" i="7"/>
  <c r="O39" i="7" s="1"/>
  <c r="P39" i="7" s="1"/>
  <c r="Z20" i="7"/>
  <c r="B34" i="7"/>
  <c r="P15" i="4"/>
  <c r="H15" i="4"/>
  <c r="H18" i="4"/>
  <c r="H14" i="4"/>
  <c r="K15" i="4"/>
  <c r="K14" i="4"/>
  <c r="K18" i="4"/>
  <c r="C15" i="4"/>
  <c r="F15" i="4"/>
  <c r="P14" i="4"/>
  <c r="P13" i="4"/>
  <c r="P18" i="4"/>
  <c r="H24" i="4"/>
  <c r="K24" i="4"/>
  <c r="C14" i="4"/>
  <c r="C25" i="4" s="1"/>
  <c r="F14" i="4"/>
  <c r="F20" i="4"/>
  <c r="AD25" i="7"/>
  <c r="O38" i="7"/>
  <c r="H20" i="4"/>
  <c r="W17" i="4"/>
  <c r="O38" i="4"/>
  <c r="E38" i="7"/>
  <c r="Z17" i="4"/>
  <c r="C18" i="4"/>
  <c r="C20" i="4"/>
  <c r="O34" i="4"/>
  <c r="P34" i="4" s="1"/>
  <c r="H13" i="4"/>
  <c r="M13" i="4"/>
  <c r="W20" i="4"/>
  <c r="O36" i="4"/>
  <c r="P20" i="4"/>
  <c r="L36" i="4"/>
  <c r="F43" i="4"/>
  <c r="K22" i="7"/>
  <c r="Z14" i="7"/>
  <c r="Q25" i="7"/>
  <c r="B25" i="7"/>
  <c r="L34" i="7" s="1"/>
  <c r="M34" i="7" s="1"/>
  <c r="C24" i="7"/>
  <c r="B35" i="7"/>
  <c r="B37" i="7"/>
  <c r="AC25" i="7"/>
  <c r="N38" i="7" s="1"/>
  <c r="E37" i="7"/>
  <c r="F37" i="7" s="1"/>
  <c r="M15" i="7"/>
  <c r="D38" i="7"/>
  <c r="E39" i="7"/>
  <c r="E35" i="7"/>
  <c r="E41" i="7"/>
  <c r="D45" i="7"/>
  <c r="E40" i="7"/>
  <c r="E45" i="7"/>
  <c r="AA25" i="7"/>
  <c r="B45" i="7"/>
  <c r="D36" i="7"/>
  <c r="E36" i="7"/>
  <c r="D37" i="7"/>
  <c r="C36" i="1"/>
  <c r="B38" i="7"/>
  <c r="R17" i="7"/>
  <c r="D25" i="7"/>
  <c r="N34" i="7" s="1"/>
  <c r="H22" i="7"/>
  <c r="F38" i="1"/>
  <c r="P17" i="7"/>
  <c r="P16" i="7"/>
  <c r="F37" i="4"/>
  <c r="Z16" i="7"/>
  <c r="M16" i="7"/>
  <c r="F43" i="1"/>
  <c r="F44" i="1"/>
  <c r="F24" i="7"/>
  <c r="C22" i="7"/>
  <c r="C23" i="7"/>
  <c r="C44" i="1"/>
  <c r="F15" i="7"/>
  <c r="F22" i="7"/>
  <c r="F34" i="1"/>
  <c r="F36" i="1"/>
  <c r="F35" i="1"/>
  <c r="F39" i="1"/>
  <c r="C34" i="1"/>
  <c r="C36" i="6"/>
  <c r="C25" i="6"/>
  <c r="C43" i="5"/>
  <c r="P39" i="5"/>
  <c r="C36" i="4"/>
  <c r="C43" i="4"/>
  <c r="C45" i="1"/>
  <c r="C37" i="1"/>
  <c r="P38" i="1"/>
  <c r="C39" i="1"/>
  <c r="C15" i="7"/>
  <c r="K24" i="7"/>
  <c r="F37" i="6"/>
  <c r="F36" i="6"/>
  <c r="C35" i="6"/>
  <c r="P37" i="6"/>
  <c r="U13" i="7"/>
  <c r="U16" i="7"/>
  <c r="F45" i="6"/>
  <c r="M34" i="6"/>
  <c r="M38" i="6"/>
  <c r="P34" i="6"/>
  <c r="O34" i="7"/>
  <c r="AB18" i="7"/>
  <c r="AB19" i="7"/>
  <c r="C45" i="6"/>
  <c r="C45" i="5"/>
  <c r="F45" i="5"/>
  <c r="P38" i="5"/>
  <c r="M37" i="5"/>
  <c r="AE20" i="7"/>
  <c r="L37" i="7"/>
  <c r="R16" i="7"/>
  <c r="C36" i="5"/>
  <c r="C37" i="5"/>
  <c r="F36" i="5"/>
  <c r="F37" i="5"/>
  <c r="C35" i="5"/>
  <c r="F18" i="7"/>
  <c r="F35" i="5"/>
  <c r="F21" i="7"/>
  <c r="F13" i="7"/>
  <c r="F14" i="7"/>
  <c r="F20" i="7"/>
  <c r="M34" i="5"/>
  <c r="W20" i="7"/>
  <c r="P34" i="5"/>
  <c r="Z21" i="7"/>
  <c r="AE18" i="7"/>
  <c r="AE21" i="7"/>
  <c r="AE17" i="7"/>
  <c r="F36" i="4"/>
  <c r="C38" i="4"/>
  <c r="F38" i="4"/>
  <c r="F45" i="4"/>
  <c r="C45" i="4"/>
  <c r="K15" i="7"/>
  <c r="K14" i="7"/>
  <c r="K16" i="7"/>
  <c r="AB20" i="7"/>
  <c r="AB17" i="7"/>
  <c r="C20" i="7"/>
  <c r="C18" i="7"/>
  <c r="C14" i="7"/>
  <c r="C39" i="4"/>
  <c r="C13" i="7"/>
  <c r="C25" i="7" s="1"/>
  <c r="F39" i="4"/>
  <c r="R13" i="7"/>
  <c r="P15" i="7"/>
  <c r="P14" i="7"/>
  <c r="M14" i="7"/>
  <c r="L38" i="7"/>
  <c r="M38" i="7" s="1"/>
  <c r="H15" i="7"/>
  <c r="H16" i="7"/>
  <c r="H14" i="7"/>
  <c r="H24" i="7"/>
  <c r="P37" i="1"/>
  <c r="M34" i="1"/>
  <c r="C38" i="7"/>
  <c r="P37" i="4"/>
  <c r="P38" i="4"/>
  <c r="F38" i="7"/>
  <c r="M37" i="4"/>
  <c r="M38" i="4"/>
  <c r="F35" i="7"/>
  <c r="F45" i="7"/>
  <c r="F36" i="7"/>
  <c r="C37" i="7"/>
  <c r="C36" i="7"/>
  <c r="C35" i="7"/>
  <c r="C45" i="7"/>
  <c r="M37" i="7"/>
  <c r="P38" i="7"/>
  <c r="P37" i="7"/>
  <c r="P34" i="7"/>
  <c r="AE25" i="7" l="1"/>
  <c r="R25" i="7"/>
  <c r="F25" i="7"/>
  <c r="U25" i="7"/>
  <c r="Z25" i="7"/>
  <c r="B46" i="6"/>
  <c r="C34" i="6" s="1"/>
  <c r="M20" i="1"/>
  <c r="M20" i="6"/>
  <c r="E34" i="7"/>
  <c r="E43" i="7"/>
  <c r="F43" i="7" s="1"/>
  <c r="L36" i="1"/>
  <c r="M19" i="1"/>
  <c r="N40" i="1"/>
  <c r="D39" i="7"/>
  <c r="N40" i="4"/>
  <c r="B46" i="4"/>
  <c r="C34" i="4" s="1"/>
  <c r="M20" i="5"/>
  <c r="P25" i="4"/>
  <c r="D46" i="4"/>
  <c r="P13" i="6"/>
  <c r="D42" i="7"/>
  <c r="C42" i="6"/>
  <c r="K25" i="6"/>
  <c r="P20" i="6"/>
  <c r="F41" i="6"/>
  <c r="C41" i="6"/>
  <c r="H25" i="6"/>
  <c r="C39" i="6"/>
  <c r="C40" i="6"/>
  <c r="E46" i="6"/>
  <c r="F42" i="6" s="1"/>
  <c r="N40" i="6"/>
  <c r="D46" i="6"/>
  <c r="B40" i="7"/>
  <c r="O25" i="7"/>
  <c r="O36" i="7" s="1"/>
  <c r="P18" i="6"/>
  <c r="B39" i="7"/>
  <c r="O40" i="6"/>
  <c r="P35" i="6" s="1"/>
  <c r="D34" i="7"/>
  <c r="L40" i="6"/>
  <c r="M35" i="6" s="1"/>
  <c r="M13" i="6"/>
  <c r="M25" i="6" s="1"/>
  <c r="M21" i="5"/>
  <c r="M19" i="5"/>
  <c r="P20" i="5"/>
  <c r="P25" i="5" s="1"/>
  <c r="E46" i="5"/>
  <c r="D41" i="7"/>
  <c r="F41" i="5"/>
  <c r="D46" i="5"/>
  <c r="H18" i="5"/>
  <c r="N40" i="5"/>
  <c r="L40" i="5"/>
  <c r="M35" i="5" s="1"/>
  <c r="F34" i="5"/>
  <c r="F39" i="5"/>
  <c r="K25" i="5"/>
  <c r="O40" i="5"/>
  <c r="P35" i="5" s="1"/>
  <c r="H25" i="5"/>
  <c r="B46" i="5"/>
  <c r="K19" i="4"/>
  <c r="K20" i="4"/>
  <c r="K21" i="4"/>
  <c r="F41" i="4"/>
  <c r="M25" i="4"/>
  <c r="M36" i="4"/>
  <c r="F42" i="4"/>
  <c r="F40" i="4"/>
  <c r="H19" i="4"/>
  <c r="H21" i="4"/>
  <c r="J25" i="7"/>
  <c r="D40" i="7"/>
  <c r="G25" i="7"/>
  <c r="H20" i="7" s="1"/>
  <c r="I25" i="7"/>
  <c r="N35" i="7" s="1"/>
  <c r="O35" i="4"/>
  <c r="L40" i="4"/>
  <c r="M35" i="4" s="1"/>
  <c r="E46" i="1"/>
  <c r="F41" i="1" s="1"/>
  <c r="O35" i="1"/>
  <c r="E46" i="7"/>
  <c r="K20" i="1"/>
  <c r="K25" i="1" s="1"/>
  <c r="B41" i="7"/>
  <c r="H25" i="1"/>
  <c r="B46" i="1"/>
  <c r="P21" i="1"/>
  <c r="P25" i="1" s="1"/>
  <c r="O36" i="1"/>
  <c r="F40" i="1"/>
  <c r="D46" i="1"/>
  <c r="N25" i="7"/>
  <c r="N36" i="7" s="1"/>
  <c r="M25" i="1"/>
  <c r="L40" i="1"/>
  <c r="L25" i="7"/>
  <c r="M18" i="7" s="1"/>
  <c r="B42" i="7"/>
  <c r="C42" i="4" l="1"/>
  <c r="C41" i="4"/>
  <c r="M25" i="5"/>
  <c r="C40" i="4"/>
  <c r="P25" i="6"/>
  <c r="P36" i="6"/>
  <c r="P40" i="6" s="1"/>
  <c r="C46" i="6"/>
  <c r="M36" i="6"/>
  <c r="M40" i="6" s="1"/>
  <c r="F34" i="6"/>
  <c r="F39" i="6"/>
  <c r="F40" i="6"/>
  <c r="P13" i="7"/>
  <c r="P19" i="7"/>
  <c r="P21" i="7"/>
  <c r="P18" i="7"/>
  <c r="P20" i="7"/>
  <c r="M20" i="7"/>
  <c r="M13" i="7"/>
  <c r="F42" i="5"/>
  <c r="F40" i="5"/>
  <c r="D46" i="7"/>
  <c r="C41" i="5"/>
  <c r="C40" i="5"/>
  <c r="F46" i="5"/>
  <c r="H19" i="7"/>
  <c r="L35" i="7"/>
  <c r="P36" i="5"/>
  <c r="P40" i="5" s="1"/>
  <c r="M36" i="5"/>
  <c r="M40" i="5" s="1"/>
  <c r="C34" i="5"/>
  <c r="C42" i="5"/>
  <c r="F42" i="7"/>
  <c r="F39" i="7"/>
  <c r="K13" i="7"/>
  <c r="K18" i="7"/>
  <c r="H18" i="7"/>
  <c r="C39" i="5"/>
  <c r="K25" i="4"/>
  <c r="O35" i="7"/>
  <c r="O40" i="7" s="1"/>
  <c r="P35" i="7" s="1"/>
  <c r="F46" i="4"/>
  <c r="M40" i="4"/>
  <c r="H25" i="4"/>
  <c r="K19" i="7"/>
  <c r="K21" i="7"/>
  <c r="F34" i="7"/>
  <c r="K20" i="7"/>
  <c r="H13" i="7"/>
  <c r="H21" i="7"/>
  <c r="N40" i="7"/>
  <c r="O40" i="4"/>
  <c r="F42" i="1"/>
  <c r="F40" i="7"/>
  <c r="O40" i="1"/>
  <c r="P36" i="1" s="1"/>
  <c r="F41" i="7"/>
  <c r="C40" i="1"/>
  <c r="C41" i="1"/>
  <c r="C42" i="1"/>
  <c r="M36" i="1"/>
  <c r="M35" i="1"/>
  <c r="F46" i="1"/>
  <c r="L36" i="7"/>
  <c r="M19" i="7"/>
  <c r="M21" i="7"/>
  <c r="B46" i="7"/>
  <c r="C39" i="7" s="1"/>
  <c r="C46" i="4" l="1"/>
  <c r="P25" i="7"/>
  <c r="F46" i="6"/>
  <c r="L40" i="7"/>
  <c r="M35" i="7" s="1"/>
  <c r="C46" i="5"/>
  <c r="K25" i="7"/>
  <c r="H25" i="7"/>
  <c r="P36" i="7"/>
  <c r="P40" i="7" s="1"/>
  <c r="P35" i="4"/>
  <c r="P36" i="4"/>
  <c r="C41" i="7"/>
  <c r="C34" i="7"/>
  <c r="P35" i="1"/>
  <c r="P40" i="1" s="1"/>
  <c r="M25" i="7"/>
  <c r="C46" i="1"/>
  <c r="F46" i="7"/>
  <c r="M40" i="1"/>
  <c r="C42" i="7"/>
  <c r="C40" i="7"/>
  <c r="M36" i="7" l="1"/>
  <c r="M40" i="7" s="1"/>
  <c r="P40" i="4"/>
  <c r="C46" i="7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<sst xmlns="http://schemas.openxmlformats.org/spreadsheetml/2006/main" count="457" uniqueCount="62">
  <si>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</si>
  <si>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</si>
  <si>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</si>
  <si>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</si>
  <si>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</si>
  <si>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</si>
  <si>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</si>
  <si>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</si>
  <si>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</si>
  <si>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</si>
  <si>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</si>
  <si>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</si>
  <si>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</si>
  <si>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</si>
  <si>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</si>
  <si>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</si>
  <si>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</si>
  <si>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</si>
  <si>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</si>
  <si>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</si>
  <si>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</si>
  <si>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</si>
  <si>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</si>
  <si>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</si>
  <si>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</si>
  <si>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</si>
  <si>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</si>
  <si>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</si>
  <si>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</si>
  <si>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</si>
  <si>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</si>
  <si>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</si>
  <si>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</si>
  <si>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</si>
  <si>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</si>
  <si>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</si>
  <si>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</si>
  <si>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</si>
  <si>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</si>
  <si>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</si>
  <si>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</si>
  <si>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</si>
  <si>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</si>
  <si>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</si>
  <si>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</si>
  <si>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</si>
  <si>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</si>
  <si>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</si>
  <si>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</si>
  <si>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</si>
  <si>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</si>
  <si>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</si>
  <si>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</si>
  <si>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1 de gener a 31 de març de 2024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</si>
  <si>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</si>
  <si>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</si>
  <si>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</si>
  <si>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</si>
  <si>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</si>
  <si>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Consorci de Biblioteques de Barcelona (CBB)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</si>
  <si>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t>
  </si>
  <si>
    <t>https://bcnroc.ajuntament.barcelona.cat/jspui/bitstream/11703/135210/3/GM_Pressupost2024.pdf#page=247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</si>
</sst>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6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Fill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Fill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 applyProtection="1">
      <alignment horizontal="center" vertical="center"/>
    </xf>
    <xf numFmtId="3" fontId="4" fillId="0" borderId="40" xfId="0" applyNumberFormat="1" applyFont="1" applyBorder="1" applyAlignment="1" applyProtection="1">
      <alignment horizontal="center" vertical="center"/>
    </xf>
    <xf numFmtId="165" fontId="4" fillId="0" borderId="5" xfId="0" applyNumberFormat="1" applyFont="1" applyBorder="1" applyAlignment="1" applyProtection="1">
      <alignment horizontal="right" vertical="center"/>
    </xf>
    <xf numFmtId="165" fontId="4" fillId="0" borderId="4" xfId="0" applyNumberFormat="1" applyFont="1" applyFill="1" applyBorder="1" applyAlignment="1" applyProtection="1">
      <alignment horizontal="right" vertical="center"/>
    </xf>
    <xf numFmtId="3" fontId="4" fillId="0" borderId="8" xfId="0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horizontal="right" vertical="center"/>
    </xf>
    <xf numFmtId="165" fontId="4" fillId="0" borderId="2" xfId="0" applyNumberFormat="1" applyFont="1" applyFill="1" applyBorder="1" applyAlignment="1" applyProtection="1">
      <alignment horizontal="right" vertical="center"/>
    </xf>
    <xf numFmtId="3" fontId="4" fillId="0" borderId="8" xfId="0" quotePrefix="1" applyNumberFormat="1" applyFont="1" applyBorder="1" applyAlignment="1" applyProtection="1">
      <alignment horizontal="center" vertical="center"/>
    </xf>
    <xf numFmtId="3" fontId="3" fillId="0" borderId="37" xfId="0" applyNumberFormat="1" applyFont="1" applyBorder="1" applyAlignment="1" applyProtection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 applyProtection="1">
      <alignment horizontal="right" vertical="center"/>
    </xf>
    <xf numFmtId="10" fontId="3" fillId="0" borderId="41" xfId="0" applyNumberFormat="1" applyFont="1" applyBorder="1" applyAlignment="1" applyProtection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 applyProtection="1">
      <alignment horizontal="center" vertical="center"/>
    </xf>
    <xf numFmtId="165" fontId="4" fillId="0" borderId="2" xfId="0" quotePrefix="1" applyNumberFormat="1" applyFont="1" applyFill="1" applyBorder="1" applyAlignment="1" applyProtection="1">
      <alignment horizontal="right" vertical="center"/>
    </xf>
    <xf numFmtId="165" fontId="4" fillId="0" borderId="2" xfId="0" applyNumberFormat="1" applyFont="1" applyBorder="1" applyAlignment="1" applyProtection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15" fillId="0" borderId="26" xfId="0" applyFont="1" applyBorder="1" applyAlignment="1" applyProtection="1">
      <alignment horizontal="center" vertical="center"/>
    </xf>
    <xf numFmtId="0" fontId="11" fillId="0" borderId="27" xfId="0" quotePrefix="1" applyFont="1" applyBorder="1" applyAlignment="1" applyProtection="1">
      <alignment horizontal="center" vertical="center" wrapText="1"/>
    </xf>
    <xf numFmtId="0" fontId="15" fillId="0" borderId="27" xfId="0" applyFont="1" applyBorder="1" applyAlignment="1" applyProtection="1">
      <alignment horizontal="center" vertical="center" wrapText="1"/>
    </xf>
    <xf numFmtId="0" fontId="15" fillId="0" borderId="30" xfId="0" applyFont="1" applyBorder="1" applyAlignment="1" applyProtection="1">
      <alignment horizontal="center" vertical="center" wrapText="1"/>
    </xf>
    <xf numFmtId="0" fontId="11" fillId="0" borderId="28" xfId="0" quotePrefix="1" applyFont="1" applyBorder="1" applyAlignment="1" applyProtection="1">
      <alignment horizontal="center" vertical="center" wrapText="1"/>
    </xf>
    <xf numFmtId="0" fontId="15" fillId="0" borderId="31" xfId="0" applyFont="1" applyBorder="1" applyAlignment="1" applyProtection="1">
      <alignment horizontal="center" vertical="center"/>
    </xf>
    <xf numFmtId="0" fontId="11" fillId="0" borderId="32" xfId="0" quotePrefix="1" applyFont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2" borderId="34" xfId="0" applyFont="1" applyFill="1" applyBorder="1" applyAlignment="1" applyProtection="1">
      <alignment vertical="center"/>
    </xf>
    <xf numFmtId="0" fontId="4" fillId="2" borderId="35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0" fontId="9" fillId="2" borderId="8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  <xf numFmtId="4" fontId="9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5" fillId="0" borderId="28" xfId="0" quotePrefix="1" applyFont="1" applyBorder="1" applyAlignment="1" applyProtection="1">
      <alignment horizontal="center" vertical="center" wrapText="1"/>
    </xf>
    <xf numFmtId="3" fontId="4" fillId="0" borderId="7" xfId="0" applyNumberFormat="1" applyFont="1" applyBorder="1" applyAlignment="1" applyProtection="1">
      <alignment horizontal="center" vertical="center"/>
    </xf>
    <xf numFmtId="165" fontId="4" fillId="0" borderId="5" xfId="0" applyNumberFormat="1" applyFont="1" applyBorder="1" applyAlignment="1" applyProtection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164" fontId="0" fillId="2" borderId="0" xfId="0" applyNumberFormat="1" applyFill="1" applyAlignment="1" applyProtection="1">
      <alignment vertical="center"/>
    </xf>
    <xf numFmtId="0" fontId="3" fillId="2" borderId="17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 applyProtection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Fill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vertical="center" wrapText="1"/>
    </xf>
    <xf numFmtId="0" fontId="23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24" fillId="2" borderId="35" xfId="0" applyFont="1" applyFill="1" applyBorder="1" applyAlignment="1" applyProtection="1">
      <alignment vertical="center"/>
    </xf>
    <xf numFmtId="165" fontId="24" fillId="0" borderId="1" xfId="0" applyNumberFormat="1" applyFont="1" applyBorder="1" applyAlignment="1" applyProtection="1">
      <alignment horizontal="right" vertical="center"/>
    </xf>
    <xf numFmtId="165" fontId="24" fillId="0" borderId="2" xfId="0" applyNumberFormat="1" applyFont="1" applyFill="1" applyBorder="1" applyAlignment="1" applyProtection="1">
      <alignment horizontal="right" vertical="center"/>
    </xf>
    <xf numFmtId="0" fontId="24" fillId="0" borderId="0" xfId="0" applyFont="1" applyAlignment="1" applyProtection="1">
      <alignment vertical="center"/>
    </xf>
    <xf numFmtId="0" fontId="24" fillId="2" borderId="9" xfId="0" applyFont="1" applyFill="1" applyBorder="1" applyAlignment="1" applyProtection="1">
      <alignment vertical="center"/>
    </xf>
    <xf numFmtId="3" fontId="24" fillId="0" borderId="8" xfId="0" applyNumberFormat="1" applyFont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vertical="center"/>
    </xf>
    <xf numFmtId="3" fontId="3" fillId="0" borderId="23" xfId="0" applyNumberFormat="1" applyFont="1" applyBorder="1" applyAlignment="1" applyProtection="1">
      <alignment horizontal="center" vertical="center"/>
    </xf>
    <xf numFmtId="165" fontId="3" fillId="0" borderId="18" xfId="0" applyNumberFormat="1" applyFont="1" applyBorder="1" applyAlignment="1" applyProtection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 wrapText="1"/>
    </xf>
    <xf numFmtId="0" fontId="45" fillId="2" borderId="0" xfId="0" applyFont="1" applyFill="1" applyAlignment="1" applyProtection="1">
      <alignment vertical="center"/>
    </xf>
    <xf numFmtId="0" fontId="11" fillId="2" borderId="0" xfId="0" applyFont="1" applyFill="1" applyBorder="1" applyAlignment="1" applyProtection="1">
      <alignment vertical="center" wrapText="1"/>
    </xf>
    <xf numFmtId="0" fontId="44" fillId="2" borderId="2" xfId="0" applyFont="1" applyFill="1" applyBorder="1" applyAlignment="1" applyProtection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horizontal="left" vertical="center"/>
    </xf>
    <xf numFmtId="0" fontId="24" fillId="2" borderId="9" xfId="0" applyFont="1" applyFill="1" applyBorder="1" applyAlignment="1" applyProtection="1">
      <alignment vertical="center" wrapText="1"/>
    </xf>
    <xf numFmtId="0" fontId="4" fillId="2" borderId="8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24" fillId="2" borderId="9" xfId="0" applyFont="1" applyFill="1" applyBorder="1" applyAlignment="1" applyProtection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Fon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23" xfId="0" applyFont="1" applyFill="1" applyBorder="1" applyAlignment="1" applyProtection="1">
      <alignment horizontal="left" vertical="center" wrapText="1"/>
    </xf>
    <xf numFmtId="0" fontId="4" fillId="2" borderId="24" xfId="0" applyFont="1" applyFill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left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3" fillId="5" borderId="29" xfId="0" applyFont="1" applyFill="1" applyBorder="1" applyAlignment="1" applyProtection="1">
      <alignment horizontal="center" vertical="center"/>
    </xf>
    <xf numFmtId="0" fontId="3" fillId="5" borderId="30" xfId="0" applyFont="1" applyFill="1" applyBorder="1" applyAlignment="1" applyProtection="1">
      <alignment horizontal="center" vertical="center"/>
    </xf>
    <xf numFmtId="0" fontId="3" fillId="5" borderId="42" xfId="0" applyFont="1" applyFill="1" applyBorder="1" applyAlignment="1" applyProtection="1">
      <alignment horizontal="center" vertical="center"/>
    </xf>
    <xf numFmtId="0" fontId="3" fillId="6" borderId="29" xfId="0" applyFont="1" applyFill="1" applyBorder="1" applyAlignment="1" applyProtection="1">
      <alignment horizontal="center" vertical="center"/>
    </xf>
    <xf numFmtId="0" fontId="3" fillId="6" borderId="30" xfId="0" applyFont="1" applyFill="1" applyBorder="1" applyAlignment="1" applyProtection="1">
      <alignment horizontal="center" vertical="center"/>
    </xf>
    <xf numFmtId="0" fontId="3" fillId="6" borderId="42" xfId="0" applyFont="1" applyFill="1" applyBorder="1" applyAlignment="1" applyProtection="1">
      <alignment horizontal="center" vertical="center"/>
    </xf>
    <xf numFmtId="0" fontId="3" fillId="8" borderId="29" xfId="0" applyFont="1" applyFill="1" applyBorder="1" applyAlignment="1" applyProtection="1">
      <alignment horizontal="center" vertical="center"/>
    </xf>
    <xf numFmtId="0" fontId="3" fillId="8" borderId="30" xfId="0" applyFont="1" applyFill="1" applyBorder="1" applyAlignment="1" applyProtection="1">
      <alignment horizontal="center" vertical="center"/>
    </xf>
    <xf numFmtId="0" fontId="3" fillId="8" borderId="42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27" xfId="0" applyFont="1" applyFill="1" applyBorder="1" applyAlignment="1" applyProtection="1">
      <alignment horizontal="center" vertical="center"/>
    </xf>
    <xf numFmtId="0" fontId="3" fillId="4" borderId="28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3" fillId="7" borderId="29" xfId="0" applyFont="1" applyFill="1" applyBorder="1" applyAlignment="1" applyProtection="1">
      <alignment horizontal="center" vertical="center"/>
    </xf>
    <xf numFmtId="0" fontId="3" fillId="7" borderId="30" xfId="0" applyFont="1" applyFill="1" applyBorder="1" applyAlignment="1" applyProtection="1">
      <alignment horizontal="center" vertical="center"/>
    </xf>
    <xf numFmtId="0" fontId="13" fillId="3" borderId="19" xfId="0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</xf>
    <xf numFmtId="0" fontId="13" fillId="3" borderId="14" xfId="0" applyFont="1" applyFill="1" applyBorder="1" applyAlignment="1" applyProtection="1">
      <alignment horizontal="center" vertical="center"/>
    </xf>
    <xf numFmtId="0" fontId="13" fillId="3" borderId="15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16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13" fillId="3" borderId="2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0" fontId="13" fillId="3" borderId="2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 applyProtection="1">
      <alignment horizontal="center" vertical="center"/>
    </xf>
    <xf numFmtId="0" fontId="21" fillId="9" borderId="27" xfId="0" applyFont="1" applyFill="1" applyBorder="1" applyAlignment="1" applyProtection="1">
      <alignment horizontal="center" vertical="center"/>
    </xf>
    <xf numFmtId="0" fontId="21" fillId="9" borderId="28" xfId="0" applyFont="1" applyFill="1" applyBorder="1" applyAlignment="1" applyProtection="1">
      <alignment horizontal="center" vertical="center"/>
    </xf>
    <xf numFmtId="0" fontId="21" fillId="9" borderId="10" xfId="0" applyFont="1" applyFill="1" applyBorder="1" applyAlignment="1" applyProtection="1">
      <alignment horizontal="left" vertical="center" wrapText="1"/>
    </xf>
    <xf numFmtId="0" fontId="21" fillId="9" borderId="16" xfId="0" applyFont="1" applyFill="1" applyBorder="1" applyAlignment="1" applyProtection="1">
      <alignment horizontal="left" vertical="center" wrapText="1"/>
    </xf>
    <xf numFmtId="0" fontId="21" fillId="9" borderId="10" xfId="0" applyFont="1" applyFill="1" applyBorder="1" applyAlignment="1" applyProtection="1">
      <alignment horizontal="center" vertical="center" wrapText="1"/>
    </xf>
    <xf numFmtId="0" fontId="21" fillId="9" borderId="13" xfId="0" applyFont="1" applyFill="1" applyBorder="1" applyAlignment="1" applyProtection="1">
      <alignment horizontal="center" vertical="center" wrapText="1"/>
    </xf>
    <xf numFmtId="0" fontId="21" fillId="9" borderId="16" xfId="0" applyFont="1" applyFill="1" applyBorder="1" applyAlignment="1" applyProtection="1">
      <alignment horizontal="center" vertical="center" wrapText="1"/>
    </xf>
    <xf numFmtId="0" fontId="22" fillId="9" borderId="19" xfId="0" applyFont="1" applyFill="1" applyBorder="1" applyAlignment="1" applyProtection="1">
      <alignment horizontal="center" vertical="center"/>
    </xf>
    <xf numFmtId="0" fontId="22" fillId="9" borderId="11" xfId="0" applyFont="1" applyFill="1" applyBorder="1" applyAlignment="1" applyProtection="1">
      <alignment horizontal="center" vertical="center"/>
    </xf>
    <xf numFmtId="0" fontId="22" fillId="9" borderId="12" xfId="0" applyFont="1" applyFill="1" applyBorder="1" applyAlignment="1" applyProtection="1">
      <alignment horizontal="center" vertical="center"/>
    </xf>
    <xf numFmtId="0" fontId="22" fillId="9" borderId="20" xfId="0" applyFont="1" applyFill="1" applyBorder="1" applyAlignment="1" applyProtection="1">
      <alignment horizontal="center" vertical="center"/>
    </xf>
    <xf numFmtId="0" fontId="22" fillId="9" borderId="0" xfId="0" applyFont="1" applyFill="1" applyBorder="1" applyAlignment="1" applyProtection="1">
      <alignment horizontal="center" vertical="center"/>
    </xf>
    <xf numFmtId="0" fontId="22" fillId="9" borderId="21" xfId="0" applyFont="1" applyFill="1" applyBorder="1" applyAlignment="1" applyProtection="1">
      <alignment horizontal="center" vertical="center"/>
    </xf>
    <xf numFmtId="0" fontId="21" fillId="9" borderId="19" xfId="0" applyFont="1" applyFill="1" applyBorder="1" applyAlignment="1" applyProtection="1">
      <alignment horizontal="center" vertical="center" wrapText="1"/>
    </xf>
    <xf numFmtId="0" fontId="21" fillId="9" borderId="12" xfId="0" applyFont="1" applyFill="1" applyBorder="1" applyAlignment="1" applyProtection="1">
      <alignment horizontal="center" vertical="center" wrapText="1"/>
    </xf>
    <xf numFmtId="0" fontId="21" fillId="9" borderId="20" xfId="0" applyFont="1" applyFill="1" applyBorder="1" applyAlignment="1" applyProtection="1">
      <alignment horizontal="center" vertical="center" wrapText="1"/>
    </xf>
    <xf numFmtId="0" fontId="21" fillId="9" borderId="21" xfId="0" applyFont="1" applyFill="1" applyBorder="1" applyAlignment="1" applyProtection="1">
      <alignment horizontal="center" vertical="center" wrapText="1"/>
    </xf>
    <xf numFmtId="0" fontId="21" fillId="9" borderId="17" xfId="0" applyFont="1" applyFill="1" applyBorder="1" applyAlignment="1" applyProtection="1">
      <alignment horizontal="center" vertical="center" wrapText="1"/>
    </xf>
    <xf numFmtId="0" fontId="21" fillId="9" borderId="15" xfId="0" applyFont="1" applyFill="1" applyBorder="1" applyAlignment="1" applyProtection="1">
      <alignment horizontal="center" vertical="center" wrapText="1"/>
    </xf>
    <xf numFmtId="0" fontId="22" fillId="9" borderId="17" xfId="0" applyFont="1" applyFill="1" applyBorder="1" applyAlignment="1" applyProtection="1">
      <alignment horizontal="center" vertical="center"/>
    </xf>
    <xf numFmtId="0" fontId="22" fillId="9" borderId="14" xfId="0" applyFont="1" applyFill="1" applyBorder="1" applyAlignment="1" applyProtection="1">
      <alignment horizontal="center" vertical="center"/>
    </xf>
    <xf numFmtId="0" fontId="22" fillId="9" borderId="15" xfId="0" applyFont="1" applyFill="1" applyBorder="1" applyAlignment="1" applyProtection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7C-4C91-9131-5F1333B4141F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7C-4C91-9131-5F1333B4141F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7C-4C91-9131-5F1333B4141F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7C-4C91-9131-5F1333B4141F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7C-4C91-9131-5F1333B4141F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7C-4C91-9131-5F1333B4141F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7C-4C91-9131-5F1333B4141F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7C-4C91-9131-5F1333B4141F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7C-4C91-9131-5F1333B4141F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7C-4C91-9131-5F1333B4141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9</c:v>
                </c:pt>
                <c:pt idx="7">
                  <c:v>429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7C-4C91-9131-5F1333B41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AD-4A22-BD78-191A6452E9CA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AD-4A22-BD78-191A6452E9CA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AD-4A22-BD78-191A6452E9CA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AD-4A22-BD78-191A6452E9CA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AD-4A22-BD78-191A6452E9CA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AD-4A22-BD78-191A6452E9CA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AD-4A22-BD78-191A6452E9CA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AD-4A22-BD78-191A6452E9CA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AD-4A22-BD78-191A6452E9CA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AD-4A22-BD78-191A6452E9C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2178472.8600000003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150832.9</c:v>
                </c:pt>
                <c:pt idx="6">
                  <c:v>25092.94</c:v>
                </c:pt>
                <c:pt idx="7">
                  <c:v>1246805.7499999998</c:v>
                </c:pt>
                <c:pt idx="8">
                  <c:v>7860.12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AD-4A22-BD78-191A6452E9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29-40F8-A183-AA8B5ECCFD2C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29-40F8-A183-AA8B5ECCFD2C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29-40F8-A183-AA8B5ECCFD2C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29-40F8-A183-AA8B5ECCFD2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0</c:v>
                </c:pt>
                <c:pt idx="1">
                  <c:v>375</c:v>
                </c:pt>
                <c:pt idx="2">
                  <c:v>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9-40F8-A183-AA8B5ECCFD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C4-4319-AE13-03A1C2063842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C4-4319-AE13-03A1C2063842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C4-4319-AE13-03A1C2063842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C4-4319-AE13-03A1C2063842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C4-4319-AE13-03A1C2063842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C4-4319-AE13-03A1C206384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0</c:v>
                </c:pt>
                <c:pt idx="1">
                  <c:v>2516324.89</c:v>
                </c:pt>
                <c:pt idx="2">
                  <c:v>1092739.68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C4-4319-AE13-03A1C20638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topLeftCell="A19" zoomScale="70" zoomScaleNormal="70" workbookViewId="0">
      <selection activeCell="A27" sqref="A27:Q28"/>
    </sheetView>
  </sheetViews>
  <sheetFormatPr defaultColWidth="9.140625" defaultRowHeight="15" x14ac:dyDescent="0.25"/>
  <cols>
    <col min="1" max="1" width="26.140625" style="27" customWidth="1"/>
    <col min="2" max="2" width="11.5703125" style="62" customWidth="1"/>
    <col min="3" max="3" width="10.7109375" style="27" customWidth="1"/>
    <col min="4" max="4" width="19.140625" style="27" customWidth="1"/>
    <col min="5" max="5" width="18.140625" style="27" customWidth="1"/>
    <col min="6" max="6" width="11.42578125" style="27" customWidth="1"/>
    <col min="7" max="7" width="9.28515625" style="27" customWidth="1"/>
    <col min="8" max="8" width="10.85546875" style="62" customWidth="1"/>
    <col min="9" max="9" width="17.28515625" style="27" customWidth="1"/>
    <col min="10" max="10" width="20" style="27" customWidth="1"/>
    <col min="11" max="12" width="11.42578125" style="27" customWidth="1"/>
    <col min="13" max="13" width="10.7109375" style="27" customWidth="1"/>
    <col min="14" max="14" width="18.85546875" style="62" customWidth="1"/>
    <col min="15" max="15" width="19.710937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7.28515625" style="27" customWidth="1"/>
    <col min="26" max="26" width="9.710937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x14ac:dyDescent="0.25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25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25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x14ac:dyDescent="0.25">
      <c r="B4" s="26"/>
      <c r="H4" s="26"/>
      <c r="N4" s="26"/>
    </row>
    <row r="5" spans="1:31" s="25" customFormat="1" ht="30.75" customHeight="1" x14ac:dyDescent="0.25">
      <c r="A5" s="28" t="s">
        <v>12</v>
      </c>
      <c r="B5" s="26"/>
      <c r="H5" s="26"/>
      <c r="N5" s="26"/>
    </row>
    <row r="6" spans="1:31" s="25" customFormat="1" ht="6.75" customHeight="1" x14ac:dyDescent="0.25">
      <c r="A6" s="29"/>
      <c r="B6" s="26"/>
      <c r="H6" s="26"/>
      <c r="N6" s="26"/>
    </row>
    <row r="7" spans="1:31" s="25" customFormat="1" ht="24.75" customHeight="1" x14ac:dyDescent="0.25">
      <c r="A7" s="30" t="s">
        <v>41</v>
      </c>
      <c r="B7" s="31" t="s">
        <v>53</v>
      </c>
      <c r="C7" s="32"/>
      <c r="D7" s="32"/>
      <c r="E7" s="32"/>
      <c r="F7" s="32"/>
      <c r="G7" s="33"/>
      <c r="H7" s="73"/>
      <c r="I7" s="90" t="s">
        <v>46</v>
      </c>
      <c r="J7" s="91">
        <v>45418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25">
      <c r="A8" s="30" t="s">
        <v>11</v>
      </c>
      <c r="B8" s="24" t="s">
        <v>59</v>
      </c>
      <c r="C8" s="74"/>
      <c r="D8" s="74"/>
      <c r="E8" s="74"/>
      <c r="F8" s="74"/>
      <c r="G8" s="75"/>
      <c r="H8" s="75"/>
      <c r="I8" s="75"/>
      <c r="J8" s="75"/>
      <c r="K8" s="75"/>
      <c r="L8" s="30"/>
      <c r="N8" s="26"/>
      <c r="R8" s="30"/>
      <c r="X8" s="30"/>
      <c r="AE8" s="30"/>
    </row>
    <row r="9" spans="1:31" ht="26.25" customHeight="1" thickBot="1" x14ac:dyDescent="0.3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">
      <c r="A10" s="25"/>
      <c r="B10" s="110" t="s">
        <v>6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2"/>
    </row>
    <row r="11" spans="1:31" ht="30" customHeight="1" thickBot="1" x14ac:dyDescent="0.3">
      <c r="A11" s="145" t="s">
        <v>10</v>
      </c>
      <c r="B11" s="113" t="s">
        <v>3</v>
      </c>
      <c r="C11" s="114"/>
      <c r="D11" s="114"/>
      <c r="E11" s="114"/>
      <c r="F11" s="115"/>
      <c r="G11" s="116" t="s">
        <v>1</v>
      </c>
      <c r="H11" s="117"/>
      <c r="I11" s="117"/>
      <c r="J11" s="117"/>
      <c r="K11" s="118"/>
      <c r="L11" s="131" t="s">
        <v>2</v>
      </c>
      <c r="M11" s="132"/>
      <c r="N11" s="132"/>
      <c r="O11" s="132"/>
      <c r="P11" s="132"/>
      <c r="Q11" s="119" t="s">
        <v>34</v>
      </c>
      <c r="R11" s="120"/>
      <c r="S11" s="120"/>
      <c r="T11" s="120"/>
      <c r="U11" s="121"/>
      <c r="V11" s="125" t="s">
        <v>5</v>
      </c>
      <c r="W11" s="126"/>
      <c r="X11" s="126"/>
      <c r="Y11" s="126"/>
      <c r="Z11" s="127"/>
      <c r="AA11" s="122" t="s">
        <v>4</v>
      </c>
      <c r="AB11" s="123"/>
      <c r="AC11" s="123"/>
      <c r="AD11" s="123"/>
      <c r="AE11" s="124"/>
    </row>
    <row r="12" spans="1:31" ht="39" customHeight="1" thickBot="1" x14ac:dyDescent="0.3">
      <c r="A12" s="146"/>
      <c r="B12" s="34" t="s">
        <v>7</v>
      </c>
      <c r="C12" s="35" t="s">
        <v>8</v>
      </c>
      <c r="D12" s="36" t="s">
        <v>23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25">
      <c r="A13" s="41" t="s">
        <v>25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4" si="2">IF(G13,G13/$G$25,"")</f>
        <v/>
      </c>
      <c r="I13" s="4"/>
      <c r="J13" s="5"/>
      <c r="K13" s="21" t="str">
        <f t="shared" ref="K13:K24" si="3">IF(J13,J13/$J$25,"")</f>
        <v/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2" customFormat="1" ht="36" customHeight="1" x14ac:dyDescent="0.25">
      <c r="A14" s="43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2" customFormat="1" ht="36" customHeight="1" x14ac:dyDescent="0.25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2" customFormat="1" ht="36" customHeight="1" x14ac:dyDescent="0.25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2" customFormat="1" ht="36" customHeight="1" x14ac:dyDescent="0.2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9"/>
      <c r="Y17" s="99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9" customFormat="1" ht="36" customHeight="1" x14ac:dyDescent="0.25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/>
      <c r="H18" s="66" t="str">
        <f t="shared" si="2"/>
        <v/>
      </c>
      <c r="I18" s="69"/>
      <c r="J18" s="70"/>
      <c r="K18" s="67" t="str">
        <f t="shared" si="3"/>
        <v/>
      </c>
      <c r="L18" s="71"/>
      <c r="M18" s="66" t="str">
        <f t="shared" si="4"/>
        <v/>
      </c>
      <c r="N18" s="69"/>
      <c r="O18" s="70"/>
      <c r="P18" s="67" t="str">
        <f t="shared" si="5"/>
        <v/>
      </c>
      <c r="Q18" s="71"/>
      <c r="R18" s="66" t="str">
        <f t="shared" si="6"/>
        <v/>
      </c>
      <c r="S18" s="69"/>
      <c r="T18" s="70"/>
      <c r="U18" s="67" t="str">
        <f t="shared" si="7"/>
        <v/>
      </c>
      <c r="V18" s="71"/>
      <c r="W18" s="66" t="str">
        <f t="shared" si="8"/>
        <v/>
      </c>
      <c r="X18" s="69"/>
      <c r="Y18" s="70"/>
      <c r="Z18" s="67" t="str">
        <f t="shared" si="9"/>
        <v/>
      </c>
      <c r="AA18" s="71"/>
      <c r="AB18" s="20" t="str">
        <f t="shared" si="10"/>
        <v/>
      </c>
      <c r="AC18" s="69"/>
      <c r="AD18" s="70"/>
      <c r="AE18" s="67" t="str">
        <f t="shared" si="11"/>
        <v/>
      </c>
    </row>
    <row r="19" spans="1:31" s="42" customFormat="1" ht="36" customHeight="1" x14ac:dyDescent="0.25">
      <c r="A19" s="44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3</v>
      </c>
      <c r="H19" s="20">
        <f t="shared" si="2"/>
        <v>2.564102564102564E-2</v>
      </c>
      <c r="I19" s="6">
        <v>14834.71</v>
      </c>
      <c r="J19" s="7">
        <v>16450</v>
      </c>
      <c r="K19" s="21">
        <f t="shared" si="3"/>
        <v>5.4202888694351595E-2</v>
      </c>
      <c r="L19" s="2">
        <v>1</v>
      </c>
      <c r="M19" s="20">
        <f t="shared" si="4"/>
        <v>0.1111111111111111</v>
      </c>
      <c r="N19" s="6">
        <v>185.4</v>
      </c>
      <c r="O19" s="7">
        <v>224.34</v>
      </c>
      <c r="P19" s="21">
        <f t="shared" si="5"/>
        <v>1.8289238013635811E-2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9" customFormat="1" ht="36" customHeight="1" x14ac:dyDescent="0.25">
      <c r="A20" s="80" t="s">
        <v>29</v>
      </c>
      <c r="B20" s="68"/>
      <c r="C20" s="66" t="str">
        <f t="shared" si="0"/>
        <v/>
      </c>
      <c r="D20" s="69"/>
      <c r="E20" s="70"/>
      <c r="F20" s="21" t="str">
        <f t="shared" si="1"/>
        <v/>
      </c>
      <c r="G20" s="68">
        <v>114</v>
      </c>
      <c r="H20" s="66">
        <f t="shared" si="2"/>
        <v>0.97435897435897434</v>
      </c>
      <c r="I20" s="69">
        <v>250311.53</v>
      </c>
      <c r="J20" s="70">
        <v>287039.35999999999</v>
      </c>
      <c r="K20" s="67">
        <f t="shared" si="3"/>
        <v>0.94579711130564836</v>
      </c>
      <c r="L20" s="68">
        <v>6</v>
      </c>
      <c r="M20" s="66">
        <f t="shared" si="4"/>
        <v>0.66666666666666663</v>
      </c>
      <c r="N20" s="69">
        <v>8137.91</v>
      </c>
      <c r="O20" s="70">
        <v>9821.86</v>
      </c>
      <c r="P20" s="67">
        <f t="shared" si="5"/>
        <v>0.80072361271556125</v>
      </c>
      <c r="Q20" s="68"/>
      <c r="R20" s="66" t="str">
        <f t="shared" si="6"/>
        <v/>
      </c>
      <c r="S20" s="69"/>
      <c r="T20" s="70"/>
      <c r="U20" s="67" t="str">
        <f t="shared" si="7"/>
        <v/>
      </c>
      <c r="V20" s="68"/>
      <c r="W20" s="66" t="str">
        <f t="shared" si="8"/>
        <v/>
      </c>
      <c r="X20" s="69"/>
      <c r="Y20" s="70"/>
      <c r="Z20" s="67" t="str">
        <f t="shared" si="9"/>
        <v/>
      </c>
      <c r="AA20" s="68"/>
      <c r="AB20" s="20" t="str">
        <f t="shared" si="10"/>
        <v/>
      </c>
      <c r="AC20" s="69"/>
      <c r="AD20" s="70"/>
      <c r="AE20" s="67" t="str">
        <f t="shared" si="11"/>
        <v/>
      </c>
    </row>
    <row r="21" spans="1:31" s="42" customFormat="1" ht="40.15" customHeight="1" x14ac:dyDescent="0.25">
      <c r="A21" s="95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8"/>
      <c r="J21" s="98"/>
      <c r="K21" s="21" t="str">
        <f t="shared" si="3"/>
        <v/>
      </c>
      <c r="L21" s="2">
        <v>2</v>
      </c>
      <c r="M21" s="20">
        <f t="shared" si="4"/>
        <v>0.22222222222222221</v>
      </c>
      <c r="N21" s="6">
        <v>1834.74</v>
      </c>
      <c r="O21" s="7">
        <v>2220.0300000000002</v>
      </c>
      <c r="P21" s="21">
        <f t="shared" si="5"/>
        <v>0.18098714927080284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100"/>
      <c r="Y21" s="100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2" customFormat="1" ht="40.15" customHeight="1" x14ac:dyDescent="0.25">
      <c r="A22" s="80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8"/>
      <c r="J22" s="98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100"/>
      <c r="Y22" s="101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2" customFormat="1" ht="40.15" customHeight="1" x14ac:dyDescent="0.25">
      <c r="A23" s="94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8"/>
      <c r="J23" s="98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100"/>
      <c r="Y23" s="101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2" customFormat="1" ht="36" customHeight="1" x14ac:dyDescent="0.25">
      <c r="A24" s="97" t="s">
        <v>52</v>
      </c>
      <c r="B24" s="68"/>
      <c r="C24" s="66" t="str">
        <f t="shared" si="0"/>
        <v/>
      </c>
      <c r="D24" s="69"/>
      <c r="E24" s="70"/>
      <c r="F24" s="67" t="str">
        <f t="shared" si="1"/>
        <v/>
      </c>
      <c r="G24" s="68"/>
      <c r="H24" s="66" t="str">
        <f t="shared" si="2"/>
        <v/>
      </c>
      <c r="I24" s="69"/>
      <c r="J24" s="70"/>
      <c r="K24" s="67" t="str">
        <f t="shared" si="3"/>
        <v/>
      </c>
      <c r="L24" s="68"/>
      <c r="M24" s="66" t="str">
        <f t="shared" si="4"/>
        <v/>
      </c>
      <c r="N24" s="69"/>
      <c r="O24" s="70"/>
      <c r="P24" s="67" t="str">
        <f t="shared" si="5"/>
        <v/>
      </c>
      <c r="Q24" s="68"/>
      <c r="R24" s="66" t="str">
        <f t="shared" si="6"/>
        <v/>
      </c>
      <c r="S24" s="69"/>
      <c r="T24" s="70"/>
      <c r="U24" s="67" t="str">
        <f t="shared" si="7"/>
        <v/>
      </c>
      <c r="V24" s="68"/>
      <c r="W24" s="66" t="str">
        <f t="shared" si="8"/>
        <v/>
      </c>
      <c r="X24" s="69"/>
      <c r="Y24" s="70"/>
      <c r="Z24" s="67" t="str">
        <f t="shared" si="9"/>
        <v/>
      </c>
      <c r="AA24" s="68"/>
      <c r="AB24" s="20" t="str">
        <f t="shared" si="10"/>
        <v/>
      </c>
      <c r="AC24" s="69"/>
      <c r="AD24" s="70"/>
      <c r="AE24" s="67" t="str">
        <f t="shared" si="11"/>
        <v/>
      </c>
    </row>
    <row r="25" spans="1:31" ht="33" customHeight="1" thickBot="1" x14ac:dyDescent="0.3">
      <c r="A25" s="82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117</v>
      </c>
      <c r="H25" s="17">
        <f t="shared" si="12"/>
        <v>1</v>
      </c>
      <c r="I25" s="18">
        <f t="shared" si="12"/>
        <v>265146.23999999999</v>
      </c>
      <c r="J25" s="18">
        <f t="shared" si="12"/>
        <v>303489.36</v>
      </c>
      <c r="K25" s="19">
        <f t="shared" si="12"/>
        <v>1</v>
      </c>
      <c r="L25" s="16">
        <f t="shared" si="12"/>
        <v>9</v>
      </c>
      <c r="M25" s="17">
        <f t="shared" si="12"/>
        <v>0.99999999999999989</v>
      </c>
      <c r="N25" s="18">
        <f t="shared" si="12"/>
        <v>10158.049999999999</v>
      </c>
      <c r="O25" s="18">
        <f t="shared" si="12"/>
        <v>12266.230000000001</v>
      </c>
      <c r="P25" s="19">
        <f t="shared" si="12"/>
        <v>0.99999999999999989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5" customFormat="1" ht="18.600000000000001" customHeight="1" x14ac:dyDescent="0.25">
      <c r="B26" s="26"/>
      <c r="H26" s="26"/>
      <c r="N26" s="26"/>
    </row>
    <row r="27" spans="1:31" s="49" customFormat="1" ht="34.15" customHeight="1" x14ac:dyDescent="0.25">
      <c r="A27" s="151" t="s">
        <v>60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47"/>
      <c r="S27" s="47"/>
      <c r="T27" s="47"/>
      <c r="U27" s="47"/>
      <c r="V27" s="48"/>
      <c r="W27" s="48"/>
      <c r="X27" s="48"/>
      <c r="AC27" s="48"/>
      <c r="AD27" s="48"/>
      <c r="AE27" s="48"/>
    </row>
    <row r="28" spans="1:31" s="49" customFormat="1" ht="19.149999999999999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43.9" customHeight="1" x14ac:dyDescent="0.25">
      <c r="A29" s="147" t="s">
        <v>36</v>
      </c>
      <c r="B29" s="147"/>
      <c r="C29" s="147"/>
      <c r="D29" s="147"/>
      <c r="E29" s="147"/>
      <c r="F29" s="147"/>
      <c r="G29" s="147"/>
      <c r="H29" s="147"/>
      <c r="I29" s="50"/>
      <c r="J29" s="50"/>
      <c r="K29" s="50"/>
      <c r="L29" s="72"/>
      <c r="M29" s="51"/>
      <c r="N29" s="47"/>
      <c r="O29" s="47"/>
      <c r="P29" s="50"/>
      <c r="Q29" s="50"/>
      <c r="R29" s="72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53" customFormat="1" ht="18" customHeight="1" thickBot="1" x14ac:dyDescent="0.3">
      <c r="A30" s="72"/>
      <c r="B30" s="72"/>
      <c r="C30" s="72"/>
      <c r="D30" s="72"/>
      <c r="E30" s="72"/>
      <c r="F30" s="72"/>
      <c r="G30" s="52"/>
      <c r="H30" s="52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50"/>
      <c r="W30" s="50"/>
      <c r="X30" s="72"/>
      <c r="Y30" s="49"/>
      <c r="Z30" s="49"/>
      <c r="AA30" s="49"/>
      <c r="AB30" s="49"/>
      <c r="AC30" s="50"/>
      <c r="AD30" s="50"/>
      <c r="AE30" s="72"/>
    </row>
    <row r="31" spans="1:31" s="54" customFormat="1" ht="18" customHeight="1" x14ac:dyDescent="0.25">
      <c r="A31" s="128" t="s">
        <v>10</v>
      </c>
      <c r="B31" s="133" t="s">
        <v>17</v>
      </c>
      <c r="C31" s="134"/>
      <c r="D31" s="134"/>
      <c r="E31" s="134"/>
      <c r="F31" s="135"/>
      <c r="G31" s="25"/>
      <c r="J31" s="139" t="s">
        <v>15</v>
      </c>
      <c r="K31" s="140"/>
      <c r="L31" s="133" t="s">
        <v>16</v>
      </c>
      <c r="M31" s="134"/>
      <c r="N31" s="134"/>
      <c r="O31" s="134"/>
      <c r="P31" s="135"/>
      <c r="Q31" s="50"/>
      <c r="R31" s="72"/>
      <c r="S31" s="47"/>
      <c r="T31" s="47"/>
      <c r="U31" s="47"/>
      <c r="V31" s="50"/>
      <c r="W31" s="50"/>
      <c r="X31" s="72"/>
      <c r="AC31" s="50"/>
      <c r="AD31" s="50"/>
      <c r="AE31" s="72"/>
    </row>
    <row r="32" spans="1:31" s="54" customFormat="1" ht="18" customHeight="1" thickBot="1" x14ac:dyDescent="0.3">
      <c r="A32" s="129"/>
      <c r="B32" s="148"/>
      <c r="C32" s="149"/>
      <c r="D32" s="149"/>
      <c r="E32" s="149"/>
      <c r="F32" s="150"/>
      <c r="G32" s="25"/>
      <c r="J32" s="141"/>
      <c r="K32" s="142"/>
      <c r="L32" s="136"/>
      <c r="M32" s="137"/>
      <c r="N32" s="137"/>
      <c r="O32" s="137"/>
      <c r="P32" s="138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25" customFormat="1" ht="47.65" customHeight="1" thickBot="1" x14ac:dyDescent="0.3">
      <c r="A33" s="130"/>
      <c r="B33" s="55" t="s">
        <v>14</v>
      </c>
      <c r="C33" s="35" t="s">
        <v>8</v>
      </c>
      <c r="D33" s="36" t="s">
        <v>30</v>
      </c>
      <c r="E33" s="37" t="s">
        <v>31</v>
      </c>
      <c r="F33" s="56" t="s">
        <v>9</v>
      </c>
      <c r="J33" s="143"/>
      <c r="K33" s="144"/>
      <c r="L33" s="55" t="s">
        <v>14</v>
      </c>
      <c r="M33" s="35" t="s">
        <v>8</v>
      </c>
      <c r="N33" s="36" t="s">
        <v>30</v>
      </c>
      <c r="O33" s="37" t="s">
        <v>31</v>
      </c>
      <c r="P33" s="56" t="s">
        <v>9</v>
      </c>
    </row>
    <row r="34" spans="1:33" s="25" customFormat="1" ht="30" customHeight="1" x14ac:dyDescent="0.25">
      <c r="A34" s="41" t="s">
        <v>25</v>
      </c>
      <c r="B34" s="9">
        <f t="shared" ref="B34:B45" si="13">B13+G13+L13+Q13+AA13+V13</f>
        <v>0</v>
      </c>
      <c r="C34" s="8" t="str">
        <f t="shared" ref="C34:C43" si="14">IF(B34,B34/$B$46,"")</f>
        <v/>
      </c>
      <c r="D34" s="10">
        <f t="shared" ref="D34:D45" si="15">D13+I13+N13+S13+AC13+X13</f>
        <v>0</v>
      </c>
      <c r="E34" s="11">
        <f t="shared" ref="E34:E45" si="16">E13+J13+O13+T13+AD13+Y13</f>
        <v>0</v>
      </c>
      <c r="F34" s="21" t="str">
        <f t="shared" ref="F34:F43" si="17">IF(E34,E34/$E$46,"")</f>
        <v/>
      </c>
      <c r="J34" s="108" t="s">
        <v>3</v>
      </c>
      <c r="K34" s="109"/>
      <c r="L34" s="57">
        <f>B25</f>
        <v>0</v>
      </c>
      <c r="M34" s="8" t="str">
        <f t="shared" ref="M34:M39" si="18">IF(L34,L34/$L$40,"")</f>
        <v/>
      </c>
      <c r="N34" s="58">
        <f>D25</f>
        <v>0</v>
      </c>
      <c r="O34" s="58">
        <f>E25</f>
        <v>0</v>
      </c>
      <c r="P34" s="59" t="str">
        <f t="shared" ref="P34:P39" si="19">IF(O34,O34/$O$40,"")</f>
        <v/>
      </c>
    </row>
    <row r="35" spans="1:33" s="25" customFormat="1" ht="30" customHeight="1" x14ac:dyDescent="0.25">
      <c r="A35" s="43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04" t="s">
        <v>1</v>
      </c>
      <c r="K35" s="105"/>
      <c r="L35" s="60">
        <f>G25</f>
        <v>117</v>
      </c>
      <c r="M35" s="8">
        <f t="shared" si="18"/>
        <v>0.9285714285714286</v>
      </c>
      <c r="N35" s="61">
        <f>I25</f>
        <v>265146.23999999999</v>
      </c>
      <c r="O35" s="61">
        <f>J25</f>
        <v>303489.36</v>
      </c>
      <c r="P35" s="59">
        <f t="shared" si="19"/>
        <v>0.96115277009030942</v>
      </c>
    </row>
    <row r="36" spans="1:33" ht="30" customHeight="1" x14ac:dyDescent="0.25">
      <c r="A36" s="43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G36" s="25"/>
      <c r="J36" s="104" t="s">
        <v>2</v>
      </c>
      <c r="K36" s="105"/>
      <c r="L36" s="60">
        <f>L25</f>
        <v>9</v>
      </c>
      <c r="M36" s="8">
        <f t="shared" si="18"/>
        <v>7.1428571428571425E-2</v>
      </c>
      <c r="N36" s="61">
        <f>N25</f>
        <v>10158.049999999999</v>
      </c>
      <c r="O36" s="61">
        <f>O25</f>
        <v>12266.230000000001</v>
      </c>
      <c r="P36" s="59">
        <f t="shared" si="19"/>
        <v>3.8847229909690605E-2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30" customHeight="1" x14ac:dyDescent="0.25">
      <c r="A37" s="43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5"/>
      <c r="J37" s="104" t="s">
        <v>34</v>
      </c>
      <c r="K37" s="105"/>
      <c r="L37" s="60">
        <f>Q25</f>
        <v>0</v>
      </c>
      <c r="M37" s="8" t="str">
        <f t="shared" si="18"/>
        <v/>
      </c>
      <c r="N37" s="61">
        <f>S25</f>
        <v>0</v>
      </c>
      <c r="O37" s="61">
        <f>T25</f>
        <v>0</v>
      </c>
      <c r="P37" s="59" t="str">
        <f t="shared" si="19"/>
        <v/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5"/>
      <c r="J38" s="104" t="s">
        <v>5</v>
      </c>
      <c r="K38" s="105"/>
      <c r="L38" s="60">
        <f>V25</f>
        <v>0</v>
      </c>
      <c r="M38" s="8" t="str">
        <f t="shared" si="18"/>
        <v/>
      </c>
      <c r="N38" s="61">
        <f>X25</f>
        <v>0</v>
      </c>
      <c r="O38" s="61">
        <f>Y25</f>
        <v>0</v>
      </c>
      <c r="P38" s="59" t="str">
        <f t="shared" si="19"/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4" t="s">
        <v>33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5"/>
      <c r="J39" s="104" t="s">
        <v>4</v>
      </c>
      <c r="K39" s="105"/>
      <c r="L39" s="60">
        <f>AA25</f>
        <v>0</v>
      </c>
      <c r="M39" s="8" t="str">
        <f t="shared" si="18"/>
        <v/>
      </c>
      <c r="N39" s="61">
        <f>AC25</f>
        <v>0</v>
      </c>
      <c r="O39" s="61">
        <f>AD25</f>
        <v>0</v>
      </c>
      <c r="P39" s="59" t="str">
        <f t="shared" si="19"/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thickBot="1" x14ac:dyDescent="0.3">
      <c r="A40" s="44" t="s">
        <v>28</v>
      </c>
      <c r="B40" s="12">
        <f t="shared" si="13"/>
        <v>4</v>
      </c>
      <c r="C40" s="8">
        <f t="shared" si="14"/>
        <v>3.1746031746031744E-2</v>
      </c>
      <c r="D40" s="13">
        <f t="shared" si="15"/>
        <v>15020.109999999999</v>
      </c>
      <c r="E40" s="23">
        <f t="shared" si="16"/>
        <v>16674.34</v>
      </c>
      <c r="F40" s="21">
        <f t="shared" si="17"/>
        <v>5.2807742849461506E-2</v>
      </c>
      <c r="G40" s="25"/>
      <c r="J40" s="106" t="s">
        <v>0</v>
      </c>
      <c r="K40" s="107"/>
      <c r="L40" s="83">
        <f>SUM(L34:L39)</f>
        <v>126</v>
      </c>
      <c r="M40" s="17">
        <f>SUM(M34:M39)</f>
        <v>1</v>
      </c>
      <c r="N40" s="84">
        <f>SUM(N34:N39)</f>
        <v>275304.28999999998</v>
      </c>
      <c r="O40" s="85">
        <f>SUM(O34:O39)</f>
        <v>315755.58999999997</v>
      </c>
      <c r="P40" s="86">
        <f>SUM(P34:P39)</f>
        <v>1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x14ac:dyDescent="0.25">
      <c r="A41" s="45" t="s">
        <v>29</v>
      </c>
      <c r="B41" s="12">
        <f t="shared" si="13"/>
        <v>120</v>
      </c>
      <c r="C41" s="8">
        <f t="shared" si="14"/>
        <v>0.95238095238095233</v>
      </c>
      <c r="D41" s="13">
        <f t="shared" si="15"/>
        <v>258449.44</v>
      </c>
      <c r="E41" s="23">
        <f t="shared" si="16"/>
        <v>296861.21999999997</v>
      </c>
      <c r="F41" s="21">
        <f t="shared" si="17"/>
        <v>0.94016140775211599</v>
      </c>
      <c r="G41" s="25"/>
      <c r="H41" s="26"/>
      <c r="I41" s="63"/>
      <c r="J41" s="25"/>
      <c r="K41" s="25"/>
      <c r="L41" s="25"/>
      <c r="M41" s="25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s="53" customFormat="1" ht="30" customHeight="1" x14ac:dyDescent="0.25">
      <c r="A42" s="95" t="s">
        <v>50</v>
      </c>
      <c r="B42" s="12">
        <f t="shared" si="13"/>
        <v>2</v>
      </c>
      <c r="C42" s="8">
        <f t="shared" si="14"/>
        <v>1.5873015873015872E-2</v>
      </c>
      <c r="D42" s="13">
        <f t="shared" si="15"/>
        <v>1834.74</v>
      </c>
      <c r="E42" s="14">
        <f t="shared" si="16"/>
        <v>2220.0300000000002</v>
      </c>
      <c r="F42" s="21">
        <f t="shared" si="17"/>
        <v>7.0308493984223685E-3</v>
      </c>
      <c r="G42" s="52"/>
      <c r="H42" s="52"/>
      <c r="I42" s="50"/>
      <c r="J42" s="50"/>
      <c r="K42" s="50"/>
      <c r="L42" s="72"/>
      <c r="M42" s="51"/>
      <c r="N42" s="47"/>
      <c r="O42" s="47"/>
      <c r="P42" s="50"/>
      <c r="Q42" s="50"/>
      <c r="R42" s="72"/>
      <c r="S42" s="47"/>
      <c r="T42" s="47"/>
      <c r="U42" s="47"/>
      <c r="V42" s="50"/>
      <c r="W42" s="50"/>
      <c r="X42" s="72"/>
      <c r="Y42" s="49"/>
      <c r="Z42" s="49"/>
      <c r="AA42" s="49"/>
      <c r="AB42" s="49"/>
      <c r="AC42" s="50"/>
      <c r="AD42" s="50"/>
      <c r="AE42" s="72"/>
    </row>
    <row r="43" spans="1:33" s="53" customFormat="1" ht="30" customHeight="1" x14ac:dyDescent="0.25">
      <c r="A43" s="80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2"/>
      <c r="H43" s="52"/>
      <c r="I43" s="50"/>
      <c r="J43" s="50"/>
      <c r="K43" s="50"/>
      <c r="L43" s="89"/>
      <c r="M43" s="51"/>
      <c r="N43" s="47"/>
      <c r="O43" s="47"/>
      <c r="P43" s="50"/>
      <c r="Q43" s="50"/>
      <c r="R43" s="89"/>
      <c r="S43" s="47"/>
      <c r="T43" s="47"/>
      <c r="U43" s="47"/>
      <c r="V43" s="50"/>
      <c r="W43" s="50"/>
      <c r="X43" s="89"/>
      <c r="Y43" s="49"/>
      <c r="Z43" s="49"/>
      <c r="AA43" s="49"/>
      <c r="AB43" s="49"/>
      <c r="AC43" s="50"/>
      <c r="AD43" s="50"/>
      <c r="AE43" s="89"/>
    </row>
    <row r="44" spans="1:33" s="53" customFormat="1" ht="30" customHeight="1" x14ac:dyDescent="0.25">
      <c r="A44" s="94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2"/>
      <c r="H44" s="52"/>
      <c r="I44" s="50"/>
      <c r="J44" s="50"/>
      <c r="K44" s="50"/>
      <c r="L44" s="96"/>
      <c r="M44" s="51"/>
      <c r="N44" s="47"/>
      <c r="O44" s="47"/>
      <c r="P44" s="50"/>
      <c r="Q44" s="50"/>
      <c r="R44" s="96"/>
      <c r="S44" s="47"/>
      <c r="T44" s="47"/>
      <c r="U44" s="47"/>
      <c r="V44" s="50"/>
      <c r="W44" s="50"/>
      <c r="X44" s="96"/>
      <c r="Y44" s="49"/>
      <c r="Z44" s="49"/>
      <c r="AA44" s="49"/>
      <c r="AB44" s="49"/>
      <c r="AC44" s="50"/>
      <c r="AD44" s="50"/>
      <c r="AE44" s="96"/>
    </row>
    <row r="45" spans="1:33" s="53" customFormat="1" ht="30" customHeight="1" x14ac:dyDescent="0.25">
      <c r="A45" s="97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2"/>
      <c r="H45" s="52"/>
      <c r="I45" s="50"/>
      <c r="J45" s="50"/>
      <c r="K45" s="50"/>
      <c r="L45" s="72"/>
      <c r="M45" s="51"/>
      <c r="N45" s="47"/>
      <c r="O45" s="47"/>
      <c r="P45" s="50"/>
      <c r="Q45" s="50"/>
      <c r="R45" s="72"/>
      <c r="S45" s="47"/>
      <c r="T45" s="47"/>
      <c r="U45" s="47"/>
      <c r="V45" s="50"/>
      <c r="W45" s="50"/>
      <c r="X45" s="72"/>
      <c r="Y45" s="49"/>
      <c r="Z45" s="49"/>
      <c r="AA45" s="49"/>
      <c r="AB45" s="49"/>
      <c r="AC45" s="50"/>
      <c r="AD45" s="50"/>
      <c r="AE45" s="72"/>
    </row>
    <row r="46" spans="1:33" s="53" customFormat="1" ht="30" customHeight="1" thickBot="1" x14ac:dyDescent="0.3">
      <c r="A46" s="64" t="s">
        <v>0</v>
      </c>
      <c r="B46" s="16">
        <f>SUM(B34:B45)</f>
        <v>126</v>
      </c>
      <c r="C46" s="17">
        <f>SUM(C34:C45)</f>
        <v>1</v>
      </c>
      <c r="D46" s="18">
        <f>SUM(D34:D45)</f>
        <v>275304.28999999998</v>
      </c>
      <c r="E46" s="18">
        <f>SUM(E34:E45)</f>
        <v>315755.59000000003</v>
      </c>
      <c r="F46" s="19">
        <f>SUM(F34:F45)</f>
        <v>0.99999999999999989</v>
      </c>
      <c r="G46" s="25"/>
      <c r="H46" s="26"/>
      <c r="I46" s="25"/>
      <c r="J46" s="25"/>
      <c r="K46" s="25"/>
      <c r="L46" s="25"/>
      <c r="M46" s="25"/>
      <c r="N46" s="26"/>
      <c r="O46" s="25"/>
      <c r="P46" s="25"/>
      <c r="Q46" s="25"/>
      <c r="R46" s="25"/>
      <c r="S46" s="25"/>
      <c r="T46" s="25"/>
      <c r="U46" s="65"/>
      <c r="V46" s="50"/>
      <c r="W46" s="50"/>
      <c r="X46" s="72"/>
      <c r="Y46" s="49"/>
      <c r="Z46" s="49"/>
      <c r="AA46" s="49"/>
      <c r="AB46" s="49"/>
      <c r="AC46" s="50"/>
      <c r="AD46" s="50"/>
      <c r="AE46" s="72"/>
    </row>
    <row r="47" spans="1:33" ht="36" customHeight="1" x14ac:dyDescent="0.25">
      <c r="A47" s="72"/>
      <c r="B47" s="72"/>
      <c r="C47" s="72"/>
      <c r="D47" s="72"/>
      <c r="E47" s="72"/>
      <c r="F47" s="72"/>
      <c r="G47" s="25"/>
      <c r="H47" s="26"/>
      <c r="I47" s="25"/>
      <c r="J47" s="25"/>
      <c r="K47" s="25"/>
      <c r="L47" s="25"/>
      <c r="M47" s="25"/>
      <c r="N47" s="26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s="25" customFormat="1" ht="23.1" customHeight="1" x14ac:dyDescent="0.25">
      <c r="B48" s="26"/>
      <c r="H48" s="26"/>
      <c r="N48" s="26"/>
    </row>
    <row r="49" spans="2:14" s="25" customFormat="1" x14ac:dyDescent="0.25">
      <c r="B49" s="26"/>
      <c r="H49" s="26"/>
      <c r="N49" s="26"/>
    </row>
    <row r="50" spans="2:14" s="25" customFormat="1" x14ac:dyDescent="0.25">
      <c r="B50" s="26"/>
      <c r="H50" s="26"/>
      <c r="N50" s="26"/>
    </row>
    <row r="51" spans="2:14" s="25" customFormat="1" x14ac:dyDescent="0.25">
      <c r="B51" s="26"/>
      <c r="H51" s="26"/>
      <c r="N51" s="26"/>
    </row>
    <row r="52" spans="2:14" s="25" customFormat="1" x14ac:dyDescent="0.25">
      <c r="B52" s="26"/>
      <c r="H52" s="26"/>
      <c r="N52" s="26"/>
    </row>
    <row r="53" spans="2:14" s="25" customFormat="1" x14ac:dyDescent="0.25">
      <c r="B53" s="26"/>
      <c r="H53" s="26"/>
      <c r="N53" s="26"/>
    </row>
    <row r="54" spans="2:14" s="25" customFormat="1" x14ac:dyDescent="0.25">
      <c r="B54" s="26"/>
      <c r="H54" s="26"/>
      <c r="N54" s="26"/>
    </row>
    <row r="55" spans="2:14" s="25" customFormat="1" x14ac:dyDescent="0.25">
      <c r="B55" s="26"/>
      <c r="H55" s="26"/>
      <c r="N55" s="26"/>
    </row>
    <row r="56" spans="2:14" s="25" customFormat="1" x14ac:dyDescent="0.25">
      <c r="B56" s="26"/>
      <c r="H56" s="26"/>
      <c r="N56" s="26"/>
    </row>
    <row r="57" spans="2:14" s="25" customFormat="1" x14ac:dyDescent="0.25">
      <c r="B57" s="26"/>
      <c r="H57" s="26"/>
      <c r="N57" s="26"/>
    </row>
    <row r="58" spans="2:14" s="25" customFormat="1" x14ac:dyDescent="0.25">
      <c r="B58" s="26"/>
      <c r="H58" s="26"/>
      <c r="N58" s="26"/>
    </row>
    <row r="59" spans="2:14" s="25" customFormat="1" x14ac:dyDescent="0.25">
      <c r="B59" s="26"/>
      <c r="H59" s="26"/>
      <c r="N59" s="26"/>
    </row>
    <row r="60" spans="2:14" s="25" customFormat="1" x14ac:dyDescent="0.25">
      <c r="B60" s="26"/>
      <c r="H60" s="26"/>
      <c r="N60" s="26"/>
    </row>
    <row r="61" spans="2:14" s="25" customFormat="1" x14ac:dyDescent="0.25">
      <c r="B61" s="26"/>
      <c r="H61" s="26"/>
      <c r="N61" s="26"/>
    </row>
    <row r="62" spans="2:14" s="25" customFormat="1" x14ac:dyDescent="0.25">
      <c r="B62" s="26"/>
      <c r="H62" s="26"/>
      <c r="N62" s="26"/>
    </row>
    <row r="63" spans="2:14" s="25" customFormat="1" x14ac:dyDescent="0.25">
      <c r="B63" s="26"/>
      <c r="H63" s="26"/>
      <c r="N63" s="26"/>
    </row>
    <row r="64" spans="2:14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2:21" s="25" customFormat="1" x14ac:dyDescent="0.25">
      <c r="B97" s="26"/>
      <c r="H97" s="26"/>
      <c r="N97" s="26"/>
    </row>
    <row r="98" spans="2:21" s="25" customFormat="1" x14ac:dyDescent="0.25">
      <c r="B98" s="26"/>
      <c r="H98" s="26"/>
      <c r="N98" s="26"/>
    </row>
    <row r="99" spans="2:21" s="25" customFormat="1" x14ac:dyDescent="0.25">
      <c r="B99" s="26"/>
      <c r="H99" s="26"/>
      <c r="N99" s="26"/>
    </row>
    <row r="100" spans="2:21" s="25" customFormat="1" x14ac:dyDescent="0.25">
      <c r="B100" s="26"/>
      <c r="H100" s="26"/>
      <c r="N100" s="26"/>
    </row>
    <row r="101" spans="2:21" s="25" customFormat="1" x14ac:dyDescent="0.25">
      <c r="B101" s="26"/>
      <c r="H101" s="26"/>
      <c r="N101" s="26"/>
    </row>
    <row r="102" spans="2:21" s="25" customFormat="1" x14ac:dyDescent="0.25">
      <c r="B102" s="26"/>
      <c r="H102" s="26"/>
      <c r="N102" s="26"/>
    </row>
    <row r="103" spans="2:21" s="25" customFormat="1" x14ac:dyDescent="0.25">
      <c r="B103" s="26"/>
      <c r="H103" s="26"/>
      <c r="N103" s="26"/>
    </row>
    <row r="104" spans="2:21" s="25" customFormat="1" x14ac:dyDescent="0.25">
      <c r="B104" s="26"/>
      <c r="H104" s="26"/>
      <c r="N104" s="26"/>
    </row>
    <row r="105" spans="2:21" s="25" customFormat="1" x14ac:dyDescent="0.25">
      <c r="B105" s="26"/>
      <c r="H105" s="26"/>
      <c r="N105" s="26"/>
    </row>
    <row r="106" spans="2:21" s="25" customFormat="1" x14ac:dyDescent="0.25">
      <c r="B106" s="26"/>
      <c r="G106" s="27"/>
      <c r="H106" s="62"/>
      <c r="I106" s="27"/>
      <c r="J106" s="27"/>
      <c r="K106" s="27"/>
      <c r="L106" s="27"/>
      <c r="M106" s="27"/>
      <c r="N106" s="62"/>
      <c r="O106" s="27"/>
      <c r="P106" s="27"/>
      <c r="Q106" s="27"/>
      <c r="R106" s="27"/>
      <c r="S106" s="27"/>
      <c r="T106" s="27"/>
      <c r="U106" s="27"/>
    </row>
    <row r="107" spans="2:21" s="25" customFormat="1" x14ac:dyDescent="0.25">
      <c r="B107" s="26"/>
      <c r="G107" s="27"/>
      <c r="H107" s="62"/>
      <c r="I107" s="27"/>
      <c r="J107" s="27"/>
      <c r="K107" s="27"/>
      <c r="L107" s="27"/>
      <c r="M107" s="27"/>
      <c r="N107" s="62"/>
      <c r="O107" s="27"/>
      <c r="P107" s="27"/>
      <c r="Q107" s="27"/>
      <c r="R107" s="27"/>
      <c r="S107" s="27"/>
      <c r="T107" s="27"/>
      <c r="U107" s="27"/>
    </row>
    <row r="108" spans="2:21" s="25" customFormat="1" x14ac:dyDescent="0.25">
      <c r="B108" s="26"/>
      <c r="F108" s="27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</sheetData>
  <sheetProtection password="C9C3" sheet="1" objects="1" scenarios="1"/>
  <mergeCells count="22"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  <mergeCell ref="B10:AE10"/>
    <mergeCell ref="B11:F11"/>
    <mergeCell ref="G11:K11"/>
    <mergeCell ref="Q11:U11"/>
    <mergeCell ref="AA11:AE11"/>
    <mergeCell ref="V11:Z11"/>
    <mergeCell ref="J38:K38"/>
    <mergeCell ref="J40:K40"/>
    <mergeCell ref="J34:K34"/>
    <mergeCell ref="J35:K35"/>
    <mergeCell ref="J36:K36"/>
    <mergeCell ref="J37:K37"/>
    <mergeCell ref="J39:K39"/>
  </mergeCells>
  <hyperlinks>
    <hyperlink ref="A28" r:id="rId1" location="page=247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zoomScale="80" zoomScaleNormal="80" workbookViewId="0">
      <selection activeCell="L5" sqref="L5"/>
    </sheetView>
  </sheetViews>
  <sheetFormatPr defaultColWidth="9.140625" defaultRowHeight="15" x14ac:dyDescent="0.25"/>
  <cols>
    <col min="1" max="1" width="26.140625" style="27" customWidth="1"/>
    <col min="2" max="2" width="11.5703125" style="62" customWidth="1"/>
    <col min="3" max="3" width="10.7109375" style="27" customWidth="1"/>
    <col min="4" max="4" width="19.140625" style="27" customWidth="1"/>
    <col min="5" max="5" width="18.140625" style="27" customWidth="1"/>
    <col min="6" max="6" width="11.42578125" style="27" customWidth="1"/>
    <col min="7" max="7" width="9.28515625" style="27" customWidth="1"/>
    <col min="8" max="8" width="10.85546875" style="62" customWidth="1"/>
    <col min="9" max="9" width="17.28515625" style="27" customWidth="1"/>
    <col min="10" max="10" width="20" style="27" customWidth="1"/>
    <col min="11" max="12" width="11.42578125" style="27" customWidth="1"/>
    <col min="13" max="13" width="10.7109375" style="27" customWidth="1"/>
    <col min="14" max="14" width="18.85546875" style="62" customWidth="1"/>
    <col min="15" max="15" width="19.710937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7.28515625" style="27" customWidth="1"/>
    <col min="26" max="26" width="9.710937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x14ac:dyDescent="0.25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25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25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65" customHeight="1" x14ac:dyDescent="0.25">
      <c r="B4" s="26"/>
      <c r="H4" s="26"/>
      <c r="N4" s="26"/>
    </row>
    <row r="5" spans="1:31" s="25" customFormat="1" ht="30.75" customHeight="1" x14ac:dyDescent="0.25">
      <c r="A5" s="28" t="s">
        <v>12</v>
      </c>
      <c r="B5" s="26"/>
      <c r="H5" s="26"/>
      <c r="N5" s="26"/>
    </row>
    <row r="6" spans="1:31" s="25" customFormat="1" ht="6.75" customHeight="1" x14ac:dyDescent="0.25">
      <c r="A6" s="29"/>
      <c r="B6" s="26"/>
      <c r="H6" s="26"/>
      <c r="N6" s="26"/>
    </row>
    <row r="7" spans="1:31" s="25" customFormat="1" ht="24.75" customHeight="1" x14ac:dyDescent="0.25">
      <c r="A7" s="30" t="s">
        <v>38</v>
      </c>
      <c r="B7" s="31" t="s">
        <v>54</v>
      </c>
      <c r="C7" s="32"/>
      <c r="D7" s="32"/>
      <c r="E7" s="32"/>
      <c r="F7" s="32"/>
      <c r="G7" s="33"/>
      <c r="H7" s="73"/>
      <c r="I7" s="90" t="s">
        <v>46</v>
      </c>
      <c r="J7" s="91">
        <v>45530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25">
      <c r="A8" s="30" t="s">
        <v>11</v>
      </c>
      <c r="B8" s="93" t="str">
        <f>'CONTRACTACIO 1r TR 2024'!B8</f>
        <v>Consorci de Biblioteques de Barcelona (CBB)</v>
      </c>
      <c r="C8" s="74"/>
      <c r="D8" s="74"/>
      <c r="E8" s="74"/>
      <c r="F8" s="74"/>
      <c r="G8" s="75"/>
      <c r="H8" s="75"/>
      <c r="I8" s="75"/>
      <c r="J8" s="88"/>
      <c r="K8" s="75"/>
      <c r="L8" s="30"/>
      <c r="N8" s="26"/>
      <c r="R8" s="30"/>
      <c r="X8" s="30"/>
      <c r="AE8" s="30"/>
    </row>
    <row r="9" spans="1:31" ht="26.25" customHeight="1" thickBot="1" x14ac:dyDescent="0.3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">
      <c r="A10" s="25"/>
      <c r="B10" s="110" t="s">
        <v>6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2"/>
    </row>
    <row r="11" spans="1:31" ht="30" customHeight="1" thickBot="1" x14ac:dyDescent="0.3">
      <c r="A11" s="145" t="s">
        <v>10</v>
      </c>
      <c r="B11" s="113" t="s">
        <v>3</v>
      </c>
      <c r="C11" s="114"/>
      <c r="D11" s="114"/>
      <c r="E11" s="114"/>
      <c r="F11" s="115"/>
      <c r="G11" s="116" t="s">
        <v>1</v>
      </c>
      <c r="H11" s="117"/>
      <c r="I11" s="117"/>
      <c r="J11" s="117"/>
      <c r="K11" s="118"/>
      <c r="L11" s="131" t="s">
        <v>2</v>
      </c>
      <c r="M11" s="132"/>
      <c r="N11" s="132"/>
      <c r="O11" s="132"/>
      <c r="P11" s="132"/>
      <c r="Q11" s="119" t="s">
        <v>34</v>
      </c>
      <c r="R11" s="120"/>
      <c r="S11" s="120"/>
      <c r="T11" s="120"/>
      <c r="U11" s="121"/>
      <c r="V11" s="125" t="s">
        <v>5</v>
      </c>
      <c r="W11" s="126"/>
      <c r="X11" s="126"/>
      <c r="Y11" s="126"/>
      <c r="Z11" s="127"/>
      <c r="AA11" s="122" t="s">
        <v>4</v>
      </c>
      <c r="AB11" s="123"/>
      <c r="AC11" s="123"/>
      <c r="AD11" s="123"/>
      <c r="AE11" s="124"/>
    </row>
    <row r="12" spans="1:31" ht="39" customHeight="1" thickBot="1" x14ac:dyDescent="0.3">
      <c r="A12" s="146"/>
      <c r="B12" s="34" t="s">
        <v>7</v>
      </c>
      <c r="C12" s="35" t="s">
        <v>8</v>
      </c>
      <c r="D12" s="36" t="s">
        <v>23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25">
      <c r="A13" s="41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1</v>
      </c>
      <c r="H13" s="20">
        <f t="shared" ref="H13:H21" si="2">IF(G13,G13/$G$25,"")</f>
        <v>8.9285714285714281E-3</v>
      </c>
      <c r="I13" s="4">
        <v>373701.46</v>
      </c>
      <c r="J13" s="5">
        <v>452178.77</v>
      </c>
      <c r="K13" s="21">
        <f t="shared" ref="K13:K21" si="3">IF(J13,J13/$J$25,"")</f>
        <v>0.55263528048724431</v>
      </c>
      <c r="L13" s="1"/>
      <c r="M13" s="20" t="str">
        <f t="shared" ref="M13:M21" si="4">IF(L13,L13/$L$25,"")</f>
        <v/>
      </c>
      <c r="N13" s="4"/>
      <c r="O13" s="5"/>
      <c r="P13" s="21" t="str">
        <f t="shared" ref="P13:P21" si="5">IF(O13,O13/$O$25,"")</f>
        <v/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2" customFormat="1" ht="36" customHeight="1" x14ac:dyDescent="0.25">
      <c r="A14" s="43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2" customFormat="1" ht="36" customHeight="1" x14ac:dyDescent="0.25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2" customFormat="1" ht="36" customHeight="1" x14ac:dyDescent="0.25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2" customFormat="1" ht="36" customHeight="1" x14ac:dyDescent="0.25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9" customFormat="1" ht="36" customHeight="1" x14ac:dyDescent="0.25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/>
      <c r="H18" s="66" t="str">
        <f t="shared" si="2"/>
        <v/>
      </c>
      <c r="I18" s="69"/>
      <c r="J18" s="70"/>
      <c r="K18" s="67" t="str">
        <f t="shared" si="3"/>
        <v/>
      </c>
      <c r="L18" s="71"/>
      <c r="M18" s="66" t="str">
        <f t="shared" si="4"/>
        <v/>
      </c>
      <c r="N18" s="69"/>
      <c r="O18" s="70"/>
      <c r="P18" s="67" t="str">
        <f t="shared" si="5"/>
        <v/>
      </c>
      <c r="Q18" s="71"/>
      <c r="R18" s="66" t="str">
        <f t="shared" si="6"/>
        <v/>
      </c>
      <c r="S18" s="69"/>
      <c r="T18" s="70"/>
      <c r="U18" s="67" t="str">
        <f t="shared" si="7"/>
        <v/>
      </c>
      <c r="V18" s="71"/>
      <c r="W18" s="66" t="str">
        <f t="shared" si="8"/>
        <v/>
      </c>
      <c r="X18" s="69"/>
      <c r="Y18" s="70"/>
      <c r="Z18" s="67" t="str">
        <f t="shared" si="9"/>
        <v/>
      </c>
      <c r="AA18" s="71"/>
      <c r="AB18" s="20" t="str">
        <f t="shared" si="10"/>
        <v/>
      </c>
      <c r="AC18" s="69"/>
      <c r="AD18" s="70"/>
      <c r="AE18" s="67" t="str">
        <f t="shared" si="11"/>
        <v/>
      </c>
    </row>
    <row r="19" spans="1:31" s="42" customFormat="1" ht="36" customHeight="1" x14ac:dyDescent="0.25">
      <c r="A19" s="44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3</v>
      </c>
      <c r="H19" s="20">
        <f t="shared" si="2"/>
        <v>2.6785714285714284E-2</v>
      </c>
      <c r="I19" s="6">
        <v>6210.56</v>
      </c>
      <c r="J19" s="7">
        <v>7514.78</v>
      </c>
      <c r="K19" s="21">
        <f t="shared" si="3"/>
        <v>9.1842714179171513E-3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9" customFormat="1" ht="36" customHeight="1" x14ac:dyDescent="0.25">
      <c r="A20" s="80" t="s">
        <v>29</v>
      </c>
      <c r="B20" s="68"/>
      <c r="C20" s="66" t="str">
        <f t="shared" si="0"/>
        <v/>
      </c>
      <c r="D20" s="69"/>
      <c r="E20" s="70"/>
      <c r="F20" s="21" t="str">
        <f t="shared" si="1"/>
        <v/>
      </c>
      <c r="G20" s="68">
        <v>107</v>
      </c>
      <c r="H20" s="66">
        <f t="shared" si="2"/>
        <v>0.9553571428571429</v>
      </c>
      <c r="I20" s="69">
        <v>310242.90999999997</v>
      </c>
      <c r="J20" s="70">
        <v>358419.22</v>
      </c>
      <c r="K20" s="21">
        <f t="shared" si="3"/>
        <v>0.43804601037930047</v>
      </c>
      <c r="L20" s="68">
        <v>12</v>
      </c>
      <c r="M20" s="66">
        <f t="shared" si="4"/>
        <v>1</v>
      </c>
      <c r="N20" s="69">
        <v>25011.83</v>
      </c>
      <c r="O20" s="70">
        <v>29194.29</v>
      </c>
      <c r="P20" s="67">
        <f t="shared" si="5"/>
        <v>1</v>
      </c>
      <c r="Q20" s="68"/>
      <c r="R20" s="66" t="str">
        <f t="shared" si="6"/>
        <v/>
      </c>
      <c r="S20" s="69"/>
      <c r="T20" s="70"/>
      <c r="U20" s="67" t="str">
        <f t="shared" si="7"/>
        <v/>
      </c>
      <c r="V20" s="68"/>
      <c r="W20" s="66" t="str">
        <f t="shared" si="8"/>
        <v/>
      </c>
      <c r="X20" s="69"/>
      <c r="Y20" s="70"/>
      <c r="Z20" s="67" t="str">
        <f t="shared" si="9"/>
        <v/>
      </c>
      <c r="AA20" s="68"/>
      <c r="AB20" s="20" t="str">
        <f t="shared" si="10"/>
        <v/>
      </c>
      <c r="AC20" s="69"/>
      <c r="AD20" s="70"/>
      <c r="AE20" s="67" t="str">
        <f t="shared" si="11"/>
        <v/>
      </c>
    </row>
    <row r="21" spans="1:31" s="42" customFormat="1" ht="40.15" customHeight="1" x14ac:dyDescent="0.25">
      <c r="A21" s="46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1</v>
      </c>
      <c r="H21" s="20">
        <f t="shared" si="2"/>
        <v>8.9285714285714281E-3</v>
      </c>
      <c r="I21" s="6">
        <v>100</v>
      </c>
      <c r="J21" s="7">
        <v>110</v>
      </c>
      <c r="K21" s="21">
        <f t="shared" si="3"/>
        <v>1.3443771553803128E-4</v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2" customFormat="1" ht="40.15" customHeight="1" x14ac:dyDescent="0.25">
      <c r="A22" s="80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2" customFormat="1" ht="40.15" customHeight="1" x14ac:dyDescent="0.25">
      <c r="A23" s="94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2" customFormat="1" ht="36" customHeight="1" x14ac:dyDescent="0.25">
      <c r="A24" s="97" t="s">
        <v>52</v>
      </c>
      <c r="B24" s="68"/>
      <c r="C24" s="66" t="str">
        <f t="shared" ref="C24" si="22">IF(B24,B24/$B$25,"")</f>
        <v/>
      </c>
      <c r="D24" s="69"/>
      <c r="E24" s="70"/>
      <c r="F24" s="67" t="str">
        <f t="shared" si="1"/>
        <v/>
      </c>
      <c r="G24" s="68"/>
      <c r="H24" s="66" t="str">
        <f t="shared" ref="H24" si="23">IF(G24,G24/$G$25,"")</f>
        <v/>
      </c>
      <c r="I24" s="69"/>
      <c r="J24" s="70"/>
      <c r="K24" s="67" t="str">
        <f t="shared" ref="K24" si="24">IF(J24,J24/$J$25,"")</f>
        <v/>
      </c>
      <c r="L24" s="68"/>
      <c r="M24" s="66" t="str">
        <f t="shared" ref="M24" si="25">IF(L24,L24/$L$25,"")</f>
        <v/>
      </c>
      <c r="N24" s="69"/>
      <c r="O24" s="70"/>
      <c r="P24" s="67" t="str">
        <f t="shared" ref="P24" si="26">IF(O24,O24/$O$25,"")</f>
        <v/>
      </c>
      <c r="Q24" s="68"/>
      <c r="R24" s="66" t="str">
        <f t="shared" ref="R24" si="27">IF(Q24,Q24/$Q$25,"")</f>
        <v/>
      </c>
      <c r="S24" s="69"/>
      <c r="T24" s="70"/>
      <c r="U24" s="67" t="str">
        <f t="shared" si="7"/>
        <v/>
      </c>
      <c r="V24" s="68"/>
      <c r="W24" s="66" t="str">
        <f t="shared" ref="W24" si="28">IF(V24,V24/$V$25,"")</f>
        <v/>
      </c>
      <c r="X24" s="69"/>
      <c r="Y24" s="70"/>
      <c r="Z24" s="67" t="str">
        <f t="shared" ref="Z24" si="29">IF(Y24,Y24/$Y$25,"")</f>
        <v/>
      </c>
      <c r="AA24" s="68"/>
      <c r="AB24" s="20" t="str">
        <f t="shared" ref="AB24" si="30">IF(AA24,AA24/$AA$25,"")</f>
        <v/>
      </c>
      <c r="AC24" s="69"/>
      <c r="AD24" s="70"/>
      <c r="AE24" s="67" t="str">
        <f t="shared" ref="AE24" si="31">IF(AD24,AD24/$AD$25,"")</f>
        <v/>
      </c>
    </row>
    <row r="25" spans="1:31" ht="33" customHeight="1" thickBot="1" x14ac:dyDescent="0.3">
      <c r="A25" s="82" t="s">
        <v>0</v>
      </c>
      <c r="B25" s="16">
        <f t="shared" ref="B25:AE25" si="32">SUM(B13:B24)</f>
        <v>0</v>
      </c>
      <c r="C25" s="17">
        <f t="shared" si="32"/>
        <v>0</v>
      </c>
      <c r="D25" s="18">
        <f t="shared" si="32"/>
        <v>0</v>
      </c>
      <c r="E25" s="18">
        <f t="shared" si="32"/>
        <v>0</v>
      </c>
      <c r="F25" s="19">
        <f t="shared" si="32"/>
        <v>0</v>
      </c>
      <c r="G25" s="16">
        <f t="shared" si="32"/>
        <v>112</v>
      </c>
      <c r="H25" s="17">
        <f t="shared" si="32"/>
        <v>1</v>
      </c>
      <c r="I25" s="18">
        <f t="shared" si="32"/>
        <v>690254.92999999993</v>
      </c>
      <c r="J25" s="18">
        <f t="shared" si="32"/>
        <v>818222.77</v>
      </c>
      <c r="K25" s="19">
        <f t="shared" si="32"/>
        <v>0.99999999999999989</v>
      </c>
      <c r="L25" s="16">
        <f t="shared" si="32"/>
        <v>12</v>
      </c>
      <c r="M25" s="17">
        <f t="shared" si="32"/>
        <v>1</v>
      </c>
      <c r="N25" s="18">
        <f t="shared" si="32"/>
        <v>25011.83</v>
      </c>
      <c r="O25" s="18">
        <f t="shared" si="32"/>
        <v>29194.29</v>
      </c>
      <c r="P25" s="19">
        <f t="shared" si="32"/>
        <v>1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5" customFormat="1" ht="18" customHeight="1" x14ac:dyDescent="0.25">
      <c r="B26" s="26"/>
      <c r="H26" s="26"/>
      <c r="N26" s="26"/>
    </row>
    <row r="27" spans="1:31" s="49" customFormat="1" ht="34.15" customHeight="1" x14ac:dyDescent="0.25">
      <c r="A27" s="151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47"/>
      <c r="S27" s="47"/>
      <c r="T27" s="47"/>
      <c r="U27" s="47"/>
      <c r="V27" s="48"/>
      <c r="W27" s="48"/>
      <c r="X27" s="48"/>
      <c r="AC27" s="48"/>
      <c r="AD27" s="48"/>
      <c r="AE27" s="48"/>
    </row>
    <row r="28" spans="1:31" s="49" customFormat="1" ht="19.149999999999999" customHeight="1" x14ac:dyDescent="0.25">
      <c r="A28" s="152" t="str">
        <f>'CONTRACTACIO 1r TR 2024'!A28:Q28</f>
        <v>https://bcnroc.ajuntament.barcelona.cat/jspui/bitstream/11703/135210/3/GM_Pressupost2024.pdf#page=247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43.9" customHeight="1" x14ac:dyDescent="0.25">
      <c r="A29" s="147" t="s">
        <v>36</v>
      </c>
      <c r="B29" s="147"/>
      <c r="C29" s="147"/>
      <c r="D29" s="147"/>
      <c r="E29" s="147"/>
      <c r="F29" s="147"/>
      <c r="G29" s="147"/>
      <c r="H29" s="147"/>
      <c r="I29" s="50"/>
      <c r="J29" s="50"/>
      <c r="K29" s="50"/>
      <c r="L29" s="72"/>
      <c r="M29" s="51"/>
      <c r="N29" s="47"/>
      <c r="O29" s="47"/>
      <c r="P29" s="50"/>
      <c r="Q29" s="50"/>
      <c r="R29" s="72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53" customFormat="1" ht="18" customHeight="1" thickBot="1" x14ac:dyDescent="0.3">
      <c r="A30" s="72"/>
      <c r="B30" s="72"/>
      <c r="C30" s="72"/>
      <c r="D30" s="72"/>
      <c r="E30" s="72"/>
      <c r="F30" s="72"/>
      <c r="G30" s="52"/>
      <c r="H30" s="52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50"/>
      <c r="W30" s="50"/>
      <c r="X30" s="72"/>
      <c r="Y30" s="49"/>
      <c r="Z30" s="49"/>
      <c r="AA30" s="49"/>
      <c r="AB30" s="49"/>
      <c r="AC30" s="50"/>
      <c r="AD30" s="50"/>
      <c r="AE30" s="72"/>
    </row>
    <row r="31" spans="1:31" s="54" customFormat="1" ht="18" customHeight="1" x14ac:dyDescent="0.25">
      <c r="A31" s="128" t="s">
        <v>10</v>
      </c>
      <c r="B31" s="133" t="s">
        <v>17</v>
      </c>
      <c r="C31" s="134"/>
      <c r="D31" s="134"/>
      <c r="E31" s="134"/>
      <c r="F31" s="135"/>
      <c r="G31" s="25"/>
      <c r="J31" s="139" t="s">
        <v>15</v>
      </c>
      <c r="K31" s="140"/>
      <c r="L31" s="133" t="s">
        <v>16</v>
      </c>
      <c r="M31" s="134"/>
      <c r="N31" s="134"/>
      <c r="O31" s="134"/>
      <c r="P31" s="135"/>
      <c r="Q31" s="50"/>
      <c r="R31" s="72"/>
      <c r="S31" s="47"/>
      <c r="T31" s="47"/>
      <c r="U31" s="47"/>
      <c r="V31" s="50"/>
      <c r="W31" s="50"/>
      <c r="X31" s="72"/>
      <c r="AC31" s="50"/>
      <c r="AD31" s="50"/>
      <c r="AE31" s="72"/>
    </row>
    <row r="32" spans="1:31" s="54" customFormat="1" ht="18" customHeight="1" thickBot="1" x14ac:dyDescent="0.3">
      <c r="A32" s="129"/>
      <c r="B32" s="136"/>
      <c r="C32" s="137"/>
      <c r="D32" s="137"/>
      <c r="E32" s="137"/>
      <c r="F32" s="138"/>
      <c r="G32" s="25"/>
      <c r="J32" s="141"/>
      <c r="K32" s="142"/>
      <c r="L32" s="136"/>
      <c r="M32" s="137"/>
      <c r="N32" s="137"/>
      <c r="O32" s="137"/>
      <c r="P32" s="138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25" customFormat="1" ht="47.65" customHeight="1" thickBot="1" x14ac:dyDescent="0.3">
      <c r="A33" s="130"/>
      <c r="B33" s="55" t="s">
        <v>14</v>
      </c>
      <c r="C33" s="35" t="s">
        <v>8</v>
      </c>
      <c r="D33" s="36" t="s">
        <v>30</v>
      </c>
      <c r="E33" s="37" t="s">
        <v>31</v>
      </c>
      <c r="F33" s="56" t="s">
        <v>9</v>
      </c>
      <c r="J33" s="143"/>
      <c r="K33" s="144"/>
      <c r="L33" s="55" t="s">
        <v>14</v>
      </c>
      <c r="M33" s="35" t="s">
        <v>8</v>
      </c>
      <c r="N33" s="36" t="s">
        <v>30</v>
      </c>
      <c r="O33" s="37" t="s">
        <v>31</v>
      </c>
      <c r="P33" s="56" t="s">
        <v>9</v>
      </c>
    </row>
    <row r="34" spans="1:33" s="25" customFormat="1" ht="30" customHeight="1" x14ac:dyDescent="0.25">
      <c r="A34" s="41" t="s">
        <v>25</v>
      </c>
      <c r="B34" s="9">
        <f t="shared" ref="B34:B45" si="33">B13+G13+L13+Q13+AA13+V13</f>
        <v>1</v>
      </c>
      <c r="C34" s="8">
        <f t="shared" ref="C34:C45" si="34">IF(B34,B34/$B$46,"")</f>
        <v>8.0645161290322578E-3</v>
      </c>
      <c r="D34" s="10">
        <f t="shared" ref="D34:D45" si="35">D13+I13+N13+S13+AC13+X13</f>
        <v>373701.46</v>
      </c>
      <c r="E34" s="11">
        <f t="shared" ref="E34:E45" si="36">E13+J13+O13+T13+AD13+Y13</f>
        <v>452178.77</v>
      </c>
      <c r="F34" s="21">
        <f t="shared" ref="F34:F42" si="37">IF(E34,E34/$E$46,"")</f>
        <v>0.53359649143716792</v>
      </c>
      <c r="J34" s="108" t="s">
        <v>3</v>
      </c>
      <c r="K34" s="109"/>
      <c r="L34" s="57">
        <f>B25</f>
        <v>0</v>
      </c>
      <c r="M34" s="8" t="str">
        <f t="shared" ref="M34:M39" si="38">IF(L34,L34/$L$40,"")</f>
        <v/>
      </c>
      <c r="N34" s="58">
        <f>D25</f>
        <v>0</v>
      </c>
      <c r="O34" s="58">
        <f>E25</f>
        <v>0</v>
      </c>
      <c r="P34" s="59" t="str">
        <f t="shared" ref="P34:P39" si="39">IF(O34,O34/$O$40,"")</f>
        <v/>
      </c>
    </row>
    <row r="35" spans="1:33" s="25" customFormat="1" ht="30" customHeight="1" x14ac:dyDescent="0.25">
      <c r="A35" s="43" t="s">
        <v>18</v>
      </c>
      <c r="B35" s="12">
        <f t="shared" si="33"/>
        <v>0</v>
      </c>
      <c r="C35" s="8" t="str">
        <f t="shared" si="34"/>
        <v/>
      </c>
      <c r="D35" s="13">
        <f t="shared" si="35"/>
        <v>0</v>
      </c>
      <c r="E35" s="14">
        <f t="shared" si="36"/>
        <v>0</v>
      </c>
      <c r="F35" s="21" t="str">
        <f t="shared" si="37"/>
        <v/>
      </c>
      <c r="J35" s="104" t="s">
        <v>1</v>
      </c>
      <c r="K35" s="105"/>
      <c r="L35" s="60">
        <f>G25</f>
        <v>112</v>
      </c>
      <c r="M35" s="8">
        <f t="shared" si="38"/>
        <v>0.90322580645161288</v>
      </c>
      <c r="N35" s="61">
        <f>I25</f>
        <v>690254.92999999993</v>
      </c>
      <c r="O35" s="61">
        <f>J25</f>
        <v>818222.77</v>
      </c>
      <c r="P35" s="59">
        <f t="shared" si="39"/>
        <v>0.96554908866243494</v>
      </c>
    </row>
    <row r="36" spans="1:33" ht="30" customHeight="1" x14ac:dyDescent="0.25">
      <c r="A36" s="43" t="s">
        <v>19</v>
      </c>
      <c r="B36" s="12">
        <f t="shared" si="33"/>
        <v>0</v>
      </c>
      <c r="C36" s="8" t="str">
        <f t="shared" si="34"/>
        <v/>
      </c>
      <c r="D36" s="13">
        <f t="shared" si="35"/>
        <v>0</v>
      </c>
      <c r="E36" s="14">
        <f t="shared" si="36"/>
        <v>0</v>
      </c>
      <c r="F36" s="21" t="str">
        <f t="shared" si="37"/>
        <v/>
      </c>
      <c r="G36" s="25"/>
      <c r="J36" s="104" t="s">
        <v>2</v>
      </c>
      <c r="K36" s="105"/>
      <c r="L36" s="60">
        <f>L25</f>
        <v>12</v>
      </c>
      <c r="M36" s="8">
        <f t="shared" si="38"/>
        <v>9.6774193548387094E-2</v>
      </c>
      <c r="N36" s="61">
        <f>N25</f>
        <v>25011.83</v>
      </c>
      <c r="O36" s="61">
        <f>O25</f>
        <v>29194.29</v>
      </c>
      <c r="P36" s="59">
        <f t="shared" si="39"/>
        <v>3.4450911337564998E-2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30" customHeight="1" x14ac:dyDescent="0.25">
      <c r="A37" s="43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5"/>
      <c r="J37" s="104" t="s">
        <v>34</v>
      </c>
      <c r="K37" s="105"/>
      <c r="L37" s="60">
        <f>Q25</f>
        <v>0</v>
      </c>
      <c r="M37" s="8" t="str">
        <f t="shared" si="38"/>
        <v/>
      </c>
      <c r="N37" s="61">
        <f>S25</f>
        <v>0</v>
      </c>
      <c r="O37" s="61">
        <f>T25</f>
        <v>0</v>
      </c>
      <c r="P37" s="59" t="str">
        <f t="shared" si="39"/>
        <v/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5"/>
      <c r="J38" s="104" t="s">
        <v>5</v>
      </c>
      <c r="K38" s="105"/>
      <c r="L38" s="60">
        <f>V25</f>
        <v>0</v>
      </c>
      <c r="M38" s="8" t="str">
        <f t="shared" si="38"/>
        <v/>
      </c>
      <c r="N38" s="61">
        <f>X25</f>
        <v>0</v>
      </c>
      <c r="O38" s="61">
        <f>Y25</f>
        <v>0</v>
      </c>
      <c r="P38" s="59" t="str">
        <f t="shared" si="39"/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4" t="s">
        <v>33</v>
      </c>
      <c r="B39" s="15">
        <f t="shared" si="33"/>
        <v>0</v>
      </c>
      <c r="C39" s="8" t="str">
        <f t="shared" si="34"/>
        <v/>
      </c>
      <c r="D39" s="13">
        <f t="shared" si="35"/>
        <v>0</v>
      </c>
      <c r="E39" s="22">
        <f t="shared" si="36"/>
        <v>0</v>
      </c>
      <c r="F39" s="21" t="str">
        <f t="shared" si="37"/>
        <v/>
      </c>
      <c r="G39" s="25"/>
      <c r="J39" s="104" t="s">
        <v>4</v>
      </c>
      <c r="K39" s="105"/>
      <c r="L39" s="60">
        <f>AA25</f>
        <v>0</v>
      </c>
      <c r="M39" s="8" t="str">
        <f t="shared" si="38"/>
        <v/>
      </c>
      <c r="N39" s="61">
        <f>AC25</f>
        <v>0</v>
      </c>
      <c r="O39" s="61">
        <f>AD25</f>
        <v>0</v>
      </c>
      <c r="P39" s="59" t="str">
        <f t="shared" si="39"/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thickBot="1" x14ac:dyDescent="0.3">
      <c r="A40" s="44" t="s">
        <v>28</v>
      </c>
      <c r="B40" s="12">
        <f t="shared" si="33"/>
        <v>3</v>
      </c>
      <c r="C40" s="8">
        <f t="shared" si="34"/>
        <v>2.4193548387096774E-2</v>
      </c>
      <c r="D40" s="13">
        <f t="shared" si="35"/>
        <v>6210.56</v>
      </c>
      <c r="E40" s="23">
        <f t="shared" si="36"/>
        <v>7514.78</v>
      </c>
      <c r="F40" s="21">
        <f t="shared" si="37"/>
        <v>8.8678648975983546E-3</v>
      </c>
      <c r="G40" s="25"/>
      <c r="J40" s="106" t="s">
        <v>0</v>
      </c>
      <c r="K40" s="107"/>
      <c r="L40" s="83">
        <f>SUM(L34:L39)</f>
        <v>124</v>
      </c>
      <c r="M40" s="17">
        <f>SUM(M34:M39)</f>
        <v>1</v>
      </c>
      <c r="N40" s="84">
        <f>SUM(N34:N39)</f>
        <v>715266.75999999989</v>
      </c>
      <c r="O40" s="85">
        <f>SUM(O34:O39)</f>
        <v>847417.06</v>
      </c>
      <c r="P40" s="86">
        <f>SUM(P34:P39)</f>
        <v>0.99999999999999989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x14ac:dyDescent="0.25">
      <c r="A41" s="45" t="s">
        <v>29</v>
      </c>
      <c r="B41" s="12">
        <f t="shared" si="33"/>
        <v>119</v>
      </c>
      <c r="C41" s="8">
        <f t="shared" si="34"/>
        <v>0.95967741935483875</v>
      </c>
      <c r="D41" s="13">
        <f t="shared" si="35"/>
        <v>335254.74</v>
      </c>
      <c r="E41" s="23">
        <f t="shared" si="36"/>
        <v>387613.50999999995</v>
      </c>
      <c r="F41" s="21">
        <f t="shared" si="37"/>
        <v>0.45740583745151403</v>
      </c>
      <c r="G41" s="25"/>
      <c r="H41" s="26"/>
      <c r="I41" s="63"/>
      <c r="J41" s="25"/>
      <c r="K41" s="25"/>
      <c r="L41" s="25"/>
      <c r="M41" s="25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s="53" customFormat="1" ht="30" customHeight="1" x14ac:dyDescent="0.25">
      <c r="A42" s="46" t="s">
        <v>32</v>
      </c>
      <c r="B42" s="12">
        <f t="shared" si="33"/>
        <v>1</v>
      </c>
      <c r="C42" s="8">
        <f t="shared" si="34"/>
        <v>8.0645161290322578E-3</v>
      </c>
      <c r="D42" s="13">
        <f t="shared" si="35"/>
        <v>100</v>
      </c>
      <c r="E42" s="14">
        <f t="shared" si="36"/>
        <v>110</v>
      </c>
      <c r="F42" s="21">
        <f t="shared" si="37"/>
        <v>1.2980621371960578E-4</v>
      </c>
      <c r="G42" s="52"/>
      <c r="H42" s="52"/>
      <c r="I42" s="50"/>
      <c r="J42" s="50"/>
      <c r="K42" s="50"/>
      <c r="L42" s="72"/>
      <c r="M42" s="51"/>
      <c r="N42" s="47"/>
      <c r="O42" s="47"/>
      <c r="P42" s="50"/>
      <c r="Q42" s="50"/>
      <c r="R42" s="72"/>
      <c r="S42" s="47"/>
      <c r="T42" s="47"/>
      <c r="U42" s="47"/>
      <c r="V42" s="50"/>
      <c r="W42" s="50"/>
      <c r="X42" s="72"/>
      <c r="Y42" s="49"/>
      <c r="Z42" s="49"/>
      <c r="AA42" s="49"/>
      <c r="AB42" s="49"/>
      <c r="AC42" s="50"/>
      <c r="AD42" s="50"/>
      <c r="AE42" s="72"/>
    </row>
    <row r="43" spans="1:33" s="53" customFormat="1" ht="30" customHeight="1" x14ac:dyDescent="0.25">
      <c r="A43" s="80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2"/>
      <c r="H43" s="52"/>
      <c r="I43" s="50"/>
      <c r="J43" s="50"/>
      <c r="K43" s="50"/>
      <c r="L43" s="89"/>
      <c r="M43" s="51"/>
      <c r="N43" s="47"/>
      <c r="O43" s="47"/>
      <c r="P43" s="50"/>
      <c r="Q43" s="50"/>
      <c r="R43" s="89"/>
      <c r="S43" s="47"/>
      <c r="T43" s="47"/>
      <c r="U43" s="47"/>
      <c r="V43" s="50"/>
      <c r="W43" s="50"/>
      <c r="X43" s="89"/>
      <c r="Y43" s="49"/>
      <c r="Z43" s="49"/>
      <c r="AA43" s="49"/>
      <c r="AB43" s="49"/>
      <c r="AC43" s="50"/>
      <c r="AD43" s="50"/>
      <c r="AE43" s="89"/>
    </row>
    <row r="44" spans="1:33" s="53" customFormat="1" ht="30" customHeight="1" x14ac:dyDescent="0.25">
      <c r="A44" s="94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2"/>
      <c r="H44" s="52"/>
      <c r="I44" s="50"/>
      <c r="J44" s="50"/>
      <c r="K44" s="50"/>
      <c r="L44" s="96"/>
      <c r="M44" s="51"/>
      <c r="N44" s="47"/>
      <c r="O44" s="47"/>
      <c r="P44" s="50"/>
      <c r="Q44" s="50"/>
      <c r="R44" s="96"/>
      <c r="S44" s="47"/>
      <c r="T44" s="47"/>
      <c r="U44" s="47"/>
      <c r="V44" s="50"/>
      <c r="W44" s="50"/>
      <c r="X44" s="96"/>
      <c r="Y44" s="49"/>
      <c r="Z44" s="49"/>
      <c r="AA44" s="49"/>
      <c r="AB44" s="49"/>
      <c r="AC44" s="50"/>
      <c r="AD44" s="50"/>
      <c r="AE44" s="96"/>
    </row>
    <row r="45" spans="1:33" s="53" customFormat="1" ht="30" customHeight="1" x14ac:dyDescent="0.25">
      <c r="A45" s="94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2"/>
      <c r="H45" s="52"/>
      <c r="I45" s="50"/>
      <c r="J45" s="50"/>
      <c r="K45" s="50"/>
      <c r="L45" s="72"/>
      <c r="M45" s="51"/>
      <c r="N45" s="47"/>
      <c r="O45" s="47"/>
      <c r="P45" s="50"/>
      <c r="Q45" s="50"/>
      <c r="R45" s="72"/>
      <c r="S45" s="47"/>
      <c r="T45" s="47"/>
      <c r="U45" s="47"/>
      <c r="V45" s="50"/>
      <c r="W45" s="50"/>
      <c r="X45" s="72"/>
      <c r="Y45" s="49"/>
      <c r="Z45" s="49"/>
      <c r="AA45" s="49"/>
      <c r="AB45" s="49"/>
      <c r="AC45" s="50"/>
      <c r="AD45" s="50"/>
      <c r="AE45" s="72"/>
    </row>
    <row r="46" spans="1:33" s="53" customFormat="1" ht="30" customHeight="1" thickBot="1" x14ac:dyDescent="0.3">
      <c r="A46" s="64" t="s">
        <v>0</v>
      </c>
      <c r="B46" s="16">
        <f>SUM(B34:B45)</f>
        <v>124</v>
      </c>
      <c r="C46" s="17">
        <f>SUM(C34:C45)</f>
        <v>1</v>
      </c>
      <c r="D46" s="18">
        <f>SUM(D34:D45)</f>
        <v>715266.76</v>
      </c>
      <c r="E46" s="18">
        <f>SUM(E34:E45)</f>
        <v>847417.06</v>
      </c>
      <c r="F46" s="19">
        <f>SUM(F34:F45)</f>
        <v>1</v>
      </c>
      <c r="G46" s="25"/>
      <c r="H46" s="26"/>
      <c r="I46" s="25"/>
      <c r="J46" s="25"/>
      <c r="K46" s="25"/>
      <c r="L46" s="25"/>
      <c r="M46" s="25"/>
      <c r="N46" s="26"/>
      <c r="O46" s="25"/>
      <c r="P46" s="25"/>
      <c r="Q46" s="25"/>
      <c r="R46" s="25"/>
      <c r="S46" s="25"/>
      <c r="T46" s="25"/>
      <c r="U46" s="65"/>
      <c r="V46" s="50"/>
      <c r="W46" s="50"/>
      <c r="X46" s="72"/>
      <c r="Y46" s="49"/>
      <c r="Z46" s="49"/>
      <c r="AA46" s="49"/>
      <c r="AB46" s="49"/>
      <c r="AC46" s="50"/>
      <c r="AD46" s="50"/>
      <c r="AE46" s="72"/>
    </row>
    <row r="47" spans="1:33" ht="36" customHeight="1" x14ac:dyDescent="0.25">
      <c r="A47" s="72"/>
      <c r="B47" s="72"/>
      <c r="C47" s="72"/>
      <c r="D47" s="72"/>
      <c r="E47" s="72"/>
      <c r="F47" s="72"/>
      <c r="G47" s="25"/>
      <c r="H47" s="26"/>
      <c r="I47" s="25"/>
      <c r="J47" s="25"/>
      <c r="K47" s="25"/>
      <c r="L47" s="25"/>
      <c r="M47" s="25"/>
      <c r="N47" s="26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s="25" customFormat="1" ht="23.1" customHeight="1" x14ac:dyDescent="0.25">
      <c r="B48" s="26"/>
      <c r="H48" s="26"/>
      <c r="N48" s="26"/>
    </row>
    <row r="49" spans="2:14" s="25" customFormat="1" x14ac:dyDescent="0.25">
      <c r="B49" s="26"/>
      <c r="H49" s="26"/>
      <c r="N49" s="26"/>
    </row>
    <row r="50" spans="2:14" s="25" customFormat="1" x14ac:dyDescent="0.25">
      <c r="B50" s="26"/>
      <c r="H50" s="26"/>
      <c r="N50" s="26"/>
    </row>
    <row r="51" spans="2:14" s="25" customFormat="1" x14ac:dyDescent="0.25">
      <c r="B51" s="26"/>
      <c r="H51" s="26"/>
      <c r="N51" s="26"/>
    </row>
    <row r="52" spans="2:14" s="25" customFormat="1" x14ac:dyDescent="0.25">
      <c r="B52" s="26"/>
      <c r="H52" s="26"/>
      <c r="N52" s="26"/>
    </row>
    <row r="53" spans="2:14" s="25" customFormat="1" x14ac:dyDescent="0.25">
      <c r="B53" s="26"/>
      <c r="H53" s="26"/>
      <c r="N53" s="26"/>
    </row>
    <row r="54" spans="2:14" s="25" customFormat="1" x14ac:dyDescent="0.25">
      <c r="B54" s="26"/>
      <c r="H54" s="26"/>
      <c r="N54" s="26"/>
    </row>
    <row r="55" spans="2:14" s="25" customFormat="1" x14ac:dyDescent="0.25">
      <c r="B55" s="26"/>
      <c r="H55" s="26"/>
      <c r="N55" s="26"/>
    </row>
    <row r="56" spans="2:14" s="25" customFormat="1" x14ac:dyDescent="0.25">
      <c r="B56" s="26"/>
      <c r="H56" s="26"/>
      <c r="N56" s="26"/>
    </row>
    <row r="57" spans="2:14" s="25" customFormat="1" x14ac:dyDescent="0.25">
      <c r="B57" s="26"/>
      <c r="H57" s="26"/>
      <c r="N57" s="26"/>
    </row>
    <row r="58" spans="2:14" s="25" customFormat="1" x14ac:dyDescent="0.25">
      <c r="B58" s="26"/>
      <c r="H58" s="26"/>
      <c r="N58" s="26"/>
    </row>
    <row r="59" spans="2:14" s="25" customFormat="1" x14ac:dyDescent="0.25">
      <c r="B59" s="26"/>
      <c r="H59" s="26"/>
      <c r="N59" s="26"/>
    </row>
    <row r="60" spans="2:14" s="25" customFormat="1" x14ac:dyDescent="0.25">
      <c r="B60" s="26"/>
      <c r="H60" s="26"/>
      <c r="N60" s="26"/>
    </row>
    <row r="61" spans="2:14" s="25" customFormat="1" x14ac:dyDescent="0.25">
      <c r="B61" s="26"/>
      <c r="H61" s="26"/>
      <c r="N61" s="26"/>
    </row>
    <row r="62" spans="2:14" s="25" customFormat="1" x14ac:dyDescent="0.25">
      <c r="B62" s="26"/>
      <c r="H62" s="26"/>
      <c r="N62" s="26"/>
    </row>
    <row r="63" spans="2:14" s="25" customFormat="1" x14ac:dyDescent="0.25">
      <c r="B63" s="26"/>
      <c r="H63" s="26"/>
      <c r="N63" s="26"/>
    </row>
    <row r="64" spans="2:14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2:21" s="25" customFormat="1" x14ac:dyDescent="0.25">
      <c r="B97" s="26"/>
      <c r="H97" s="26"/>
      <c r="N97" s="26"/>
    </row>
    <row r="98" spans="2:21" s="25" customFormat="1" x14ac:dyDescent="0.25">
      <c r="B98" s="26"/>
      <c r="H98" s="26"/>
      <c r="N98" s="26"/>
    </row>
    <row r="99" spans="2:21" s="25" customFormat="1" x14ac:dyDescent="0.25">
      <c r="B99" s="26"/>
      <c r="H99" s="26"/>
      <c r="N99" s="26"/>
    </row>
    <row r="100" spans="2:21" s="25" customFormat="1" x14ac:dyDescent="0.25">
      <c r="B100" s="26"/>
      <c r="H100" s="26"/>
      <c r="N100" s="26"/>
    </row>
    <row r="101" spans="2:21" s="25" customFormat="1" x14ac:dyDescent="0.25">
      <c r="B101" s="26"/>
      <c r="H101" s="26"/>
      <c r="N101" s="26"/>
    </row>
    <row r="102" spans="2:21" s="25" customFormat="1" x14ac:dyDescent="0.25">
      <c r="B102" s="26"/>
      <c r="H102" s="26"/>
      <c r="N102" s="26"/>
    </row>
    <row r="103" spans="2:21" s="25" customFormat="1" x14ac:dyDescent="0.25">
      <c r="B103" s="26"/>
      <c r="H103" s="26"/>
      <c r="N103" s="26"/>
    </row>
    <row r="104" spans="2:21" s="25" customFormat="1" x14ac:dyDescent="0.25">
      <c r="B104" s="26"/>
      <c r="H104" s="26"/>
      <c r="N104" s="26"/>
    </row>
    <row r="105" spans="2:21" s="25" customFormat="1" x14ac:dyDescent="0.25">
      <c r="B105" s="26"/>
      <c r="H105" s="26"/>
      <c r="N105" s="26"/>
    </row>
    <row r="106" spans="2:21" s="25" customFormat="1" x14ac:dyDescent="0.25">
      <c r="B106" s="26"/>
      <c r="G106" s="27"/>
      <c r="H106" s="62"/>
      <c r="I106" s="27"/>
      <c r="J106" s="27"/>
      <c r="K106" s="27"/>
      <c r="L106" s="27"/>
      <c r="M106" s="27"/>
      <c r="N106" s="62"/>
      <c r="O106" s="27"/>
      <c r="P106" s="27"/>
      <c r="Q106" s="27"/>
      <c r="R106" s="27"/>
      <c r="S106" s="27"/>
      <c r="T106" s="27"/>
      <c r="U106" s="27"/>
    </row>
    <row r="107" spans="2:21" s="25" customFormat="1" x14ac:dyDescent="0.25">
      <c r="B107" s="26"/>
      <c r="G107" s="27"/>
      <c r="H107" s="62"/>
      <c r="I107" s="27"/>
      <c r="J107" s="27"/>
      <c r="K107" s="27"/>
      <c r="L107" s="27"/>
      <c r="M107" s="27"/>
      <c r="N107" s="62"/>
      <c r="O107" s="27"/>
      <c r="P107" s="27"/>
      <c r="Q107" s="27"/>
      <c r="R107" s="27"/>
      <c r="S107" s="27"/>
      <c r="T107" s="27"/>
      <c r="U107" s="27"/>
    </row>
    <row r="108" spans="2:21" s="25" customFormat="1" x14ac:dyDescent="0.25">
      <c r="B108" s="26"/>
      <c r="F108" s="27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29:H29"/>
    <mergeCell ref="A31:A33"/>
    <mergeCell ref="B31:F32"/>
    <mergeCell ref="J31:K33"/>
    <mergeCell ref="L31:P32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zoomScale="80" zoomScaleNormal="80" workbookViewId="0">
      <selection activeCell="O20" sqref="O20"/>
    </sheetView>
  </sheetViews>
  <sheetFormatPr defaultColWidth="9.140625" defaultRowHeight="15" x14ac:dyDescent="0.25"/>
  <cols>
    <col min="1" max="1" width="26.140625" style="27" customWidth="1"/>
    <col min="2" max="2" width="11.5703125" style="62" customWidth="1"/>
    <col min="3" max="3" width="10.7109375" style="27" customWidth="1"/>
    <col min="4" max="4" width="19.140625" style="27" customWidth="1"/>
    <col min="5" max="5" width="18.140625" style="27" customWidth="1"/>
    <col min="6" max="6" width="11.42578125" style="27" customWidth="1"/>
    <col min="7" max="7" width="9.28515625" style="27" customWidth="1"/>
    <col min="8" max="8" width="10.85546875" style="62" customWidth="1"/>
    <col min="9" max="9" width="17.28515625" style="27" customWidth="1"/>
    <col min="10" max="10" width="20" style="27" customWidth="1"/>
    <col min="11" max="12" width="11.42578125" style="27" customWidth="1"/>
    <col min="13" max="13" width="10.7109375" style="27" customWidth="1"/>
    <col min="14" max="14" width="18.85546875" style="62" customWidth="1"/>
    <col min="15" max="15" width="19.710937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7.28515625" style="27" customWidth="1"/>
    <col min="26" max="26" width="9.710937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x14ac:dyDescent="0.25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25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25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65" customHeight="1" x14ac:dyDescent="0.25">
      <c r="B4" s="26"/>
      <c r="H4" s="26"/>
      <c r="N4" s="26"/>
    </row>
    <row r="5" spans="1:31" s="25" customFormat="1" ht="30.75" customHeight="1" x14ac:dyDescent="0.25">
      <c r="A5" s="28" t="s">
        <v>12</v>
      </c>
      <c r="B5" s="26"/>
      <c r="H5" s="26"/>
      <c r="N5" s="26"/>
    </row>
    <row r="6" spans="1:31" s="25" customFormat="1" ht="6.75" customHeight="1" x14ac:dyDescent="0.25">
      <c r="A6" s="29"/>
      <c r="B6" s="26"/>
      <c r="H6" s="26"/>
      <c r="N6" s="26"/>
    </row>
    <row r="7" spans="1:31" s="25" customFormat="1" ht="24.75" customHeight="1" x14ac:dyDescent="0.25">
      <c r="A7" s="30" t="s">
        <v>39</v>
      </c>
      <c r="B7" s="31" t="s">
        <v>55</v>
      </c>
      <c r="C7" s="32"/>
      <c r="D7" s="32"/>
      <c r="E7" s="32"/>
      <c r="F7" s="32"/>
      <c r="G7" s="33"/>
      <c r="H7" s="73"/>
      <c r="I7" s="90" t="s">
        <v>46</v>
      </c>
      <c r="J7" s="91">
        <v>45600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25">
      <c r="A8" s="30" t="s">
        <v>11</v>
      </c>
      <c r="B8" s="93" t="str">
        <f>'CONTRACTACIO 1r TR 2024'!B8</f>
        <v>Consorci de Biblioteques de Barcelona (CBB)</v>
      </c>
      <c r="C8" s="74"/>
      <c r="D8" s="74"/>
      <c r="E8" s="74"/>
      <c r="F8" s="74"/>
      <c r="G8" s="75"/>
      <c r="H8" s="75"/>
      <c r="I8" s="75"/>
      <c r="J8" s="88"/>
      <c r="K8" s="75"/>
      <c r="L8" s="30"/>
      <c r="N8" s="26"/>
      <c r="R8" s="30"/>
      <c r="X8" s="30"/>
      <c r="AE8" s="30"/>
    </row>
    <row r="9" spans="1:31" ht="19.899999999999999" customHeight="1" thickBot="1" x14ac:dyDescent="0.3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">
      <c r="A10" s="25"/>
      <c r="B10" s="110" t="s">
        <v>6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2"/>
    </row>
    <row r="11" spans="1:31" ht="30" customHeight="1" thickBot="1" x14ac:dyDescent="0.3">
      <c r="A11" s="145" t="s">
        <v>10</v>
      </c>
      <c r="B11" s="113" t="s">
        <v>3</v>
      </c>
      <c r="C11" s="114"/>
      <c r="D11" s="114"/>
      <c r="E11" s="114"/>
      <c r="F11" s="115"/>
      <c r="G11" s="116" t="s">
        <v>1</v>
      </c>
      <c r="H11" s="117"/>
      <c r="I11" s="117"/>
      <c r="J11" s="117"/>
      <c r="K11" s="118"/>
      <c r="L11" s="131" t="s">
        <v>2</v>
      </c>
      <c r="M11" s="132"/>
      <c r="N11" s="132"/>
      <c r="O11" s="132"/>
      <c r="P11" s="132"/>
      <c r="Q11" s="119" t="s">
        <v>34</v>
      </c>
      <c r="R11" s="120"/>
      <c r="S11" s="120"/>
      <c r="T11" s="120"/>
      <c r="U11" s="121"/>
      <c r="V11" s="125" t="s">
        <v>5</v>
      </c>
      <c r="W11" s="126"/>
      <c r="X11" s="126"/>
      <c r="Y11" s="126"/>
      <c r="Z11" s="127"/>
      <c r="AA11" s="122" t="s">
        <v>4</v>
      </c>
      <c r="AB11" s="123"/>
      <c r="AC11" s="123"/>
      <c r="AD11" s="123"/>
      <c r="AE11" s="124"/>
    </row>
    <row r="12" spans="1:31" ht="39" customHeight="1" thickBot="1" x14ac:dyDescent="0.3">
      <c r="A12" s="146"/>
      <c r="B12" s="34" t="s">
        <v>7</v>
      </c>
      <c r="C12" s="35" t="s">
        <v>8</v>
      </c>
      <c r="D12" s="36" t="s">
        <v>43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25">
      <c r="A13" s="41" t="s">
        <v>25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>
        <v>3</v>
      </c>
      <c r="H13" s="20">
        <f t="shared" ref="H13:H23" si="2">IF(G13,G13/$G$25,"")</f>
        <v>6.1224489795918366E-2</v>
      </c>
      <c r="I13" s="4">
        <v>761165.12</v>
      </c>
      <c r="J13" s="5">
        <v>921009.8</v>
      </c>
      <c r="K13" s="21">
        <f t="shared" ref="K13:K23" si="3">IF(J13,J13/$J$25,"")</f>
        <v>0.81536968065142412</v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2" customFormat="1" ht="36" customHeight="1" x14ac:dyDescent="0.25">
      <c r="A14" s="43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2" customFormat="1" ht="36" customHeight="1" x14ac:dyDescent="0.25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2" customFormat="1" ht="36" customHeight="1" x14ac:dyDescent="0.25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2" customFormat="1" ht="36" customHeight="1" x14ac:dyDescent="0.25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9" customFormat="1" ht="36" customHeight="1" x14ac:dyDescent="0.25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>
        <v>1</v>
      </c>
      <c r="H18" s="66">
        <f t="shared" si="2"/>
        <v>2.0408163265306121E-2</v>
      </c>
      <c r="I18" s="69">
        <v>24369.01</v>
      </c>
      <c r="J18" s="70">
        <v>29486.5</v>
      </c>
      <c r="K18" s="67">
        <f t="shared" si="3"/>
        <v>2.6104388996217212E-2</v>
      </c>
      <c r="L18" s="71"/>
      <c r="M18" s="66" t="str">
        <f t="shared" si="4"/>
        <v/>
      </c>
      <c r="N18" s="69"/>
      <c r="O18" s="70"/>
      <c r="P18" s="67" t="str">
        <f t="shared" si="5"/>
        <v/>
      </c>
      <c r="Q18" s="71"/>
      <c r="R18" s="66" t="str">
        <f t="shared" si="6"/>
        <v/>
      </c>
      <c r="S18" s="69"/>
      <c r="T18" s="70"/>
      <c r="U18" s="67" t="str">
        <f t="shared" si="7"/>
        <v/>
      </c>
      <c r="V18" s="71"/>
      <c r="W18" s="66" t="str">
        <f t="shared" si="8"/>
        <v/>
      </c>
      <c r="X18" s="69"/>
      <c r="Y18" s="70"/>
      <c r="Z18" s="67" t="str">
        <f t="shared" si="9"/>
        <v/>
      </c>
      <c r="AA18" s="71"/>
      <c r="AB18" s="20" t="str">
        <f t="shared" si="10"/>
        <v/>
      </c>
      <c r="AC18" s="69"/>
      <c r="AD18" s="70"/>
      <c r="AE18" s="67" t="str">
        <f t="shared" si="11"/>
        <v/>
      </c>
    </row>
    <row r="19" spans="1:31" s="42" customFormat="1" ht="36" customHeight="1" x14ac:dyDescent="0.25">
      <c r="A19" s="44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>
        <v>1</v>
      </c>
      <c r="M19" s="20">
        <f t="shared" si="4"/>
        <v>9.0909090909090912E-2</v>
      </c>
      <c r="N19" s="6">
        <v>201.5</v>
      </c>
      <c r="O19" s="7">
        <v>243.82</v>
      </c>
      <c r="P19" s="21">
        <f t="shared" si="5"/>
        <v>7.1563543977444365E-3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9" customFormat="1" ht="36" customHeight="1" x14ac:dyDescent="0.25">
      <c r="A20" s="80" t="s">
        <v>29</v>
      </c>
      <c r="B20" s="68"/>
      <c r="C20" s="66" t="str">
        <f t="shared" si="0"/>
        <v/>
      </c>
      <c r="D20" s="69"/>
      <c r="E20" s="70"/>
      <c r="F20" s="21" t="str">
        <f t="shared" si="1"/>
        <v/>
      </c>
      <c r="G20" s="68">
        <v>44</v>
      </c>
      <c r="H20" s="66">
        <f t="shared" si="2"/>
        <v>0.89795918367346939</v>
      </c>
      <c r="I20" s="69">
        <v>154524.51</v>
      </c>
      <c r="J20" s="70">
        <v>178954.72</v>
      </c>
      <c r="K20" s="67">
        <f t="shared" si="3"/>
        <v>0.15842855624062308</v>
      </c>
      <c r="L20" s="68">
        <v>9</v>
      </c>
      <c r="M20" s="66">
        <f t="shared" si="4"/>
        <v>0.81818181818181823</v>
      </c>
      <c r="N20" s="69">
        <v>26945.05</v>
      </c>
      <c r="O20" s="70">
        <v>30413.119999999999</v>
      </c>
      <c r="P20" s="67">
        <f t="shared" si="5"/>
        <v>0.89265468403383352</v>
      </c>
      <c r="Q20" s="68"/>
      <c r="R20" s="66" t="str">
        <f t="shared" si="6"/>
        <v/>
      </c>
      <c r="S20" s="69"/>
      <c r="T20" s="70"/>
      <c r="U20" s="67" t="str">
        <f t="shared" si="7"/>
        <v/>
      </c>
      <c r="V20" s="68"/>
      <c r="W20" s="66" t="str">
        <f t="shared" si="8"/>
        <v/>
      </c>
      <c r="X20" s="69"/>
      <c r="Y20" s="70"/>
      <c r="Z20" s="67" t="str">
        <f t="shared" si="9"/>
        <v/>
      </c>
      <c r="AA20" s="68"/>
      <c r="AB20" s="20" t="str">
        <f t="shared" si="10"/>
        <v/>
      </c>
      <c r="AC20" s="69"/>
      <c r="AD20" s="70"/>
      <c r="AE20" s="67" t="str">
        <f t="shared" si="11"/>
        <v/>
      </c>
    </row>
    <row r="21" spans="1:31" s="42" customFormat="1" ht="40.15" customHeight="1" x14ac:dyDescent="0.25">
      <c r="A21" s="46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1</v>
      </c>
      <c r="H21" s="20">
        <f t="shared" si="2"/>
        <v>2.0408163265306121E-2</v>
      </c>
      <c r="I21" s="103">
        <v>99.17</v>
      </c>
      <c r="J21" s="102">
        <v>109.99</v>
      </c>
      <c r="K21" s="21">
        <f t="shared" si="3"/>
        <v>9.7374111735673306E-5</v>
      </c>
      <c r="L21" s="2">
        <v>1</v>
      </c>
      <c r="M21" s="20">
        <f t="shared" si="4"/>
        <v>9.0909090909090912E-2</v>
      </c>
      <c r="N21" s="102">
        <v>3282.19</v>
      </c>
      <c r="O21" s="102">
        <v>3413.48</v>
      </c>
      <c r="P21" s="21">
        <f t="shared" si="5"/>
        <v>0.10018896156842212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2" customFormat="1" ht="40.15" customHeight="1" x14ac:dyDescent="0.25">
      <c r="A22" s="80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2" customFormat="1" ht="40.15" customHeight="1" x14ac:dyDescent="0.25">
      <c r="A23" s="94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2" customFormat="1" ht="36" customHeight="1" x14ac:dyDescent="0.25">
      <c r="A24" s="97" t="s">
        <v>52</v>
      </c>
      <c r="B24" s="68"/>
      <c r="C24" s="66" t="str">
        <f t="shared" ref="C24" si="12">IF(B24,B24/$B$25,"")</f>
        <v/>
      </c>
      <c r="D24" s="69"/>
      <c r="E24" s="70"/>
      <c r="F24" s="67" t="str">
        <f t="shared" si="1"/>
        <v/>
      </c>
      <c r="G24" s="68"/>
      <c r="H24" s="66" t="str">
        <f t="shared" ref="H24" si="13">IF(G24,G24/$G$25,"")</f>
        <v/>
      </c>
      <c r="I24" s="69"/>
      <c r="J24" s="70"/>
      <c r="K24" s="67" t="str">
        <f t="shared" ref="K24" si="14">IF(J24,J24/$J$25,"")</f>
        <v/>
      </c>
      <c r="L24" s="68"/>
      <c r="M24" s="66" t="str">
        <f t="shared" ref="M24" si="15">IF(L24,L24/$L$25,"")</f>
        <v/>
      </c>
      <c r="N24" s="69"/>
      <c r="O24" s="70"/>
      <c r="P24" s="67" t="str">
        <f t="shared" ref="P24" si="16">IF(O24,O24/$O$25,"")</f>
        <v/>
      </c>
      <c r="Q24" s="68"/>
      <c r="R24" s="66" t="str">
        <f t="shared" ref="R24" si="17">IF(Q24,Q24/$Q$25,"")</f>
        <v/>
      </c>
      <c r="S24" s="69"/>
      <c r="T24" s="70"/>
      <c r="U24" s="67" t="str">
        <f t="shared" si="7"/>
        <v/>
      </c>
      <c r="V24" s="68"/>
      <c r="W24" s="66" t="str">
        <f t="shared" ref="W24" si="18">IF(V24,V24/$V$25,"")</f>
        <v/>
      </c>
      <c r="X24" s="69"/>
      <c r="Y24" s="70"/>
      <c r="Z24" s="67" t="str">
        <f t="shared" ref="Z24" si="19">IF(Y24,Y24/$Y$25,"")</f>
        <v/>
      </c>
      <c r="AA24" s="68"/>
      <c r="AB24" s="20" t="str">
        <f t="shared" ref="AB24" si="20">IF(AA24,AA24/$AA$25,"")</f>
        <v/>
      </c>
      <c r="AC24" s="69"/>
      <c r="AD24" s="70"/>
      <c r="AE24" s="67" t="str">
        <f t="shared" ref="AE24" si="21">IF(AD24,AD24/$AD$25,"")</f>
        <v/>
      </c>
    </row>
    <row r="25" spans="1:31" ht="33" customHeight="1" thickBot="1" x14ac:dyDescent="0.3">
      <c r="A25" s="82" t="s">
        <v>0</v>
      </c>
      <c r="B25" s="16">
        <f t="shared" ref="B25:AE25" si="22">SUM(B13:B24)</f>
        <v>0</v>
      </c>
      <c r="C25" s="17">
        <f t="shared" si="22"/>
        <v>0</v>
      </c>
      <c r="D25" s="18">
        <f t="shared" si="22"/>
        <v>0</v>
      </c>
      <c r="E25" s="18">
        <f t="shared" si="22"/>
        <v>0</v>
      </c>
      <c r="F25" s="19">
        <f t="shared" si="22"/>
        <v>0</v>
      </c>
      <c r="G25" s="16">
        <f t="shared" si="22"/>
        <v>49</v>
      </c>
      <c r="H25" s="17">
        <f t="shared" si="22"/>
        <v>1</v>
      </c>
      <c r="I25" s="18">
        <f t="shared" si="22"/>
        <v>940157.81</v>
      </c>
      <c r="J25" s="18">
        <f t="shared" si="22"/>
        <v>1129561.01</v>
      </c>
      <c r="K25" s="19">
        <f t="shared" si="22"/>
        <v>1</v>
      </c>
      <c r="L25" s="16">
        <f t="shared" si="22"/>
        <v>11</v>
      </c>
      <c r="M25" s="17">
        <f t="shared" si="22"/>
        <v>1</v>
      </c>
      <c r="N25" s="18">
        <f t="shared" si="22"/>
        <v>30428.739999999998</v>
      </c>
      <c r="O25" s="18">
        <f t="shared" si="22"/>
        <v>34070.42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5" customFormat="1" ht="18.75" customHeight="1" x14ac:dyDescent="0.25">
      <c r="B26" s="26"/>
      <c r="H26" s="26"/>
      <c r="N26" s="26"/>
    </row>
    <row r="27" spans="1:31" s="49" customFormat="1" ht="34.15" customHeight="1" x14ac:dyDescent="0.25">
      <c r="A27" s="151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47"/>
      <c r="S27" s="47"/>
      <c r="T27" s="47"/>
      <c r="U27" s="47"/>
      <c r="V27" s="48"/>
      <c r="W27" s="48"/>
      <c r="X27" s="48"/>
      <c r="AC27" s="48"/>
      <c r="AD27" s="48"/>
      <c r="AE27" s="48"/>
    </row>
    <row r="28" spans="1:31" s="49" customFormat="1" ht="19.149999999999999" customHeight="1" x14ac:dyDescent="0.25">
      <c r="A28" s="152" t="str">
        <f>'CONTRACTACIO 1r TR 2024'!A28:Q28</f>
        <v>https://bcnroc.ajuntament.barcelona.cat/jspui/bitstream/11703/135210/3/GM_Pressupost2024.pdf#page=247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43.9" customHeight="1" x14ac:dyDescent="0.25">
      <c r="A29" s="147" t="s">
        <v>36</v>
      </c>
      <c r="B29" s="147"/>
      <c r="C29" s="147"/>
      <c r="D29" s="147"/>
      <c r="E29" s="147"/>
      <c r="F29" s="147"/>
      <c r="G29" s="147"/>
      <c r="H29" s="147"/>
      <c r="I29" s="50"/>
      <c r="J29" s="50"/>
      <c r="K29" s="50"/>
      <c r="L29" s="87"/>
      <c r="M29" s="51"/>
      <c r="N29" s="47"/>
      <c r="O29" s="47"/>
      <c r="P29" s="50"/>
      <c r="Q29" s="50"/>
      <c r="R29" s="87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53" customFormat="1" ht="18" customHeight="1" thickBot="1" x14ac:dyDescent="0.3">
      <c r="A30" s="72"/>
      <c r="B30" s="72"/>
      <c r="C30" s="72"/>
      <c r="D30" s="72"/>
      <c r="E30" s="72"/>
      <c r="F30" s="72"/>
      <c r="G30" s="52"/>
      <c r="H30" s="52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50"/>
      <c r="W30" s="50"/>
      <c r="X30" s="72"/>
      <c r="Y30" s="49"/>
      <c r="Z30" s="49"/>
      <c r="AA30" s="49"/>
      <c r="AB30" s="49"/>
      <c r="AC30" s="50"/>
      <c r="AD30" s="50"/>
      <c r="AE30" s="72"/>
    </row>
    <row r="31" spans="1:31" s="54" customFormat="1" ht="18" customHeight="1" x14ac:dyDescent="0.25">
      <c r="A31" s="128" t="s">
        <v>10</v>
      </c>
      <c r="B31" s="133" t="s">
        <v>17</v>
      </c>
      <c r="C31" s="134"/>
      <c r="D31" s="134"/>
      <c r="E31" s="134"/>
      <c r="F31" s="135"/>
      <c r="G31" s="25"/>
      <c r="J31" s="139" t="s">
        <v>15</v>
      </c>
      <c r="K31" s="140"/>
      <c r="L31" s="133" t="s">
        <v>16</v>
      </c>
      <c r="M31" s="134"/>
      <c r="N31" s="134"/>
      <c r="O31" s="134"/>
      <c r="P31" s="135"/>
      <c r="Q31" s="50"/>
      <c r="R31" s="72"/>
      <c r="S31" s="47"/>
      <c r="T31" s="47"/>
      <c r="U31" s="47"/>
      <c r="V31" s="50"/>
      <c r="W31" s="50"/>
      <c r="X31" s="72"/>
      <c r="AC31" s="50"/>
      <c r="AD31" s="50"/>
      <c r="AE31" s="72"/>
    </row>
    <row r="32" spans="1:31" s="54" customFormat="1" ht="18" customHeight="1" thickBot="1" x14ac:dyDescent="0.3">
      <c r="A32" s="129"/>
      <c r="B32" s="148"/>
      <c r="C32" s="149"/>
      <c r="D32" s="149"/>
      <c r="E32" s="149"/>
      <c r="F32" s="150"/>
      <c r="G32" s="25"/>
      <c r="J32" s="141"/>
      <c r="K32" s="142"/>
      <c r="L32" s="136"/>
      <c r="M32" s="137"/>
      <c r="N32" s="137"/>
      <c r="O32" s="137"/>
      <c r="P32" s="138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25" customFormat="1" ht="47.65" customHeight="1" thickBot="1" x14ac:dyDescent="0.3">
      <c r="A33" s="130"/>
      <c r="B33" s="55" t="s">
        <v>14</v>
      </c>
      <c r="C33" s="35" t="s">
        <v>8</v>
      </c>
      <c r="D33" s="36" t="s">
        <v>30</v>
      </c>
      <c r="E33" s="37" t="s">
        <v>31</v>
      </c>
      <c r="F33" s="56" t="s">
        <v>9</v>
      </c>
      <c r="J33" s="143"/>
      <c r="K33" s="144"/>
      <c r="L33" s="55" t="s">
        <v>14</v>
      </c>
      <c r="M33" s="35" t="s">
        <v>8</v>
      </c>
      <c r="N33" s="36" t="s">
        <v>30</v>
      </c>
      <c r="O33" s="37" t="s">
        <v>31</v>
      </c>
      <c r="P33" s="56" t="s">
        <v>9</v>
      </c>
    </row>
    <row r="34" spans="1:33" s="25" customFormat="1" ht="30" customHeight="1" x14ac:dyDescent="0.25">
      <c r="A34" s="41" t="s">
        <v>25</v>
      </c>
      <c r="B34" s="9">
        <f t="shared" ref="B34:B45" si="23">B13+G13+L13+Q13+AA13+V13</f>
        <v>3</v>
      </c>
      <c r="C34" s="8">
        <f t="shared" ref="C34:C42" si="24">IF(B34,B34/$B$46,"")</f>
        <v>0.05</v>
      </c>
      <c r="D34" s="10">
        <f t="shared" ref="D34:D45" si="25">D13+I13+N13+S13+AC13+X13</f>
        <v>761165.12</v>
      </c>
      <c r="E34" s="11">
        <f t="shared" ref="E34:E45" si="26">E13+J13+O13+T13+AD13+Y13</f>
        <v>921009.8</v>
      </c>
      <c r="F34" s="21">
        <f t="shared" ref="F34:F43" si="27">IF(E34,E34/$E$46,"")</f>
        <v>0.79149615269501628</v>
      </c>
      <c r="J34" s="108" t="s">
        <v>3</v>
      </c>
      <c r="K34" s="109"/>
      <c r="L34" s="57">
        <f>B25</f>
        <v>0</v>
      </c>
      <c r="M34" s="8" t="str">
        <f>IF(L34,L34/$L$40,"")</f>
        <v/>
      </c>
      <c r="N34" s="58">
        <f>D25</f>
        <v>0</v>
      </c>
      <c r="O34" s="58">
        <f>E25</f>
        <v>0</v>
      </c>
      <c r="P34" s="59" t="str">
        <f>IF(O34,O34/$O$40,"")</f>
        <v/>
      </c>
    </row>
    <row r="35" spans="1:33" s="25" customFormat="1" ht="30" customHeight="1" x14ac:dyDescent="0.25">
      <c r="A35" s="43" t="s">
        <v>18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104" t="s">
        <v>1</v>
      </c>
      <c r="K35" s="105"/>
      <c r="L35" s="60">
        <f>G25</f>
        <v>49</v>
      </c>
      <c r="M35" s="8">
        <f>IF(L35,L35/$L$40,"")</f>
        <v>0.81666666666666665</v>
      </c>
      <c r="N35" s="61">
        <f>I25</f>
        <v>940157.81</v>
      </c>
      <c r="O35" s="61">
        <f>J25</f>
        <v>1129561.01</v>
      </c>
      <c r="P35" s="59">
        <f>IF(O35,O35/$O$40,"")</f>
        <v>0.97072060867245569</v>
      </c>
    </row>
    <row r="36" spans="1:33" ht="30" customHeight="1" x14ac:dyDescent="0.25">
      <c r="A36" s="43" t="s">
        <v>19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G36" s="25"/>
      <c r="J36" s="104" t="s">
        <v>2</v>
      </c>
      <c r="K36" s="105"/>
      <c r="L36" s="60">
        <f>L25</f>
        <v>11</v>
      </c>
      <c r="M36" s="8">
        <f>IF(L36,L36/$L$40,"")</f>
        <v>0.18333333333333332</v>
      </c>
      <c r="N36" s="61">
        <f>N25</f>
        <v>30428.739999999998</v>
      </c>
      <c r="O36" s="61">
        <f>O25</f>
        <v>34070.42</v>
      </c>
      <c r="P36" s="59">
        <f>IF(O36,O36/$O$40,"")</f>
        <v>2.9279391327544323E-2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30" customHeight="1" x14ac:dyDescent="0.25">
      <c r="A37" s="43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5"/>
      <c r="J37" s="104" t="s">
        <v>34</v>
      </c>
      <c r="K37" s="105"/>
      <c r="L37" s="60">
        <f>Q25</f>
        <v>0</v>
      </c>
      <c r="M37" s="8" t="str">
        <f>IF(L37,L37/$L$40,"")</f>
        <v/>
      </c>
      <c r="N37" s="61">
        <f>S25</f>
        <v>0</v>
      </c>
      <c r="O37" s="61">
        <f>T25</f>
        <v>0</v>
      </c>
      <c r="P37" s="59" t="str">
        <f>IF(O37,O37/$O$40,"")</f>
        <v/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5"/>
      <c r="J38" s="104" t="s">
        <v>5</v>
      </c>
      <c r="K38" s="105"/>
      <c r="L38" s="60">
        <f>V25</f>
        <v>0</v>
      </c>
      <c r="M38" s="8" t="str">
        <f>IF(L38,L38/$L$40,"")</f>
        <v/>
      </c>
      <c r="N38" s="61">
        <f>X25</f>
        <v>0</v>
      </c>
      <c r="O38" s="61">
        <f>Y25</f>
        <v>0</v>
      </c>
      <c r="P38" s="59" t="str">
        <f>IF(O38,O38/$O$40,"")</f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4" t="s">
        <v>33</v>
      </c>
      <c r="B39" s="15">
        <f t="shared" si="23"/>
        <v>1</v>
      </c>
      <c r="C39" s="8">
        <f t="shared" si="24"/>
        <v>1.6666666666666666E-2</v>
      </c>
      <c r="D39" s="13">
        <f t="shared" si="25"/>
        <v>24369.01</v>
      </c>
      <c r="E39" s="22">
        <f t="shared" si="26"/>
        <v>29486.5</v>
      </c>
      <c r="F39" s="21">
        <f t="shared" si="27"/>
        <v>2.5340068375430527E-2</v>
      </c>
      <c r="G39" s="25"/>
      <c r="J39" s="104" t="s">
        <v>4</v>
      </c>
      <c r="K39" s="105"/>
      <c r="L39" s="60">
        <f>AA25</f>
        <v>0</v>
      </c>
      <c r="M39" s="8" t="str">
        <f t="shared" ref="M39" si="28">IF(L39,L39/$L$40,"")</f>
        <v/>
      </c>
      <c r="N39" s="61">
        <f>AC25</f>
        <v>0</v>
      </c>
      <c r="O39" s="61">
        <f>AD25</f>
        <v>0</v>
      </c>
      <c r="P39" s="59" t="str">
        <f t="shared" ref="P39" si="29">IF(O39,O39/$O$40,"")</f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thickBot="1" x14ac:dyDescent="0.3">
      <c r="A40" s="44" t="s">
        <v>28</v>
      </c>
      <c r="B40" s="12">
        <f t="shared" si="23"/>
        <v>1</v>
      </c>
      <c r="C40" s="8">
        <f t="shared" si="24"/>
        <v>1.6666666666666666E-2</v>
      </c>
      <c r="D40" s="13">
        <f t="shared" si="25"/>
        <v>201.5</v>
      </c>
      <c r="E40" s="23">
        <f t="shared" si="26"/>
        <v>243.82</v>
      </c>
      <c r="F40" s="21">
        <f t="shared" si="27"/>
        <v>2.0953370089015215E-4</v>
      </c>
      <c r="G40" s="25"/>
      <c r="J40" s="106" t="s">
        <v>0</v>
      </c>
      <c r="K40" s="107"/>
      <c r="L40" s="83">
        <f>SUM(L34:L39)</f>
        <v>60</v>
      </c>
      <c r="M40" s="17">
        <f>SUM(M34:M39)</f>
        <v>1</v>
      </c>
      <c r="N40" s="84">
        <f>SUM(N34:N39)</f>
        <v>970586.55</v>
      </c>
      <c r="O40" s="85">
        <f>SUM(O34:O39)</f>
        <v>1163631.43</v>
      </c>
      <c r="P40" s="86">
        <f>SUM(P34:P39)</f>
        <v>1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x14ac:dyDescent="0.25">
      <c r="A41" s="45" t="s">
        <v>29</v>
      </c>
      <c r="B41" s="12">
        <f t="shared" si="23"/>
        <v>53</v>
      </c>
      <c r="C41" s="8">
        <f t="shared" si="24"/>
        <v>0.8833333333333333</v>
      </c>
      <c r="D41" s="13">
        <f t="shared" si="25"/>
        <v>181469.56</v>
      </c>
      <c r="E41" s="23">
        <f t="shared" si="26"/>
        <v>209367.84</v>
      </c>
      <c r="F41" s="21">
        <f t="shared" si="27"/>
        <v>0.17992625035918805</v>
      </c>
      <c r="G41" s="25"/>
      <c r="H41" s="26"/>
      <c r="I41" s="63"/>
      <c r="J41" s="25"/>
      <c r="K41" s="25"/>
      <c r="L41" s="25"/>
      <c r="M41" s="25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s="53" customFormat="1" ht="30" customHeight="1" x14ac:dyDescent="0.25">
      <c r="A42" s="46" t="s">
        <v>32</v>
      </c>
      <c r="B42" s="12">
        <f t="shared" si="23"/>
        <v>2</v>
      </c>
      <c r="C42" s="8">
        <f t="shared" si="24"/>
        <v>3.3333333333333333E-2</v>
      </c>
      <c r="D42" s="13">
        <f t="shared" si="25"/>
        <v>3381.36</v>
      </c>
      <c r="E42" s="14">
        <f t="shared" si="26"/>
        <v>3523.47</v>
      </c>
      <c r="F42" s="21">
        <f t="shared" si="27"/>
        <v>3.0279948694751225E-3</v>
      </c>
      <c r="G42" s="52"/>
      <c r="H42" s="52"/>
      <c r="I42" s="50"/>
      <c r="J42" s="50"/>
      <c r="K42" s="50"/>
      <c r="L42" s="72"/>
      <c r="M42" s="51"/>
      <c r="N42" s="47"/>
      <c r="O42" s="47"/>
      <c r="P42" s="50"/>
      <c r="Q42" s="50"/>
      <c r="R42" s="72"/>
      <c r="S42" s="47"/>
      <c r="T42" s="47"/>
      <c r="U42" s="47"/>
      <c r="V42" s="50"/>
      <c r="W42" s="50"/>
      <c r="X42" s="72"/>
      <c r="Y42" s="49"/>
      <c r="Z42" s="49"/>
      <c r="AA42" s="49"/>
      <c r="AB42" s="49"/>
      <c r="AC42" s="50"/>
      <c r="AD42" s="50"/>
      <c r="AE42" s="72"/>
    </row>
    <row r="43" spans="1:33" s="53" customFormat="1" ht="30" customHeight="1" x14ac:dyDescent="0.25">
      <c r="A43" s="80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2"/>
      <c r="H43" s="52"/>
      <c r="I43" s="50"/>
      <c r="J43" s="50"/>
      <c r="K43" s="50"/>
      <c r="L43" s="89"/>
      <c r="M43" s="51"/>
      <c r="N43" s="47"/>
      <c r="O43" s="47"/>
      <c r="P43" s="50"/>
      <c r="Q43" s="50"/>
      <c r="R43" s="89"/>
      <c r="S43" s="47"/>
      <c r="T43" s="47"/>
      <c r="U43" s="47"/>
      <c r="V43" s="50"/>
      <c r="W43" s="50"/>
      <c r="X43" s="89"/>
      <c r="Y43" s="49"/>
      <c r="Z43" s="49"/>
      <c r="AA43" s="49"/>
      <c r="AB43" s="49"/>
      <c r="AC43" s="50"/>
      <c r="AD43" s="50"/>
      <c r="AE43" s="89"/>
    </row>
    <row r="44" spans="1:33" s="53" customFormat="1" ht="30" customHeight="1" x14ac:dyDescent="0.25">
      <c r="A44" s="94" t="s">
        <v>47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2"/>
      <c r="H44" s="52"/>
      <c r="I44" s="50"/>
      <c r="J44" s="50"/>
      <c r="K44" s="50"/>
      <c r="L44" s="96"/>
      <c r="M44" s="51"/>
      <c r="N44" s="47"/>
      <c r="O44" s="47"/>
      <c r="P44" s="50"/>
      <c r="Q44" s="50"/>
      <c r="R44" s="96"/>
      <c r="S44" s="47"/>
      <c r="T44" s="47"/>
      <c r="U44" s="47"/>
      <c r="V44" s="50"/>
      <c r="W44" s="50"/>
      <c r="X44" s="96"/>
      <c r="Y44" s="49"/>
      <c r="Z44" s="49"/>
      <c r="AA44" s="49"/>
      <c r="AB44" s="49"/>
      <c r="AC44" s="50"/>
      <c r="AD44" s="50"/>
      <c r="AE44" s="96"/>
    </row>
    <row r="45" spans="1:33" s="53" customFormat="1" ht="30" customHeight="1" x14ac:dyDescent="0.25">
      <c r="A45" s="97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2"/>
      <c r="H45" s="52"/>
      <c r="I45" s="50"/>
      <c r="J45" s="50"/>
      <c r="K45" s="50"/>
      <c r="L45" s="72"/>
      <c r="M45" s="51"/>
      <c r="N45" s="47"/>
      <c r="O45" s="47"/>
      <c r="P45" s="50"/>
      <c r="Q45" s="50"/>
      <c r="R45" s="72"/>
      <c r="S45" s="47"/>
      <c r="T45" s="47"/>
      <c r="U45" s="47"/>
      <c r="V45" s="50"/>
      <c r="W45" s="50"/>
      <c r="X45" s="72"/>
      <c r="Y45" s="49"/>
      <c r="Z45" s="49"/>
      <c r="AA45" s="49"/>
      <c r="AB45" s="49"/>
      <c r="AC45" s="50"/>
      <c r="AD45" s="50"/>
      <c r="AE45" s="72"/>
    </row>
    <row r="46" spans="1:33" s="53" customFormat="1" ht="30" customHeight="1" thickBot="1" x14ac:dyDescent="0.3">
      <c r="A46" s="64" t="s">
        <v>0</v>
      </c>
      <c r="B46" s="16">
        <f>SUM(B34:B45)</f>
        <v>60</v>
      </c>
      <c r="C46" s="17">
        <f>SUM(C34:C45)</f>
        <v>1</v>
      </c>
      <c r="D46" s="18">
        <f>SUM(D34:D45)</f>
        <v>970586.54999999993</v>
      </c>
      <c r="E46" s="18">
        <f>SUM(E34:E45)</f>
        <v>1163631.43</v>
      </c>
      <c r="F46" s="19">
        <f>SUM(F34:F45)</f>
        <v>1.0000000000000002</v>
      </c>
      <c r="G46" s="25"/>
      <c r="H46" s="26"/>
      <c r="I46" s="25"/>
      <c r="J46" s="25"/>
      <c r="K46" s="25"/>
      <c r="L46" s="25"/>
      <c r="M46" s="25"/>
      <c r="N46" s="26"/>
      <c r="O46" s="25"/>
      <c r="P46" s="25"/>
      <c r="Q46" s="25"/>
      <c r="R46" s="25"/>
      <c r="S46" s="25"/>
      <c r="T46" s="25"/>
      <c r="U46" s="65"/>
      <c r="V46" s="50"/>
      <c r="W46" s="50"/>
      <c r="X46" s="72"/>
      <c r="Y46" s="49"/>
      <c r="Z46" s="49"/>
      <c r="AA46" s="49"/>
      <c r="AB46" s="49"/>
      <c r="AC46" s="50"/>
      <c r="AD46" s="50"/>
      <c r="AE46" s="72"/>
    </row>
    <row r="47" spans="1:33" ht="36" customHeight="1" x14ac:dyDescent="0.25">
      <c r="A47" s="72"/>
      <c r="B47" s="72"/>
      <c r="C47" s="72"/>
      <c r="D47" s="72"/>
      <c r="E47" s="72"/>
      <c r="F47" s="72"/>
      <c r="G47" s="25"/>
      <c r="H47" s="26"/>
      <c r="I47" s="25"/>
      <c r="J47" s="25"/>
      <c r="K47" s="25"/>
      <c r="L47" s="25"/>
      <c r="M47" s="25"/>
      <c r="N47" s="26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s="25" customFormat="1" ht="23.1" customHeight="1" x14ac:dyDescent="0.25">
      <c r="B48" s="26"/>
      <c r="H48" s="26"/>
      <c r="N48" s="26"/>
    </row>
    <row r="49" spans="2:14" s="25" customFormat="1" x14ac:dyDescent="0.25">
      <c r="B49" s="26"/>
      <c r="H49" s="26"/>
      <c r="N49" s="26"/>
    </row>
    <row r="50" spans="2:14" s="25" customFormat="1" x14ac:dyDescent="0.25">
      <c r="B50" s="26"/>
      <c r="H50" s="26"/>
      <c r="N50" s="26"/>
    </row>
    <row r="51" spans="2:14" s="25" customFormat="1" x14ac:dyDescent="0.25">
      <c r="B51" s="26"/>
      <c r="H51" s="26"/>
      <c r="N51" s="26"/>
    </row>
    <row r="52" spans="2:14" s="25" customFormat="1" x14ac:dyDescent="0.25">
      <c r="B52" s="26"/>
      <c r="H52" s="26"/>
      <c r="N52" s="26"/>
    </row>
    <row r="53" spans="2:14" s="25" customFormat="1" x14ac:dyDescent="0.25">
      <c r="B53" s="26"/>
      <c r="H53" s="26"/>
      <c r="N53" s="26"/>
    </row>
    <row r="54" spans="2:14" s="25" customFormat="1" x14ac:dyDescent="0.25">
      <c r="B54" s="26"/>
      <c r="H54" s="26"/>
      <c r="N54" s="26"/>
    </row>
    <row r="55" spans="2:14" s="25" customFormat="1" x14ac:dyDescent="0.25">
      <c r="B55" s="26"/>
      <c r="H55" s="26"/>
      <c r="N55" s="26"/>
    </row>
    <row r="56" spans="2:14" s="25" customFormat="1" x14ac:dyDescent="0.25">
      <c r="B56" s="26"/>
      <c r="H56" s="26"/>
      <c r="N56" s="26"/>
    </row>
    <row r="57" spans="2:14" s="25" customFormat="1" x14ac:dyDescent="0.25">
      <c r="B57" s="26"/>
      <c r="H57" s="26"/>
      <c r="N57" s="26"/>
    </row>
    <row r="58" spans="2:14" s="25" customFormat="1" x14ac:dyDescent="0.25">
      <c r="B58" s="26"/>
      <c r="H58" s="26"/>
      <c r="N58" s="26"/>
    </row>
    <row r="59" spans="2:14" s="25" customFormat="1" x14ac:dyDescent="0.25">
      <c r="B59" s="26"/>
      <c r="H59" s="26"/>
      <c r="N59" s="26"/>
    </row>
    <row r="60" spans="2:14" s="25" customFormat="1" x14ac:dyDescent="0.25">
      <c r="B60" s="26"/>
      <c r="H60" s="26"/>
      <c r="N60" s="26"/>
    </row>
    <row r="61" spans="2:14" s="25" customFormat="1" x14ac:dyDescent="0.25">
      <c r="B61" s="26"/>
      <c r="H61" s="26"/>
      <c r="N61" s="26"/>
    </row>
    <row r="62" spans="2:14" s="25" customFormat="1" x14ac:dyDescent="0.25">
      <c r="B62" s="26"/>
      <c r="H62" s="26"/>
      <c r="N62" s="26"/>
    </row>
    <row r="63" spans="2:14" s="25" customFormat="1" x14ac:dyDescent="0.25">
      <c r="B63" s="26"/>
      <c r="H63" s="26"/>
      <c r="N63" s="26"/>
    </row>
    <row r="64" spans="2:14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2:21" s="25" customFormat="1" x14ac:dyDescent="0.25">
      <c r="B97" s="26"/>
      <c r="H97" s="26"/>
      <c r="N97" s="26"/>
    </row>
    <row r="98" spans="2:21" s="25" customFormat="1" x14ac:dyDescent="0.25">
      <c r="B98" s="26"/>
      <c r="H98" s="26"/>
      <c r="N98" s="26"/>
    </row>
    <row r="99" spans="2:21" s="25" customFormat="1" x14ac:dyDescent="0.25">
      <c r="B99" s="26"/>
      <c r="H99" s="26"/>
      <c r="N99" s="26"/>
    </row>
    <row r="100" spans="2:21" s="25" customFormat="1" x14ac:dyDescent="0.25">
      <c r="B100" s="26"/>
      <c r="H100" s="26"/>
      <c r="N100" s="26"/>
    </row>
    <row r="101" spans="2:21" s="25" customFormat="1" x14ac:dyDescent="0.25">
      <c r="B101" s="26"/>
      <c r="H101" s="26"/>
      <c r="N101" s="26"/>
    </row>
    <row r="102" spans="2:21" s="25" customFormat="1" x14ac:dyDescent="0.25">
      <c r="B102" s="26"/>
      <c r="H102" s="26"/>
      <c r="N102" s="26"/>
    </row>
    <row r="103" spans="2:21" s="25" customFormat="1" x14ac:dyDescent="0.25">
      <c r="B103" s="26"/>
      <c r="H103" s="26"/>
      <c r="N103" s="26"/>
    </row>
    <row r="104" spans="2:21" s="25" customFormat="1" x14ac:dyDescent="0.25">
      <c r="B104" s="26"/>
      <c r="H104" s="26"/>
      <c r="N104" s="26"/>
    </row>
    <row r="105" spans="2:21" s="25" customFormat="1" x14ac:dyDescent="0.25">
      <c r="B105" s="26"/>
      <c r="H105" s="26"/>
      <c r="N105" s="26"/>
    </row>
    <row r="106" spans="2:21" s="25" customFormat="1" x14ac:dyDescent="0.25">
      <c r="B106" s="26"/>
      <c r="G106" s="27"/>
      <c r="H106" s="62"/>
      <c r="I106" s="27"/>
      <c r="J106" s="27"/>
      <c r="K106" s="27"/>
      <c r="L106" s="27"/>
      <c r="M106" s="27"/>
      <c r="N106" s="62"/>
      <c r="O106" s="27"/>
      <c r="P106" s="27"/>
      <c r="Q106" s="27"/>
      <c r="R106" s="27"/>
      <c r="S106" s="27"/>
      <c r="T106" s="27"/>
      <c r="U106" s="27"/>
    </row>
    <row r="107" spans="2:21" s="25" customFormat="1" x14ac:dyDescent="0.25">
      <c r="B107" s="26"/>
      <c r="G107" s="27"/>
      <c r="H107" s="62"/>
      <c r="I107" s="27"/>
      <c r="J107" s="27"/>
      <c r="K107" s="27"/>
      <c r="L107" s="27"/>
      <c r="M107" s="27"/>
      <c r="N107" s="62"/>
      <c r="O107" s="27"/>
      <c r="P107" s="27"/>
      <c r="Q107" s="27"/>
      <c r="R107" s="27"/>
      <c r="S107" s="27"/>
      <c r="T107" s="27"/>
      <c r="U107" s="27"/>
    </row>
    <row r="108" spans="2:21" s="25" customFormat="1" x14ac:dyDescent="0.25">
      <c r="B108" s="26"/>
      <c r="F108" s="27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8:K38"/>
    <mergeCell ref="J39:K39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abSelected="1" zoomScale="80" zoomScaleNormal="80" workbookViewId="0">
      <selection activeCell="D16" sqref="D16"/>
    </sheetView>
  </sheetViews>
  <sheetFormatPr defaultColWidth="9.140625" defaultRowHeight="15" x14ac:dyDescent="0.25"/>
  <cols>
    <col min="1" max="1" width="26.140625" style="27" customWidth="1"/>
    <col min="2" max="2" width="11.5703125" style="62" customWidth="1"/>
    <col min="3" max="3" width="10.7109375" style="27" customWidth="1"/>
    <col min="4" max="4" width="19.140625" style="27" customWidth="1"/>
    <col min="5" max="5" width="18.140625" style="27" customWidth="1"/>
    <col min="6" max="6" width="11.42578125" style="27" customWidth="1"/>
    <col min="7" max="7" width="9.28515625" style="27" customWidth="1"/>
    <col min="8" max="8" width="10.85546875" style="62" customWidth="1"/>
    <col min="9" max="9" width="17.28515625" style="27" customWidth="1"/>
    <col min="10" max="10" width="20" style="27" customWidth="1"/>
    <col min="11" max="12" width="11.42578125" style="27" customWidth="1"/>
    <col min="13" max="13" width="10.7109375" style="27" customWidth="1"/>
    <col min="14" max="14" width="18.85546875" style="62" customWidth="1"/>
    <col min="15" max="15" width="19.710937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7.28515625" style="27" customWidth="1"/>
    <col min="26" max="26" width="9.710937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x14ac:dyDescent="0.25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25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25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ht="14.65" customHeight="1" x14ac:dyDescent="0.25">
      <c r="B4" s="26"/>
      <c r="H4" s="26"/>
      <c r="N4" s="26"/>
    </row>
    <row r="5" spans="1:31" s="25" customFormat="1" ht="30.75" customHeight="1" x14ac:dyDescent="0.25">
      <c r="A5" s="28" t="s">
        <v>12</v>
      </c>
      <c r="B5" s="26"/>
      <c r="H5" s="26"/>
      <c r="N5" s="26"/>
    </row>
    <row r="6" spans="1:31" s="25" customFormat="1" ht="6.75" customHeight="1" x14ac:dyDescent="0.25">
      <c r="A6" s="29"/>
      <c r="B6" s="26"/>
      <c r="H6" s="26"/>
      <c r="N6" s="26"/>
    </row>
    <row r="7" spans="1:31" s="25" customFormat="1" ht="24.75" customHeight="1" x14ac:dyDescent="0.25">
      <c r="A7" s="30" t="s">
        <v>40</v>
      </c>
      <c r="B7" s="31" t="s">
        <v>56</v>
      </c>
      <c r="C7" s="32"/>
      <c r="D7" s="32"/>
      <c r="E7" s="32"/>
      <c r="F7" s="32"/>
      <c r="G7" s="33"/>
      <c r="H7" s="73"/>
      <c r="I7" s="90" t="s">
        <v>46</v>
      </c>
      <c r="J7" s="91">
        <v>45667</v>
      </c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25">
      <c r="A8" s="30" t="s">
        <v>11</v>
      </c>
      <c r="B8" s="93" t="str">
        <f>'CONTRACTACIO 1r TR 2024'!B8</f>
        <v>Consorci de Biblioteques de Barcelona (CBB)</v>
      </c>
      <c r="C8" s="74"/>
      <c r="D8" s="74"/>
      <c r="E8" s="74"/>
      <c r="F8" s="74"/>
      <c r="G8" s="75"/>
      <c r="H8" s="75"/>
      <c r="I8" s="75"/>
      <c r="J8" s="75"/>
      <c r="K8" s="75"/>
      <c r="L8" s="30"/>
      <c r="N8" s="26"/>
      <c r="R8" s="30"/>
      <c r="X8" s="30"/>
      <c r="AE8" s="30"/>
    </row>
    <row r="9" spans="1:31" ht="26.25" customHeight="1" thickBot="1" x14ac:dyDescent="0.3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">
      <c r="A10" s="25"/>
      <c r="B10" s="110" t="s">
        <v>6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2"/>
    </row>
    <row r="11" spans="1:31" ht="30" customHeight="1" thickBot="1" x14ac:dyDescent="0.3">
      <c r="A11" s="145" t="s">
        <v>10</v>
      </c>
      <c r="B11" s="113" t="s">
        <v>3</v>
      </c>
      <c r="C11" s="114"/>
      <c r="D11" s="114"/>
      <c r="E11" s="114"/>
      <c r="F11" s="115"/>
      <c r="G11" s="116" t="s">
        <v>1</v>
      </c>
      <c r="H11" s="117"/>
      <c r="I11" s="117"/>
      <c r="J11" s="117"/>
      <c r="K11" s="118"/>
      <c r="L11" s="131" t="s">
        <v>2</v>
      </c>
      <c r="M11" s="132"/>
      <c r="N11" s="132"/>
      <c r="O11" s="132"/>
      <c r="P11" s="132"/>
      <c r="Q11" s="119" t="s">
        <v>34</v>
      </c>
      <c r="R11" s="120"/>
      <c r="S11" s="120"/>
      <c r="T11" s="120"/>
      <c r="U11" s="121"/>
      <c r="V11" s="125" t="s">
        <v>5</v>
      </c>
      <c r="W11" s="126"/>
      <c r="X11" s="126"/>
      <c r="Y11" s="126"/>
      <c r="Z11" s="127"/>
      <c r="AA11" s="122" t="s">
        <v>4</v>
      </c>
      <c r="AB11" s="123"/>
      <c r="AC11" s="123"/>
      <c r="AD11" s="123"/>
      <c r="AE11" s="124"/>
    </row>
    <row r="12" spans="1:31" ht="39" customHeight="1" thickBot="1" x14ac:dyDescent="0.3">
      <c r="A12" s="146"/>
      <c r="B12" s="34" t="s">
        <v>7</v>
      </c>
      <c r="C12" s="35" t="s">
        <v>8</v>
      </c>
      <c r="D12" s="36" t="s">
        <v>44</v>
      </c>
      <c r="E12" s="37" t="s">
        <v>24</v>
      </c>
      <c r="F12" s="38" t="s">
        <v>13</v>
      </c>
      <c r="G12" s="39" t="s">
        <v>7</v>
      </c>
      <c r="H12" s="35" t="s">
        <v>8</v>
      </c>
      <c r="I12" s="36" t="s">
        <v>23</v>
      </c>
      <c r="J12" s="37" t="s">
        <v>22</v>
      </c>
      <c r="K12" s="38" t="s">
        <v>13</v>
      </c>
      <c r="L12" s="39" t="s">
        <v>7</v>
      </c>
      <c r="M12" s="35" t="s">
        <v>8</v>
      </c>
      <c r="N12" s="36" t="s">
        <v>23</v>
      </c>
      <c r="O12" s="37" t="s">
        <v>20</v>
      </c>
      <c r="P12" s="38" t="s">
        <v>13</v>
      </c>
      <c r="Q12" s="39" t="s">
        <v>7</v>
      </c>
      <c r="R12" s="35" t="s">
        <v>8</v>
      </c>
      <c r="S12" s="36" t="s">
        <v>21</v>
      </c>
      <c r="T12" s="37" t="s">
        <v>22</v>
      </c>
      <c r="U12" s="40" t="s">
        <v>13</v>
      </c>
      <c r="V12" s="34" t="s">
        <v>7</v>
      </c>
      <c r="W12" s="35" t="s">
        <v>8</v>
      </c>
      <c r="X12" s="36" t="s">
        <v>21</v>
      </c>
      <c r="Y12" s="37" t="s">
        <v>22</v>
      </c>
      <c r="Z12" s="38" t="s">
        <v>13</v>
      </c>
      <c r="AA12" s="34" t="s">
        <v>7</v>
      </c>
      <c r="AB12" s="35" t="s">
        <v>8</v>
      </c>
      <c r="AC12" s="36" t="s">
        <v>21</v>
      </c>
      <c r="AD12" s="37" t="s">
        <v>22</v>
      </c>
      <c r="AE12" s="38" t="s">
        <v>13</v>
      </c>
    </row>
    <row r="13" spans="1:31" s="42" customFormat="1" ht="36" customHeight="1" x14ac:dyDescent="0.25">
      <c r="A13" s="41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1" si="2">IF(G13,G13/$G$25,"")</f>
        <v/>
      </c>
      <c r="I13" s="4"/>
      <c r="J13" s="5"/>
      <c r="K13" s="21" t="str">
        <f t="shared" ref="K13:K21" si="3">IF(J13,J13/$J$25,"")</f>
        <v/>
      </c>
      <c r="L13" s="1">
        <v>8</v>
      </c>
      <c r="M13" s="20">
        <f>IF(L13,L13/$L$25,"")</f>
        <v>0.14285714285714285</v>
      </c>
      <c r="N13" s="4">
        <v>708618.61</v>
      </c>
      <c r="O13" s="5">
        <v>805284.29</v>
      </c>
      <c r="P13" s="21">
        <f>IF(O13,O13/$O$25,"")</f>
        <v>0.79166080503791181</v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2" customFormat="1" ht="36" customHeight="1" x14ac:dyDescent="0.25">
      <c r="A14" s="43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2" customFormat="1" ht="36" customHeight="1" x14ac:dyDescent="0.25">
      <c r="A15" s="43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2" customFormat="1" ht="36" customHeight="1" x14ac:dyDescent="0.25">
      <c r="A16" s="43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2" customFormat="1" ht="36" customHeight="1" x14ac:dyDescent="0.25">
      <c r="A17" s="43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9" customFormat="1" ht="36" customHeight="1" x14ac:dyDescent="0.25">
      <c r="A18" s="76" t="s">
        <v>33</v>
      </c>
      <c r="B18" s="71"/>
      <c r="C18" s="66" t="str">
        <f t="shared" si="0"/>
        <v/>
      </c>
      <c r="D18" s="69"/>
      <c r="E18" s="70"/>
      <c r="F18" s="67" t="str">
        <f t="shared" si="1"/>
        <v/>
      </c>
      <c r="G18" s="71"/>
      <c r="H18" s="66" t="str">
        <f t="shared" si="2"/>
        <v/>
      </c>
      <c r="I18" s="69"/>
      <c r="J18" s="70"/>
      <c r="K18" s="67" t="str">
        <f t="shared" si="3"/>
        <v/>
      </c>
      <c r="L18" s="71">
        <v>1</v>
      </c>
      <c r="M18" s="66">
        <f>IF(L18,L18/$L$25,"")</f>
        <v>1.7857142857142856E-2</v>
      </c>
      <c r="N18" s="69">
        <v>100286.28</v>
      </c>
      <c r="O18" s="70">
        <v>121346.4</v>
      </c>
      <c r="P18" s="67">
        <f>IF(O18,O18/$O$25,"")</f>
        <v>0.11929350901959414</v>
      </c>
      <c r="Q18" s="71"/>
      <c r="R18" s="66" t="str">
        <f t="shared" si="4"/>
        <v/>
      </c>
      <c r="S18" s="69"/>
      <c r="T18" s="70"/>
      <c r="U18" s="67" t="str">
        <f t="shared" si="5"/>
        <v/>
      </c>
      <c r="V18" s="71"/>
      <c r="W18" s="66" t="str">
        <f t="shared" si="6"/>
        <v/>
      </c>
      <c r="X18" s="69"/>
      <c r="Y18" s="70"/>
      <c r="Z18" s="67" t="str">
        <f t="shared" si="7"/>
        <v/>
      </c>
      <c r="AA18" s="71"/>
      <c r="AB18" s="20" t="str">
        <f t="shared" si="8"/>
        <v/>
      </c>
      <c r="AC18" s="69"/>
      <c r="AD18" s="70"/>
      <c r="AE18" s="67" t="str">
        <f t="shared" si="9"/>
        <v/>
      </c>
    </row>
    <row r="19" spans="1:31" s="42" customFormat="1" ht="36" customHeight="1" x14ac:dyDescent="0.25">
      <c r="A19" s="44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</v>
      </c>
      <c r="H19" s="20">
        <f t="shared" si="2"/>
        <v>1.0309278350515464E-2</v>
      </c>
      <c r="I19" s="6">
        <v>653.47</v>
      </c>
      <c r="J19" s="7">
        <v>660</v>
      </c>
      <c r="K19" s="21">
        <f t="shared" si="3"/>
        <v>2.4900797674416411E-3</v>
      </c>
      <c r="L19" s="2"/>
      <c r="M19" s="20" t="str">
        <f>IF(L19,L19/$L$25,"")</f>
        <v/>
      </c>
      <c r="N19" s="6"/>
      <c r="O19" s="7"/>
      <c r="P19" s="21" t="str">
        <f>IF(O19,O19/$O$25,"")</f>
        <v/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9" customFormat="1" ht="36" customHeight="1" x14ac:dyDescent="0.25">
      <c r="A20" s="80" t="s">
        <v>29</v>
      </c>
      <c r="B20" s="68"/>
      <c r="C20" s="66" t="str">
        <f t="shared" si="0"/>
        <v/>
      </c>
      <c r="D20" s="69"/>
      <c r="E20" s="70"/>
      <c r="F20" s="21" t="str">
        <f t="shared" si="1"/>
        <v/>
      </c>
      <c r="G20" s="68">
        <v>94</v>
      </c>
      <c r="H20" s="66">
        <f t="shared" si="2"/>
        <v>0.96907216494845361</v>
      </c>
      <c r="I20" s="69">
        <v>226861.1</v>
      </c>
      <c r="J20" s="70">
        <v>264136.75</v>
      </c>
      <c r="K20" s="67">
        <f t="shared" si="3"/>
        <v>0.99654784395877405</v>
      </c>
      <c r="L20" s="68">
        <v>43</v>
      </c>
      <c r="M20" s="66">
        <f>IF(L20,L20/$L$25,"")</f>
        <v>0.7678571428571429</v>
      </c>
      <c r="N20" s="69">
        <v>73883.100000000006</v>
      </c>
      <c r="O20" s="70">
        <v>88826.43</v>
      </c>
      <c r="P20" s="67">
        <f>IF(O20,O20/$O$25,"")</f>
        <v>8.7323699165227364E-2</v>
      </c>
      <c r="Q20" s="68"/>
      <c r="R20" s="66" t="str">
        <f t="shared" si="4"/>
        <v/>
      </c>
      <c r="S20" s="69"/>
      <c r="T20" s="70"/>
      <c r="U20" s="67" t="str">
        <f t="shared" si="5"/>
        <v/>
      </c>
      <c r="V20" s="68"/>
      <c r="W20" s="66" t="str">
        <f t="shared" si="6"/>
        <v/>
      </c>
      <c r="X20" s="69"/>
      <c r="Y20" s="70"/>
      <c r="Z20" s="67" t="str">
        <f t="shared" si="7"/>
        <v/>
      </c>
      <c r="AA20" s="68"/>
      <c r="AB20" s="20" t="str">
        <f t="shared" si="8"/>
        <v/>
      </c>
      <c r="AC20" s="69"/>
      <c r="AD20" s="70"/>
      <c r="AE20" s="67" t="str">
        <f t="shared" si="9"/>
        <v/>
      </c>
    </row>
    <row r="21" spans="1:31" s="42" customFormat="1" ht="40.15" customHeight="1" x14ac:dyDescent="0.25">
      <c r="A21" s="46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2</v>
      </c>
      <c r="H21" s="20">
        <f t="shared" si="2"/>
        <v>2.0618556701030927E-2</v>
      </c>
      <c r="I21" s="6">
        <v>210.74</v>
      </c>
      <c r="J21" s="7">
        <v>255</v>
      </c>
      <c r="K21" s="21">
        <f t="shared" si="3"/>
        <v>9.620762737842704E-4</v>
      </c>
      <c r="L21" s="2">
        <v>4</v>
      </c>
      <c r="M21" s="20">
        <f>IF(L21,L21/$L$25,"")</f>
        <v>7.1428571428571425E-2</v>
      </c>
      <c r="N21" s="6">
        <v>1447.62</v>
      </c>
      <c r="O21" s="7">
        <v>1751.62</v>
      </c>
      <c r="P21" s="21">
        <f>IF(O21,O21/$O$25,"")</f>
        <v>1.7219867772665812E-3</v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2" customFormat="1" ht="40.15" customHeight="1" x14ac:dyDescent="0.25">
      <c r="A22" s="80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2" customFormat="1" ht="40.15" customHeight="1" x14ac:dyDescent="0.25">
      <c r="A23" s="94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2" customFormat="1" ht="36" customHeight="1" x14ac:dyDescent="0.25">
      <c r="A24" s="97" t="s">
        <v>52</v>
      </c>
      <c r="B24" s="68"/>
      <c r="C24" s="66" t="str">
        <f t="shared" ref="C24" si="20">IF(B24,B24/$B$25,"")</f>
        <v/>
      </c>
      <c r="D24" s="69"/>
      <c r="E24" s="70"/>
      <c r="F24" s="67" t="str">
        <f t="shared" si="1"/>
        <v/>
      </c>
      <c r="G24" s="68"/>
      <c r="H24" s="66" t="str">
        <f t="shared" ref="H24" si="21">IF(G24,G24/$G$25,"")</f>
        <v/>
      </c>
      <c r="I24" s="69"/>
      <c r="J24" s="70"/>
      <c r="K24" s="67" t="str">
        <f t="shared" ref="K24" si="22">IF(J24,J24/$J$25,"")</f>
        <v/>
      </c>
      <c r="L24" s="68"/>
      <c r="M24" s="66" t="str">
        <f t="shared" ref="M24" si="23">IF(L24,L24/$L$25,"")</f>
        <v/>
      </c>
      <c r="N24" s="69"/>
      <c r="O24" s="70"/>
      <c r="P24" s="67" t="str">
        <f t="shared" ref="P24" si="24">IF(O24,O24/$O$25,"")</f>
        <v/>
      </c>
      <c r="Q24" s="68"/>
      <c r="R24" s="66" t="str">
        <f t="shared" ref="R24" si="25">IF(Q24,Q24/$Q$25,"")</f>
        <v/>
      </c>
      <c r="S24" s="69"/>
      <c r="T24" s="70"/>
      <c r="U24" s="67" t="str">
        <f t="shared" si="5"/>
        <v/>
      </c>
      <c r="V24" s="68"/>
      <c r="W24" s="66" t="str">
        <f t="shared" ref="W24" si="26">IF(V24,V24/$V$25,"")</f>
        <v/>
      </c>
      <c r="X24" s="69"/>
      <c r="Y24" s="70"/>
      <c r="Z24" s="67" t="str">
        <f t="shared" ref="Z24" si="27">IF(Y24,Y24/$Y$25,"")</f>
        <v/>
      </c>
      <c r="AA24" s="68"/>
      <c r="AB24" s="20" t="str">
        <f t="shared" ref="AB24" si="28">IF(AA24,AA24/$AA$25,"")</f>
        <v/>
      </c>
      <c r="AC24" s="69"/>
      <c r="AD24" s="70"/>
      <c r="AE24" s="67" t="str">
        <f t="shared" ref="AE24" si="29">IF(AD24,AD24/$AD$25,"")</f>
        <v/>
      </c>
    </row>
    <row r="25" spans="1:31" ht="33" customHeight="1" thickBot="1" x14ac:dyDescent="0.3">
      <c r="A25" s="82" t="s">
        <v>0</v>
      </c>
      <c r="B25" s="16">
        <f t="shared" ref="B25:AE25" si="30">SUM(B13:B24)</f>
        <v>0</v>
      </c>
      <c r="C25" s="17">
        <f t="shared" si="30"/>
        <v>0</v>
      </c>
      <c r="D25" s="18">
        <f t="shared" si="30"/>
        <v>0</v>
      </c>
      <c r="E25" s="18">
        <f t="shared" si="30"/>
        <v>0</v>
      </c>
      <c r="F25" s="19">
        <f t="shared" si="30"/>
        <v>0</v>
      </c>
      <c r="G25" s="16">
        <f t="shared" si="30"/>
        <v>97</v>
      </c>
      <c r="H25" s="17">
        <f t="shared" si="30"/>
        <v>1</v>
      </c>
      <c r="I25" s="18">
        <f t="shared" si="30"/>
        <v>227725.31</v>
      </c>
      <c r="J25" s="18">
        <f t="shared" si="30"/>
        <v>265051.75</v>
      </c>
      <c r="K25" s="19">
        <f t="shared" si="30"/>
        <v>1</v>
      </c>
      <c r="L25" s="16">
        <f t="shared" si="30"/>
        <v>56</v>
      </c>
      <c r="M25" s="17">
        <f t="shared" si="30"/>
        <v>1</v>
      </c>
      <c r="N25" s="18">
        <f t="shared" si="30"/>
        <v>884235.61</v>
      </c>
      <c r="O25" s="18">
        <f t="shared" si="30"/>
        <v>1017208.7400000001</v>
      </c>
      <c r="P25" s="19">
        <f t="shared" si="30"/>
        <v>0.99999999999999989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5" customFormat="1" ht="18.75" customHeight="1" x14ac:dyDescent="0.25">
      <c r="B26" s="26"/>
      <c r="H26" s="26"/>
      <c r="N26" s="26"/>
    </row>
    <row r="27" spans="1:31" s="49" customFormat="1" ht="34.15" customHeight="1" x14ac:dyDescent="0.25">
      <c r="A27" s="151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47"/>
      <c r="S27" s="47"/>
      <c r="T27" s="47"/>
      <c r="U27" s="47"/>
      <c r="V27" s="48"/>
      <c r="W27" s="48"/>
      <c r="X27" s="48"/>
      <c r="AC27" s="48"/>
      <c r="AD27" s="48"/>
      <c r="AE27" s="48"/>
    </row>
    <row r="28" spans="1:31" s="49" customFormat="1" ht="19.149999999999999" customHeight="1" x14ac:dyDescent="0.25">
      <c r="A28" s="152" t="str">
        <f>'CONTRACTACIO 1r TR 2024'!A28:Q28</f>
        <v>https://bcnroc.ajuntament.barcelona.cat/jspui/bitstream/11703/135210/3/GM_Pressupost2024.pdf#page=247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43.9" customHeight="1" x14ac:dyDescent="0.25">
      <c r="A29" s="147" t="s">
        <v>36</v>
      </c>
      <c r="B29" s="147"/>
      <c r="C29" s="147"/>
      <c r="D29" s="147"/>
      <c r="E29" s="147"/>
      <c r="F29" s="147"/>
      <c r="G29" s="147"/>
      <c r="H29" s="147"/>
      <c r="I29" s="50"/>
      <c r="J29" s="50"/>
      <c r="K29" s="50"/>
      <c r="L29" s="87"/>
      <c r="M29" s="51"/>
      <c r="N29" s="47"/>
      <c r="O29" s="47"/>
      <c r="P29" s="50"/>
      <c r="Q29" s="50"/>
      <c r="R29" s="87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53" customFormat="1" ht="18" customHeight="1" thickBot="1" x14ac:dyDescent="0.3">
      <c r="A30" s="72"/>
      <c r="B30" s="72"/>
      <c r="C30" s="72"/>
      <c r="D30" s="72"/>
      <c r="E30" s="72"/>
      <c r="F30" s="72"/>
      <c r="G30" s="52"/>
      <c r="H30" s="52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50"/>
      <c r="W30" s="50"/>
      <c r="X30" s="72"/>
      <c r="Y30" s="49"/>
      <c r="Z30" s="49"/>
      <c r="AA30" s="49"/>
      <c r="AB30" s="49"/>
      <c r="AC30" s="50"/>
      <c r="AD30" s="50"/>
      <c r="AE30" s="72"/>
    </row>
    <row r="31" spans="1:31" s="54" customFormat="1" ht="18" customHeight="1" x14ac:dyDescent="0.25">
      <c r="A31" s="128" t="s">
        <v>10</v>
      </c>
      <c r="B31" s="133" t="s">
        <v>17</v>
      </c>
      <c r="C31" s="134"/>
      <c r="D31" s="134"/>
      <c r="E31" s="134"/>
      <c r="F31" s="135"/>
      <c r="G31" s="25"/>
      <c r="J31" s="139" t="s">
        <v>15</v>
      </c>
      <c r="K31" s="140"/>
      <c r="L31" s="133" t="s">
        <v>16</v>
      </c>
      <c r="M31" s="134"/>
      <c r="N31" s="134"/>
      <c r="O31" s="134"/>
      <c r="P31" s="135"/>
      <c r="Q31" s="50"/>
      <c r="R31" s="72"/>
      <c r="S31" s="47"/>
      <c r="T31" s="47"/>
      <c r="U31" s="47"/>
      <c r="V31" s="50"/>
      <c r="W31" s="50"/>
      <c r="X31" s="72"/>
      <c r="AC31" s="50"/>
      <c r="AD31" s="50"/>
      <c r="AE31" s="72"/>
    </row>
    <row r="32" spans="1:31" s="54" customFormat="1" ht="18" customHeight="1" thickBot="1" x14ac:dyDescent="0.3">
      <c r="A32" s="129"/>
      <c r="B32" s="148"/>
      <c r="C32" s="149"/>
      <c r="D32" s="149"/>
      <c r="E32" s="149"/>
      <c r="F32" s="150"/>
      <c r="G32" s="25"/>
      <c r="J32" s="141"/>
      <c r="K32" s="142"/>
      <c r="L32" s="136"/>
      <c r="M32" s="137"/>
      <c r="N32" s="137"/>
      <c r="O32" s="137"/>
      <c r="P32" s="138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25" customFormat="1" ht="47.65" customHeight="1" thickBot="1" x14ac:dyDescent="0.3">
      <c r="A33" s="130"/>
      <c r="B33" s="55" t="s">
        <v>14</v>
      </c>
      <c r="C33" s="35" t="s">
        <v>8</v>
      </c>
      <c r="D33" s="36" t="s">
        <v>30</v>
      </c>
      <c r="E33" s="37" t="s">
        <v>31</v>
      </c>
      <c r="F33" s="56" t="s">
        <v>9</v>
      </c>
      <c r="J33" s="143"/>
      <c r="K33" s="144"/>
      <c r="L33" s="55" t="s">
        <v>14</v>
      </c>
      <c r="M33" s="35" t="s">
        <v>8</v>
      </c>
      <c r="N33" s="36" t="s">
        <v>30</v>
      </c>
      <c r="O33" s="37" t="s">
        <v>31</v>
      </c>
      <c r="P33" s="56" t="s">
        <v>9</v>
      </c>
    </row>
    <row r="34" spans="1:33" s="25" customFormat="1" ht="30" customHeight="1" x14ac:dyDescent="0.25">
      <c r="A34" s="41" t="s">
        <v>25</v>
      </c>
      <c r="B34" s="9">
        <f t="shared" ref="B34:B42" si="31">B13+G13+L13+Q13+AA13+V13</f>
        <v>8</v>
      </c>
      <c r="C34" s="8">
        <f t="shared" ref="C34:C45" si="32">IF(B34,B34/$B$46,"")</f>
        <v>5.2287581699346407E-2</v>
      </c>
      <c r="D34" s="10">
        <f t="shared" ref="D34:D42" si="33">D13+I13+N13+S13+AC13+X13</f>
        <v>708618.61</v>
      </c>
      <c r="E34" s="11">
        <f t="shared" ref="E34:E42" si="34">E13+J13+O13+T13+AD13+Y13</f>
        <v>805284.29</v>
      </c>
      <c r="F34" s="21">
        <f t="shared" ref="F34:F42" si="35">IF(E34,E34/$E$46,"")</f>
        <v>0.62801926463475444</v>
      </c>
      <c r="J34" s="108" t="s">
        <v>3</v>
      </c>
      <c r="K34" s="109"/>
      <c r="L34" s="57">
        <f>B25</f>
        <v>0</v>
      </c>
      <c r="M34" s="8" t="str">
        <f t="shared" ref="M34:M39" si="36">IF(L34,L34/$L$40,"")</f>
        <v/>
      </c>
      <c r="N34" s="58">
        <f>D25</f>
        <v>0</v>
      </c>
      <c r="O34" s="58">
        <f>E25</f>
        <v>0</v>
      </c>
      <c r="P34" s="59" t="str">
        <f t="shared" ref="P34:P39" si="37">IF(O34,O34/$O$40,"")</f>
        <v/>
      </c>
    </row>
    <row r="35" spans="1:33" s="25" customFormat="1" ht="30" customHeight="1" x14ac:dyDescent="0.25">
      <c r="A35" s="43" t="s">
        <v>18</v>
      </c>
      <c r="B35" s="12">
        <f t="shared" si="31"/>
        <v>0</v>
      </c>
      <c r="C35" s="8" t="str">
        <f t="shared" si="32"/>
        <v/>
      </c>
      <c r="D35" s="13">
        <f t="shared" si="33"/>
        <v>0</v>
      </c>
      <c r="E35" s="14">
        <f t="shared" si="34"/>
        <v>0</v>
      </c>
      <c r="F35" s="21" t="str">
        <f t="shared" si="35"/>
        <v/>
      </c>
      <c r="J35" s="104" t="s">
        <v>1</v>
      </c>
      <c r="K35" s="105"/>
      <c r="L35" s="60">
        <f>G25</f>
        <v>97</v>
      </c>
      <c r="M35" s="8">
        <f t="shared" si="36"/>
        <v>0.63398692810457513</v>
      </c>
      <c r="N35" s="61">
        <f>I25</f>
        <v>227725.31</v>
      </c>
      <c r="O35" s="61">
        <f>J25</f>
        <v>265051.75</v>
      </c>
      <c r="P35" s="59">
        <f t="shared" si="37"/>
        <v>0.20670663415668369</v>
      </c>
    </row>
    <row r="36" spans="1:33" ht="30" customHeight="1" x14ac:dyDescent="0.25">
      <c r="A36" s="43" t="s">
        <v>19</v>
      </c>
      <c r="B36" s="12">
        <f t="shared" si="31"/>
        <v>0</v>
      </c>
      <c r="C36" s="8" t="str">
        <f t="shared" si="32"/>
        <v/>
      </c>
      <c r="D36" s="13">
        <f t="shared" si="33"/>
        <v>0</v>
      </c>
      <c r="E36" s="14">
        <f t="shared" si="34"/>
        <v>0</v>
      </c>
      <c r="F36" s="21" t="str">
        <f t="shared" si="35"/>
        <v/>
      </c>
      <c r="G36" s="25"/>
      <c r="J36" s="104" t="s">
        <v>2</v>
      </c>
      <c r="K36" s="105"/>
      <c r="L36" s="60">
        <f>L25</f>
        <v>56</v>
      </c>
      <c r="M36" s="8">
        <f t="shared" si="36"/>
        <v>0.36601307189542481</v>
      </c>
      <c r="N36" s="61">
        <f>N25</f>
        <v>884235.61</v>
      </c>
      <c r="O36" s="61">
        <f>O25</f>
        <v>1017208.7400000001</v>
      </c>
      <c r="P36" s="59">
        <f t="shared" si="37"/>
        <v>0.79329336584331622</v>
      </c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30" customHeight="1" x14ac:dyDescent="0.25">
      <c r="A37" s="43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5"/>
      <c r="J37" s="104" t="s">
        <v>34</v>
      </c>
      <c r="K37" s="105"/>
      <c r="L37" s="60">
        <f>Q25</f>
        <v>0</v>
      </c>
      <c r="M37" s="8" t="str">
        <f t="shared" si="36"/>
        <v/>
      </c>
      <c r="N37" s="61">
        <f>S25</f>
        <v>0</v>
      </c>
      <c r="O37" s="61">
        <f>T25</f>
        <v>0</v>
      </c>
      <c r="P37" s="59" t="str">
        <f t="shared" si="37"/>
        <v/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5"/>
      <c r="J38" s="104" t="s">
        <v>5</v>
      </c>
      <c r="K38" s="105"/>
      <c r="L38" s="60">
        <f>V25</f>
        <v>0</v>
      </c>
      <c r="M38" s="8" t="str">
        <f t="shared" si="36"/>
        <v/>
      </c>
      <c r="N38" s="61">
        <f>X25</f>
        <v>0</v>
      </c>
      <c r="O38" s="61">
        <f>Y25</f>
        <v>0</v>
      </c>
      <c r="P38" s="59" t="str">
        <f t="shared" si="37"/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4" t="s">
        <v>33</v>
      </c>
      <c r="B39" s="15">
        <f t="shared" si="31"/>
        <v>1</v>
      </c>
      <c r="C39" s="8">
        <f t="shared" si="32"/>
        <v>6.5359477124183009E-3</v>
      </c>
      <c r="D39" s="13">
        <f t="shared" si="33"/>
        <v>100286.28</v>
      </c>
      <c r="E39" s="22">
        <f t="shared" si="34"/>
        <v>121346.4</v>
      </c>
      <c r="F39" s="21">
        <f t="shared" si="35"/>
        <v>9.4634749293413825E-2</v>
      </c>
      <c r="G39" s="25"/>
      <c r="J39" s="104" t="s">
        <v>4</v>
      </c>
      <c r="K39" s="105"/>
      <c r="L39" s="60">
        <f>AA25</f>
        <v>0</v>
      </c>
      <c r="M39" s="8" t="str">
        <f t="shared" si="36"/>
        <v/>
      </c>
      <c r="N39" s="61">
        <f>AC25</f>
        <v>0</v>
      </c>
      <c r="O39" s="61">
        <f>AD25</f>
        <v>0</v>
      </c>
      <c r="P39" s="59" t="str">
        <f t="shared" si="37"/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thickBot="1" x14ac:dyDescent="0.3">
      <c r="A40" s="44" t="s">
        <v>28</v>
      </c>
      <c r="B40" s="12">
        <f t="shared" si="31"/>
        <v>1</v>
      </c>
      <c r="C40" s="8">
        <f t="shared" si="32"/>
        <v>6.5359477124183009E-3</v>
      </c>
      <c r="D40" s="13">
        <f t="shared" si="33"/>
        <v>653.47</v>
      </c>
      <c r="E40" s="23">
        <f t="shared" si="34"/>
        <v>660</v>
      </c>
      <c r="F40" s="21">
        <f t="shared" si="35"/>
        <v>5.1471600750951929E-4</v>
      </c>
      <c r="G40" s="25"/>
      <c r="J40" s="106" t="s">
        <v>0</v>
      </c>
      <c r="K40" s="107"/>
      <c r="L40" s="83">
        <f>SUM(L34:L39)</f>
        <v>153</v>
      </c>
      <c r="M40" s="17">
        <f>SUM(M34:M39)</f>
        <v>1</v>
      </c>
      <c r="N40" s="84">
        <f>SUM(N34:N39)</f>
        <v>1111960.92</v>
      </c>
      <c r="O40" s="85">
        <f>SUM(O34:O39)</f>
        <v>1282260.4900000002</v>
      </c>
      <c r="P40" s="86">
        <f>SUM(P34:P39)</f>
        <v>0.99999999999999989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x14ac:dyDescent="0.25">
      <c r="A41" s="45" t="s">
        <v>29</v>
      </c>
      <c r="B41" s="12">
        <f t="shared" si="31"/>
        <v>137</v>
      </c>
      <c r="C41" s="8">
        <f t="shared" si="32"/>
        <v>0.89542483660130723</v>
      </c>
      <c r="D41" s="13">
        <f t="shared" si="33"/>
        <v>300744.2</v>
      </c>
      <c r="E41" s="23">
        <f t="shared" si="34"/>
        <v>352963.18</v>
      </c>
      <c r="F41" s="21">
        <f t="shared" si="35"/>
        <v>0.2752663618294906</v>
      </c>
      <c r="G41" s="25"/>
      <c r="H41" s="26"/>
      <c r="I41" s="63"/>
      <c r="J41" s="25"/>
      <c r="K41" s="25"/>
      <c r="L41" s="25"/>
      <c r="M41" s="25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s="53" customFormat="1" ht="30" customHeight="1" x14ac:dyDescent="0.25">
      <c r="A42" s="46" t="s">
        <v>32</v>
      </c>
      <c r="B42" s="12">
        <f t="shared" si="31"/>
        <v>6</v>
      </c>
      <c r="C42" s="8">
        <f t="shared" si="32"/>
        <v>3.9215686274509803E-2</v>
      </c>
      <c r="D42" s="13">
        <f t="shared" si="33"/>
        <v>1658.36</v>
      </c>
      <c r="E42" s="14">
        <f t="shared" si="34"/>
        <v>2006.62</v>
      </c>
      <c r="F42" s="21">
        <f t="shared" si="35"/>
        <v>1.5649082348314417E-3</v>
      </c>
      <c r="G42" s="52"/>
      <c r="H42" s="52"/>
      <c r="I42" s="50"/>
      <c r="J42" s="50"/>
      <c r="K42" s="50"/>
      <c r="L42" s="72"/>
      <c r="M42" s="51"/>
      <c r="N42" s="47"/>
      <c r="O42" s="47"/>
      <c r="P42" s="50"/>
      <c r="Q42" s="50"/>
      <c r="R42" s="72"/>
      <c r="S42" s="47"/>
      <c r="T42" s="47"/>
      <c r="U42" s="47"/>
      <c r="V42" s="50"/>
      <c r="W42" s="50"/>
      <c r="X42" s="72"/>
      <c r="Y42" s="49"/>
      <c r="Z42" s="49"/>
      <c r="AA42" s="49"/>
      <c r="AB42" s="49"/>
      <c r="AC42" s="50"/>
      <c r="AD42" s="50"/>
      <c r="AE42" s="72"/>
    </row>
    <row r="43" spans="1:33" s="53" customFormat="1" ht="30" customHeight="1" x14ac:dyDescent="0.25">
      <c r="A43" s="80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2"/>
      <c r="H43" s="52"/>
      <c r="I43" s="50"/>
      <c r="J43" s="50"/>
      <c r="K43" s="50"/>
      <c r="L43" s="89"/>
      <c r="M43" s="51"/>
      <c r="N43" s="47"/>
      <c r="O43" s="47"/>
      <c r="P43" s="50"/>
      <c r="Q43" s="50"/>
      <c r="R43" s="89"/>
      <c r="S43" s="47"/>
      <c r="T43" s="47"/>
      <c r="U43" s="47"/>
      <c r="V43" s="50"/>
      <c r="W43" s="50"/>
      <c r="X43" s="89"/>
      <c r="Y43" s="49"/>
      <c r="Z43" s="49"/>
      <c r="AA43" s="49"/>
      <c r="AB43" s="49"/>
      <c r="AC43" s="50"/>
      <c r="AD43" s="50"/>
      <c r="AE43" s="89"/>
    </row>
    <row r="44" spans="1:33" s="53" customFormat="1" ht="30" customHeight="1" x14ac:dyDescent="0.25">
      <c r="A44" s="94" t="s">
        <v>47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2"/>
      <c r="H44" s="52"/>
      <c r="I44" s="50"/>
      <c r="J44" s="50"/>
      <c r="K44" s="50"/>
      <c r="L44" s="96"/>
      <c r="M44" s="51"/>
      <c r="N44" s="47"/>
      <c r="O44" s="47"/>
      <c r="P44" s="50"/>
      <c r="Q44" s="50"/>
      <c r="R44" s="96"/>
      <c r="S44" s="47"/>
      <c r="T44" s="47"/>
      <c r="U44" s="47"/>
      <c r="V44" s="50"/>
      <c r="W44" s="50"/>
      <c r="X44" s="96"/>
      <c r="Y44" s="49"/>
      <c r="Z44" s="49"/>
      <c r="AA44" s="49"/>
      <c r="AB44" s="49"/>
      <c r="AC44" s="50"/>
      <c r="AD44" s="50"/>
      <c r="AE44" s="96"/>
    </row>
    <row r="45" spans="1:33" s="53" customFormat="1" ht="30" customHeight="1" x14ac:dyDescent="0.25">
      <c r="A45" s="94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2"/>
      <c r="H45" s="52"/>
      <c r="I45" s="50"/>
      <c r="J45" s="50"/>
      <c r="K45" s="50"/>
      <c r="L45" s="72"/>
      <c r="M45" s="51"/>
      <c r="N45" s="47"/>
      <c r="O45" s="47"/>
      <c r="P45" s="50"/>
      <c r="Q45" s="50"/>
      <c r="R45" s="72"/>
      <c r="S45" s="47"/>
      <c r="T45" s="47"/>
      <c r="U45" s="47"/>
      <c r="V45" s="50"/>
      <c r="W45" s="50"/>
      <c r="X45" s="72"/>
      <c r="Y45" s="49"/>
      <c r="Z45" s="49"/>
      <c r="AA45" s="49"/>
      <c r="AB45" s="49"/>
      <c r="AC45" s="50"/>
      <c r="AD45" s="50"/>
      <c r="AE45" s="72"/>
    </row>
    <row r="46" spans="1:33" s="53" customFormat="1" ht="30" customHeight="1" thickBot="1" x14ac:dyDescent="0.3">
      <c r="A46" s="64" t="s">
        <v>0</v>
      </c>
      <c r="B46" s="16">
        <f>SUM(B34:B45)</f>
        <v>153</v>
      </c>
      <c r="C46" s="17">
        <f>SUM(C34:C45)</f>
        <v>1</v>
      </c>
      <c r="D46" s="18">
        <f>SUM(D34:D45)</f>
        <v>1111960.9200000002</v>
      </c>
      <c r="E46" s="18">
        <f>SUM(E34:E45)</f>
        <v>1282260.4900000002</v>
      </c>
      <c r="F46" s="19">
        <f>SUM(F34:F45)</f>
        <v>0.99999999999999989</v>
      </c>
      <c r="G46" s="25"/>
      <c r="H46" s="26"/>
      <c r="I46" s="25"/>
      <c r="J46" s="25"/>
      <c r="K46" s="25"/>
      <c r="L46" s="25"/>
      <c r="M46" s="25"/>
      <c r="N46" s="26"/>
      <c r="O46" s="25"/>
      <c r="P46" s="25"/>
      <c r="Q46" s="25"/>
      <c r="R46" s="25"/>
      <c r="S46" s="25"/>
      <c r="T46" s="25"/>
      <c r="U46" s="65"/>
      <c r="V46" s="50"/>
      <c r="W46" s="50"/>
      <c r="X46" s="72"/>
      <c r="Y46" s="49"/>
      <c r="Z46" s="49"/>
      <c r="AA46" s="49"/>
      <c r="AB46" s="49"/>
      <c r="AC46" s="50"/>
      <c r="AD46" s="50"/>
      <c r="AE46" s="72"/>
    </row>
    <row r="47" spans="1:33" ht="36" customHeight="1" x14ac:dyDescent="0.25">
      <c r="A47" s="72"/>
      <c r="B47" s="72"/>
      <c r="C47" s="72"/>
      <c r="D47" s="72"/>
      <c r="E47" s="72"/>
      <c r="F47" s="72"/>
      <c r="G47" s="25"/>
      <c r="H47" s="26"/>
      <c r="I47" s="25"/>
      <c r="J47" s="25"/>
      <c r="K47" s="25"/>
      <c r="L47" s="25"/>
      <c r="M47" s="25"/>
      <c r="N47" s="26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s="25" customFormat="1" ht="23.1" customHeight="1" x14ac:dyDescent="0.25">
      <c r="B48" s="26"/>
      <c r="H48" s="26"/>
      <c r="N48" s="26"/>
    </row>
    <row r="49" spans="2:14" s="25" customFormat="1" x14ac:dyDescent="0.25">
      <c r="B49" s="26"/>
      <c r="H49" s="26"/>
      <c r="N49" s="26"/>
    </row>
    <row r="50" spans="2:14" s="25" customFormat="1" x14ac:dyDescent="0.25">
      <c r="B50" s="26"/>
      <c r="H50" s="26"/>
      <c r="N50" s="26"/>
    </row>
    <row r="51" spans="2:14" s="25" customFormat="1" x14ac:dyDescent="0.25">
      <c r="B51" s="26"/>
      <c r="H51" s="26"/>
      <c r="N51" s="26"/>
    </row>
    <row r="52" spans="2:14" s="25" customFormat="1" x14ac:dyDescent="0.25">
      <c r="B52" s="26"/>
      <c r="H52" s="26"/>
      <c r="N52" s="26"/>
    </row>
    <row r="53" spans="2:14" s="25" customFormat="1" x14ac:dyDescent="0.25">
      <c r="B53" s="26"/>
      <c r="H53" s="26"/>
      <c r="N53" s="26"/>
    </row>
    <row r="54" spans="2:14" s="25" customFormat="1" x14ac:dyDescent="0.25">
      <c r="B54" s="26"/>
      <c r="H54" s="26"/>
      <c r="N54" s="26"/>
    </row>
    <row r="55" spans="2:14" s="25" customFormat="1" x14ac:dyDescent="0.25">
      <c r="B55" s="26"/>
      <c r="H55" s="26"/>
      <c r="N55" s="26"/>
    </row>
    <row r="56" spans="2:14" s="25" customFormat="1" x14ac:dyDescent="0.25">
      <c r="B56" s="26"/>
      <c r="H56" s="26"/>
      <c r="N56" s="26"/>
    </row>
    <row r="57" spans="2:14" s="25" customFormat="1" x14ac:dyDescent="0.25">
      <c r="B57" s="26"/>
      <c r="H57" s="26"/>
      <c r="N57" s="26"/>
    </row>
    <row r="58" spans="2:14" s="25" customFormat="1" x14ac:dyDescent="0.25">
      <c r="B58" s="26"/>
      <c r="H58" s="26"/>
      <c r="N58" s="26"/>
    </row>
    <row r="59" spans="2:14" s="25" customFormat="1" x14ac:dyDescent="0.25">
      <c r="B59" s="26"/>
      <c r="H59" s="26"/>
      <c r="N59" s="26"/>
    </row>
    <row r="60" spans="2:14" s="25" customFormat="1" x14ac:dyDescent="0.25">
      <c r="B60" s="26"/>
      <c r="H60" s="26"/>
      <c r="N60" s="26"/>
    </row>
    <row r="61" spans="2:14" s="25" customFormat="1" x14ac:dyDescent="0.25">
      <c r="B61" s="26"/>
      <c r="H61" s="26"/>
      <c r="N61" s="26"/>
    </row>
    <row r="62" spans="2:14" s="25" customFormat="1" x14ac:dyDescent="0.25">
      <c r="B62" s="26"/>
      <c r="H62" s="26"/>
      <c r="N62" s="26"/>
    </row>
    <row r="63" spans="2:14" s="25" customFormat="1" x14ac:dyDescent="0.25">
      <c r="B63" s="26"/>
      <c r="H63" s="26"/>
      <c r="N63" s="26"/>
    </row>
    <row r="64" spans="2:14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2:21" s="25" customFormat="1" x14ac:dyDescent="0.25">
      <c r="B97" s="26"/>
      <c r="H97" s="26"/>
      <c r="N97" s="26"/>
    </row>
    <row r="98" spans="2:21" s="25" customFormat="1" x14ac:dyDescent="0.25">
      <c r="B98" s="26"/>
      <c r="H98" s="26"/>
      <c r="N98" s="26"/>
    </row>
    <row r="99" spans="2:21" s="25" customFormat="1" x14ac:dyDescent="0.25">
      <c r="B99" s="26"/>
      <c r="H99" s="26"/>
      <c r="N99" s="26"/>
    </row>
    <row r="100" spans="2:21" s="25" customFormat="1" x14ac:dyDescent="0.25">
      <c r="B100" s="26"/>
      <c r="H100" s="26"/>
      <c r="N100" s="26"/>
    </row>
    <row r="101" spans="2:21" s="25" customFormat="1" x14ac:dyDescent="0.25">
      <c r="B101" s="26"/>
      <c r="H101" s="26"/>
      <c r="N101" s="26"/>
    </row>
    <row r="102" spans="2:21" s="25" customFormat="1" x14ac:dyDescent="0.25">
      <c r="B102" s="26"/>
      <c r="H102" s="26"/>
      <c r="N102" s="26"/>
    </row>
    <row r="103" spans="2:21" s="25" customFormat="1" x14ac:dyDescent="0.25">
      <c r="B103" s="26"/>
      <c r="H103" s="26"/>
      <c r="N103" s="26"/>
    </row>
    <row r="104" spans="2:21" s="25" customFormat="1" x14ac:dyDescent="0.25">
      <c r="B104" s="26"/>
      <c r="H104" s="26"/>
      <c r="N104" s="26"/>
    </row>
    <row r="105" spans="2:21" s="25" customFormat="1" x14ac:dyDescent="0.25">
      <c r="B105" s="26"/>
      <c r="H105" s="26"/>
      <c r="N105" s="26"/>
    </row>
    <row r="106" spans="2:21" s="25" customFormat="1" x14ac:dyDescent="0.25">
      <c r="B106" s="26"/>
      <c r="G106" s="27"/>
      <c r="H106" s="62"/>
      <c r="I106" s="27"/>
      <c r="J106" s="27"/>
      <c r="K106" s="27"/>
      <c r="L106" s="27"/>
      <c r="M106" s="27"/>
      <c r="N106" s="62"/>
      <c r="O106" s="27"/>
      <c r="P106" s="27"/>
      <c r="Q106" s="27"/>
      <c r="R106" s="27"/>
      <c r="S106" s="27"/>
      <c r="T106" s="27"/>
      <c r="U106" s="27"/>
    </row>
    <row r="107" spans="2:21" s="25" customFormat="1" x14ac:dyDescent="0.25">
      <c r="B107" s="26"/>
      <c r="G107" s="27"/>
      <c r="H107" s="62"/>
      <c r="I107" s="27"/>
      <c r="J107" s="27"/>
      <c r="K107" s="27"/>
      <c r="L107" s="27"/>
      <c r="M107" s="27"/>
      <c r="N107" s="62"/>
      <c r="O107" s="27"/>
      <c r="P107" s="27"/>
      <c r="Q107" s="27"/>
      <c r="R107" s="27"/>
      <c r="S107" s="27"/>
      <c r="T107" s="27"/>
      <c r="U107" s="27"/>
    </row>
    <row r="108" spans="2:21" s="25" customFormat="1" x14ac:dyDescent="0.25">
      <c r="B108" s="26"/>
      <c r="F108" s="27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zoomScale="80" zoomScaleNormal="80" workbookViewId="0">
      <selection activeCell="A5" sqref="A5"/>
    </sheetView>
  </sheetViews>
  <sheetFormatPr defaultColWidth="9.140625" defaultRowHeight="15" x14ac:dyDescent="0.25"/>
  <cols>
    <col min="1" max="1" width="30.42578125" style="27" customWidth="1"/>
    <col min="2" max="2" width="11.140625" style="62" customWidth="1"/>
    <col min="3" max="3" width="10.7109375" style="27" customWidth="1"/>
    <col min="4" max="4" width="19.140625" style="27" customWidth="1"/>
    <col min="5" max="5" width="19.7109375" style="27" customWidth="1"/>
    <col min="6" max="6" width="11.42578125" style="27" customWidth="1"/>
    <col min="7" max="7" width="9.28515625" style="27" customWidth="1"/>
    <col min="8" max="8" width="10.85546875" style="62" customWidth="1"/>
    <col min="9" max="9" width="17.28515625" style="27" customWidth="1"/>
    <col min="10" max="10" width="20" style="27" customWidth="1"/>
    <col min="11" max="11" width="11.42578125" style="27" customWidth="1"/>
    <col min="12" max="12" width="11.7109375" style="27" customWidth="1"/>
    <col min="13" max="13" width="10.7109375" style="27" customWidth="1"/>
    <col min="14" max="14" width="20.140625" style="62" customWidth="1"/>
    <col min="15" max="15" width="19.7109375" style="27" customWidth="1"/>
    <col min="16" max="16" width="11.42578125" style="27" customWidth="1"/>
    <col min="17" max="17" width="9.140625" style="27" customWidth="1"/>
    <col min="18" max="18" width="11" style="27" customWidth="1"/>
    <col min="19" max="19" width="18.85546875" style="27" customWidth="1"/>
    <col min="20" max="20" width="19.5703125" style="27" customWidth="1"/>
    <col min="21" max="21" width="11.140625" style="27" customWidth="1"/>
    <col min="22" max="22" width="9" style="27" customWidth="1"/>
    <col min="23" max="23" width="10" style="27" customWidth="1"/>
    <col min="24" max="24" width="19" style="27" customWidth="1"/>
    <col min="25" max="25" width="15.42578125" style="27" customWidth="1"/>
    <col min="26" max="26" width="9.7109375" style="27" customWidth="1"/>
    <col min="27" max="27" width="9.140625" style="27" customWidth="1"/>
    <col min="28" max="28" width="10.85546875" style="27" customWidth="1"/>
    <col min="29" max="29" width="18.140625" style="27" customWidth="1"/>
    <col min="30" max="30" width="18.85546875" style="27" customWidth="1"/>
    <col min="31" max="31" width="10.85546875" style="27" customWidth="1"/>
    <col min="32" max="16384" width="9.140625" style="27"/>
  </cols>
  <sheetData>
    <row r="1" spans="1:31" x14ac:dyDescent="0.25">
      <c r="A1" s="25"/>
      <c r="B1" s="26"/>
      <c r="C1" s="25"/>
      <c r="D1" s="25"/>
      <c r="E1" s="25"/>
      <c r="F1" s="25"/>
      <c r="G1" s="25"/>
      <c r="H1" s="26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x14ac:dyDescent="0.25">
      <c r="A2" s="25"/>
      <c r="B2" s="26"/>
      <c r="C2" s="25"/>
      <c r="D2" s="25"/>
      <c r="E2" s="25"/>
      <c r="F2" s="25"/>
      <c r="G2" s="25"/>
      <c r="H2" s="26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x14ac:dyDescent="0.25">
      <c r="A3" s="25"/>
      <c r="B3" s="26"/>
      <c r="C3" s="25"/>
      <c r="D3" s="25"/>
      <c r="E3" s="25"/>
      <c r="F3" s="25"/>
      <c r="G3" s="25"/>
      <c r="H3" s="26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5" customFormat="1" x14ac:dyDescent="0.25">
      <c r="B4" s="26"/>
      <c r="H4" s="26"/>
      <c r="N4" s="26"/>
    </row>
    <row r="5" spans="1:31" s="25" customFormat="1" ht="30.75" customHeight="1" x14ac:dyDescent="0.25">
      <c r="A5" s="28" t="s">
        <v>37</v>
      </c>
      <c r="B5" s="26"/>
      <c r="H5" s="26"/>
      <c r="N5" s="26"/>
    </row>
    <row r="6" spans="1:31" s="25" customFormat="1" ht="6.75" customHeight="1" x14ac:dyDescent="0.25">
      <c r="A6" s="29"/>
      <c r="B6" s="26"/>
      <c r="H6" s="26"/>
      <c r="N6" s="26"/>
    </row>
    <row r="7" spans="1:31" s="25" customFormat="1" ht="24.75" customHeight="1" x14ac:dyDescent="0.25">
      <c r="A7" s="30" t="s">
        <v>57</v>
      </c>
      <c r="B7" s="31" t="s">
        <v>58</v>
      </c>
      <c r="C7" s="32"/>
      <c r="D7" s="32"/>
      <c r="E7" s="32"/>
      <c r="F7" s="32"/>
      <c r="G7" s="33"/>
      <c r="H7" s="73"/>
      <c r="J7" s="32"/>
      <c r="K7" s="32"/>
      <c r="L7" s="32"/>
      <c r="N7" s="26"/>
      <c r="P7" s="32"/>
      <c r="Q7" s="32"/>
      <c r="R7" s="32"/>
      <c r="V7" s="32"/>
      <c r="W7" s="32"/>
      <c r="X7" s="32"/>
      <c r="AC7" s="32"/>
      <c r="AD7" s="32"/>
      <c r="AE7" s="32"/>
    </row>
    <row r="8" spans="1:31" s="25" customFormat="1" ht="34.5" customHeight="1" x14ac:dyDescent="0.25">
      <c r="A8" s="30" t="s">
        <v>11</v>
      </c>
      <c r="B8" s="93" t="str">
        <f>'CONTRACTACIO 1r TR 2024'!B8</f>
        <v>Consorci de Biblioteques de Barcelona (CBB)</v>
      </c>
      <c r="C8" s="74"/>
      <c r="D8" s="74"/>
      <c r="E8" s="74"/>
      <c r="F8" s="74"/>
      <c r="G8" s="75"/>
      <c r="H8" s="75"/>
      <c r="I8" s="75"/>
      <c r="J8" s="75"/>
      <c r="K8" s="75"/>
      <c r="L8" s="30"/>
      <c r="N8" s="26"/>
      <c r="R8" s="30"/>
      <c r="X8" s="30"/>
      <c r="AE8" s="30"/>
    </row>
    <row r="9" spans="1:31" ht="26.25" customHeight="1" thickBot="1" x14ac:dyDescent="0.3">
      <c r="A9" s="25"/>
      <c r="B9" s="26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ht="39" customHeight="1" thickBot="1" x14ac:dyDescent="0.3">
      <c r="A10" s="25"/>
      <c r="B10" s="153" t="s">
        <v>6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5"/>
    </row>
    <row r="11" spans="1:31" ht="30" customHeight="1" thickBot="1" x14ac:dyDescent="0.3">
      <c r="A11" s="156" t="s">
        <v>10</v>
      </c>
      <c r="B11" s="113" t="s">
        <v>3</v>
      </c>
      <c r="C11" s="114"/>
      <c r="D11" s="114"/>
      <c r="E11" s="114"/>
      <c r="F11" s="115"/>
      <c r="G11" s="116" t="s">
        <v>1</v>
      </c>
      <c r="H11" s="117"/>
      <c r="I11" s="117"/>
      <c r="J11" s="117"/>
      <c r="K11" s="118"/>
      <c r="L11" s="131" t="s">
        <v>2</v>
      </c>
      <c r="M11" s="132"/>
      <c r="N11" s="132"/>
      <c r="O11" s="132"/>
      <c r="P11" s="132"/>
      <c r="Q11" s="119" t="s">
        <v>34</v>
      </c>
      <c r="R11" s="120"/>
      <c r="S11" s="120"/>
      <c r="T11" s="120"/>
      <c r="U11" s="121"/>
      <c r="V11" s="122" t="s">
        <v>4</v>
      </c>
      <c r="W11" s="123"/>
      <c r="X11" s="123"/>
      <c r="Y11" s="123"/>
      <c r="Z11" s="124"/>
      <c r="AA11" s="125" t="s">
        <v>5</v>
      </c>
      <c r="AB11" s="126"/>
      <c r="AC11" s="126"/>
      <c r="AD11" s="126"/>
      <c r="AE11" s="127"/>
    </row>
    <row r="12" spans="1:31" ht="39" customHeight="1" thickBot="1" x14ac:dyDescent="0.3">
      <c r="A12" s="157"/>
      <c r="B12" s="34" t="s">
        <v>7</v>
      </c>
      <c r="C12" s="35" t="s">
        <v>8</v>
      </c>
      <c r="D12" s="36" t="s">
        <v>48</v>
      </c>
      <c r="E12" s="37" t="s">
        <v>49</v>
      </c>
      <c r="F12" s="38" t="s">
        <v>13</v>
      </c>
      <c r="G12" s="39" t="s">
        <v>7</v>
      </c>
      <c r="H12" s="35" t="s">
        <v>8</v>
      </c>
      <c r="I12" s="36" t="s">
        <v>48</v>
      </c>
      <c r="J12" s="37" t="s">
        <v>49</v>
      </c>
      <c r="K12" s="38" t="s">
        <v>13</v>
      </c>
      <c r="L12" s="39" t="s">
        <v>7</v>
      </c>
      <c r="M12" s="35" t="s">
        <v>8</v>
      </c>
      <c r="N12" s="36" t="s">
        <v>48</v>
      </c>
      <c r="O12" s="37" t="s">
        <v>49</v>
      </c>
      <c r="P12" s="38" t="s">
        <v>13</v>
      </c>
      <c r="Q12" s="39" t="s">
        <v>7</v>
      </c>
      <c r="R12" s="35" t="s">
        <v>8</v>
      </c>
      <c r="S12" s="36" t="s">
        <v>48</v>
      </c>
      <c r="T12" s="37" t="s">
        <v>49</v>
      </c>
      <c r="U12" s="40" t="s">
        <v>13</v>
      </c>
      <c r="V12" s="34" t="s">
        <v>7</v>
      </c>
      <c r="W12" s="35" t="s">
        <v>8</v>
      </c>
      <c r="X12" s="36" t="s">
        <v>48</v>
      </c>
      <c r="Y12" s="37" t="s">
        <v>49</v>
      </c>
      <c r="Z12" s="38" t="s">
        <v>13</v>
      </c>
      <c r="AA12" s="34" t="s">
        <v>7</v>
      </c>
      <c r="AB12" s="35" t="s">
        <v>8</v>
      </c>
      <c r="AC12" s="36" t="s">
        <v>48</v>
      </c>
      <c r="AD12" s="37" t="s">
        <v>49</v>
      </c>
      <c r="AE12" s="38" t="s">
        <v>13</v>
      </c>
    </row>
    <row r="13" spans="1:31" s="42" customFormat="1" ht="36" customHeight="1" x14ac:dyDescent="0.25">
      <c r="A13" s="41" t="s">
        <v>25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4</v>
      </c>
      <c r="H13" s="20">
        <f t="shared" ref="H13:H24" si="2">IF(G13,G13/$G$25,"")</f>
        <v>1.0666666666666666E-2</v>
      </c>
      <c r="I13" s="10">
        <f>'CONTRACTACIO 1r TR 2024'!I13+'CONTRACTACIO 2n TR 2024'!I13+'CONTRACTACIO 3r TR 2024'!I13+'CONTRACTACIO 4t TR 2024'!I13</f>
        <v>1134866.58</v>
      </c>
      <c r="J13" s="10">
        <f>'CONTRACTACIO 1r TR 2024'!J13+'CONTRACTACIO 2n TR 2024'!J13+'CONTRACTACIO 3r TR 2024'!J13+'CONTRACTACIO 4t TR 2024'!J13</f>
        <v>1373188.57</v>
      </c>
      <c r="K13" s="21">
        <f t="shared" ref="K13:K24" si="3">IF(J13,J13/$J$25,"")</f>
        <v>0.54571195295850683</v>
      </c>
      <c r="L13" s="9">
        <f>'CONTRACTACIO 1r TR 2024'!L13+'CONTRACTACIO 2n TR 2024'!L13+'CONTRACTACIO 3r TR 2024'!L13+'CONTRACTACIO 4t TR 2024'!L13</f>
        <v>8</v>
      </c>
      <c r="M13" s="20">
        <f t="shared" ref="M13:M24" si="4">IF(L13,L13/$L$25,"")</f>
        <v>9.0909090909090912E-2</v>
      </c>
      <c r="N13" s="10">
        <f>'CONTRACTACIO 1r TR 2024'!N13+'CONTRACTACIO 2n TR 2024'!N13+'CONTRACTACIO 3r TR 2024'!N13+'CONTRACTACIO 4t TR 2024'!N13</f>
        <v>708618.61</v>
      </c>
      <c r="O13" s="10">
        <f>'CONTRACTACIO 1r TR 2024'!O13+'CONTRACTACIO 2n TR 2024'!O13+'CONTRACTACIO 3r TR 2024'!O13+'CONTRACTACIO 4t TR 2024'!O13</f>
        <v>805284.29</v>
      </c>
      <c r="P13" s="21">
        <f t="shared" ref="P13:P24" si="5">IF(O13,O13/$O$25,"")</f>
        <v>0.73694064994509956</v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2" customFormat="1" ht="36" customHeight="1" x14ac:dyDescent="0.25">
      <c r="A14" s="43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2" customFormat="1" ht="36" customHeight="1" x14ac:dyDescent="0.25">
      <c r="A15" s="43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0</v>
      </c>
      <c r="H15" s="20" t="str">
        <f t="shared" si="2"/>
        <v/>
      </c>
      <c r="I15" s="13">
        <f>'CONTRACTACIO 1r TR 2024'!I15+'CONTRACTACIO 2n TR 2024'!I15+'CONTRACTACIO 3r TR 2024'!I15+'CONTRACTACIO 4t TR 2024'!I15</f>
        <v>0</v>
      </c>
      <c r="J15" s="13">
        <f>'CONTRACTACIO 1r TR 2024'!J15+'CONTRACTACIO 2n TR 2024'!J15+'CONTRACTACIO 3r TR 2024'!J15+'CONTRACTACIO 4t TR 2024'!J15</f>
        <v>0</v>
      </c>
      <c r="K15" s="21" t="str">
        <f t="shared" si="3"/>
        <v/>
      </c>
      <c r="L15" s="9">
        <f>'CONTRACTACIO 1r TR 2024'!L15+'CONTRACTACIO 2n TR 2024'!L15+'CONTRACTACIO 3r TR 2024'!L15+'CONTRACTACIO 4t TR 2024'!L15</f>
        <v>0</v>
      </c>
      <c r="M15" s="20" t="str">
        <f t="shared" si="4"/>
        <v/>
      </c>
      <c r="N15" s="13">
        <f>'CONTRACTACIO 1r TR 2024'!N15+'CONTRACTACIO 2n TR 2024'!N15+'CONTRACTACIO 3r TR 2024'!N15+'CONTRACTACIO 4t TR 2024'!N15</f>
        <v>0</v>
      </c>
      <c r="O15" s="13">
        <f>'CONTRACTACIO 1r TR 2024'!O15+'CONTRACTACIO 2n TR 2024'!O15+'CONTRACTACIO 3r TR 2024'!O15+'CONTRACTACIO 4t TR 2024'!O15</f>
        <v>0</v>
      </c>
      <c r="P15" s="21" t="str">
        <f t="shared" si="5"/>
        <v/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2" customFormat="1" ht="36" customHeight="1" x14ac:dyDescent="0.25">
      <c r="A16" s="43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2" customFormat="1" ht="36" customHeight="1" x14ac:dyDescent="0.25">
      <c r="A17" s="43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2" customFormat="1" ht="36" customHeight="1" x14ac:dyDescent="0.25">
      <c r="A18" s="44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1</v>
      </c>
      <c r="H18" s="20">
        <f t="shared" si="2"/>
        <v>2.6666666666666666E-3</v>
      </c>
      <c r="I18" s="13">
        <f>'CONTRACTACIO 1r TR 2024'!I18+'CONTRACTACIO 2n TR 2024'!I18+'CONTRACTACIO 3r TR 2024'!I18+'CONTRACTACIO 4t TR 2024'!I18</f>
        <v>24369.01</v>
      </c>
      <c r="J18" s="13">
        <f>'CONTRACTACIO 1r TR 2024'!J18+'CONTRACTACIO 2n TR 2024'!J18+'CONTRACTACIO 3r TR 2024'!J18+'CONTRACTACIO 4t TR 2024'!J18</f>
        <v>29486.5</v>
      </c>
      <c r="K18" s="21">
        <f t="shared" si="3"/>
        <v>1.1718081443767779E-2</v>
      </c>
      <c r="L18" s="9">
        <f>'CONTRACTACIO 1r TR 2024'!L18+'CONTRACTACIO 2n TR 2024'!L18+'CONTRACTACIO 3r TR 2024'!L18+'CONTRACTACIO 4t TR 2024'!L18</f>
        <v>1</v>
      </c>
      <c r="M18" s="20">
        <f t="shared" si="4"/>
        <v>1.1363636363636364E-2</v>
      </c>
      <c r="N18" s="13">
        <f>'CONTRACTACIO 1r TR 2024'!N18+'CONTRACTACIO 2n TR 2024'!N18+'CONTRACTACIO 3r TR 2024'!N18+'CONTRACTACIO 4t TR 2024'!N18</f>
        <v>100286.28</v>
      </c>
      <c r="O18" s="13">
        <f>'CONTRACTACIO 1r TR 2024'!O18+'CONTRACTACIO 2n TR 2024'!O18+'CONTRACTACIO 3r TR 2024'!O18+'CONTRACTACIO 4t TR 2024'!O18</f>
        <v>121346.4</v>
      </c>
      <c r="P18" s="21">
        <f t="shared" si="5"/>
        <v>0.11104785725361414</v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2" customFormat="1" ht="36" customHeight="1" x14ac:dyDescent="0.25">
      <c r="A19" s="44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7</v>
      </c>
      <c r="H19" s="20">
        <f t="shared" si="2"/>
        <v>1.8666666666666668E-2</v>
      </c>
      <c r="I19" s="13">
        <f>'CONTRACTACIO 1r TR 2024'!I19+'CONTRACTACIO 2n TR 2024'!I19+'CONTRACTACIO 3r TR 2024'!I19+'CONTRACTACIO 4t TR 2024'!I19</f>
        <v>21698.74</v>
      </c>
      <c r="J19" s="13">
        <f>'CONTRACTACIO 1r TR 2024'!J19+'CONTRACTACIO 2n TR 2024'!J19+'CONTRACTACIO 3r TR 2024'!J19+'CONTRACTACIO 4t TR 2024'!J19</f>
        <v>24624.78</v>
      </c>
      <c r="K19" s="21">
        <f t="shared" si="3"/>
        <v>9.7860097866774264E-3</v>
      </c>
      <c r="L19" s="9">
        <f>'CONTRACTACIO 1r TR 2024'!L19+'CONTRACTACIO 2n TR 2024'!L19+'CONTRACTACIO 3r TR 2024'!L19+'CONTRACTACIO 4t TR 2024'!L19</f>
        <v>2</v>
      </c>
      <c r="M19" s="20">
        <f t="shared" si="4"/>
        <v>2.2727272727272728E-2</v>
      </c>
      <c r="N19" s="13">
        <f>'CONTRACTACIO 1r TR 2024'!N19+'CONTRACTACIO 2n TR 2024'!N19+'CONTRACTACIO 3r TR 2024'!N19+'CONTRACTACIO 4t TR 2024'!N19</f>
        <v>386.9</v>
      </c>
      <c r="O19" s="13">
        <f>'CONTRACTACIO 1r TR 2024'!O19+'CONTRACTACIO 2n TR 2024'!O19+'CONTRACTACIO 3r TR 2024'!O19+'CONTRACTACIO 4t TR 2024'!O19</f>
        <v>468.15999999999997</v>
      </c>
      <c r="P19" s="21">
        <f t="shared" si="5"/>
        <v>4.2842774776880071E-4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2" customFormat="1" ht="36" customHeight="1" x14ac:dyDescent="0.25">
      <c r="A20" s="45" t="s">
        <v>29</v>
      </c>
      <c r="B20" s="9">
        <f>'CONTRACTACIO 1r TR 2024'!B20+'CONTRACTACIO 2n TR 2024'!B20+'CONTRACTACIO 3r TR 2024'!B20+'CONTRACTACIO 4t TR 2024'!B20</f>
        <v>0</v>
      </c>
      <c r="C20" s="20" t="str">
        <f t="shared" si="0"/>
        <v/>
      </c>
      <c r="D20" s="13">
        <f>'CONTRACTACIO 1r TR 2024'!D20+'CONTRACTACIO 2n TR 2024'!D20+'CONTRACTACIO 3r TR 2024'!D20+'CONTRACTACIO 4t TR 2024'!D20</f>
        <v>0</v>
      </c>
      <c r="E20" s="13">
        <f>'CONTRACTACIO 1r TR 2024'!E20+'CONTRACTACIO 2n TR 2024'!E20+'CONTRACTACIO 3r TR 2024'!E20+'CONTRACTACIO 4t TR 2024'!E20</f>
        <v>0</v>
      </c>
      <c r="F20" s="21" t="str">
        <f t="shared" si="1"/>
        <v/>
      </c>
      <c r="G20" s="9">
        <f>'CONTRACTACIO 1r TR 2024'!G20+'CONTRACTACIO 2n TR 2024'!G20+'CONTRACTACIO 3r TR 2024'!G20+'CONTRACTACIO 4t TR 2024'!G20</f>
        <v>359</v>
      </c>
      <c r="H20" s="20">
        <f t="shared" si="2"/>
        <v>0.95733333333333337</v>
      </c>
      <c r="I20" s="13">
        <f>'CONTRACTACIO 1r TR 2024'!I20+'CONTRACTACIO 2n TR 2024'!I20+'CONTRACTACIO 3r TR 2024'!I20+'CONTRACTACIO 4t TR 2024'!I20</f>
        <v>941940.04999999993</v>
      </c>
      <c r="J20" s="13">
        <f>'CONTRACTACIO 1r TR 2024'!J20+'CONTRACTACIO 2n TR 2024'!J20+'CONTRACTACIO 3r TR 2024'!J20+'CONTRACTACIO 4t TR 2024'!J20</f>
        <v>1088550.0499999998</v>
      </c>
      <c r="K20" s="21">
        <f t="shared" si="3"/>
        <v>0.43259519242763589</v>
      </c>
      <c r="L20" s="9">
        <f>'CONTRACTACIO 1r TR 2024'!L20+'CONTRACTACIO 2n TR 2024'!L20+'CONTRACTACIO 3r TR 2024'!L20+'CONTRACTACIO 4t TR 2024'!L20</f>
        <v>70</v>
      </c>
      <c r="M20" s="20">
        <f t="shared" si="4"/>
        <v>0.79545454545454541</v>
      </c>
      <c r="N20" s="13">
        <f>'CONTRACTACIO 1r TR 2024'!N20+'CONTRACTACIO 2n TR 2024'!N20+'CONTRACTACIO 3r TR 2024'!N20+'CONTRACTACIO 4t TR 2024'!N20</f>
        <v>133977.89000000001</v>
      </c>
      <c r="O20" s="13">
        <f>'CONTRACTACIO 1r TR 2024'!O20+'CONTRACTACIO 2n TR 2024'!O20+'CONTRACTACIO 3r TR 2024'!O20+'CONTRACTACIO 4t TR 2024'!O20</f>
        <v>158255.70000000001</v>
      </c>
      <c r="P20" s="21">
        <f t="shared" si="5"/>
        <v>0.14482470335478256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2" customFormat="1" ht="40.15" customHeight="1" x14ac:dyDescent="0.25">
      <c r="A21" s="46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4</v>
      </c>
      <c r="H21" s="20">
        <f t="shared" si="2"/>
        <v>1.0666666666666666E-2</v>
      </c>
      <c r="I21" s="13">
        <f>'CONTRACTACIO 1r TR 2024'!I21+'CONTRACTACIO 2n TR 2024'!I21+'CONTRACTACIO 3r TR 2024'!I21+'CONTRACTACIO 4t TR 2024'!I21</f>
        <v>409.91</v>
      </c>
      <c r="J21" s="13">
        <f>'CONTRACTACIO 1r TR 2024'!J21+'CONTRACTACIO 2n TR 2024'!J21+'CONTRACTACIO 3r TR 2024'!J21+'CONTRACTACIO 4t TR 2024'!J21</f>
        <v>474.99</v>
      </c>
      <c r="K21" s="21">
        <f t="shared" si="3"/>
        <v>1.887633834119091E-4</v>
      </c>
      <c r="L21" s="9">
        <f>'CONTRACTACIO 1r TR 2024'!L21+'CONTRACTACIO 2n TR 2024'!L21+'CONTRACTACIO 3r TR 2024'!L21+'CONTRACTACIO 4t TR 2024'!L21</f>
        <v>7</v>
      </c>
      <c r="M21" s="20">
        <f t="shared" si="4"/>
        <v>7.9545454545454544E-2</v>
      </c>
      <c r="N21" s="13">
        <f>'CONTRACTACIO 1r TR 2024'!N21+'CONTRACTACIO 2n TR 2024'!N21+'CONTRACTACIO 3r TR 2024'!N21+'CONTRACTACIO 4t TR 2024'!N21</f>
        <v>6564.55</v>
      </c>
      <c r="O21" s="13">
        <f>'CONTRACTACIO 1r TR 2024'!O21+'CONTRACTACIO 2n TR 2024'!O21+'CONTRACTACIO 3r TR 2024'!O21+'CONTRACTACIO 4t TR 2024'!O21</f>
        <v>7385.13</v>
      </c>
      <c r="P21" s="21">
        <f t="shared" si="5"/>
        <v>6.7583616987350551E-3</v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2" customFormat="1" ht="40.15" customHeight="1" x14ac:dyDescent="0.25">
      <c r="A22" s="92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23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23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23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23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23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23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2" customFormat="1" ht="40.15" customHeight="1" x14ac:dyDescent="0.25">
      <c r="A23" s="94" t="s">
        <v>47</v>
      </c>
      <c r="B23" s="81">
        <f>'CONTRACTACIO 1r TR 2024'!B23+'CONTRACTACIO 2n TR 2024'!B23+'CONTRACTACIO 3r TR 2024'!B23+'CONTRACTACIO 4t TR 2024'!B23</f>
        <v>0</v>
      </c>
      <c r="C23" s="66" t="str">
        <f t="shared" si="0"/>
        <v/>
      </c>
      <c r="D23" s="77">
        <f>'CONTRACTACIO 1r TR 2024'!D23+'CONTRACTACIO 2n TR 2024'!D23+'CONTRACTACIO 3r TR 2024'!D23+'CONTRACTACIO 4t TR 2024'!D23</f>
        <v>0</v>
      </c>
      <c r="E23" s="78">
        <f>'CONTRACTACIO 1r TR 2024'!E23+'CONTRACTACIO 2n TR 2024'!E23+'CONTRACTACIO 3r TR 2024'!E23+'CONTRACTACIO 4t TR 2024'!E23</f>
        <v>0</v>
      </c>
      <c r="F23" s="67" t="str">
        <f t="shared" si="1"/>
        <v/>
      </c>
      <c r="G23" s="81">
        <f>'CONTRACTACIO 1r TR 2024'!G23+'CONTRACTACIO 2n TR 2024'!G23+'CONTRACTACIO 3r TR 2024'!G23+'CONTRACTACIO 4t TR 2024'!G23</f>
        <v>0</v>
      </c>
      <c r="H23" s="66" t="str">
        <f t="shared" si="2"/>
        <v/>
      </c>
      <c r="I23" s="77">
        <f>'CONTRACTACIO 1r TR 2024'!I23+'CONTRACTACIO 2n TR 2024'!I23+'CONTRACTACIO 3r TR 2024'!I23+'CONTRACTACIO 4t TR 2024'!I23</f>
        <v>0</v>
      </c>
      <c r="J23" s="78">
        <f>'CONTRACTACIO 1r TR 2024'!J23+'CONTRACTACIO 2n TR 2024'!J23+'CONTRACTACIO 3r TR 2024'!J23+'CONTRACTACIO 4t TR 2024'!J23</f>
        <v>0</v>
      </c>
      <c r="K23" s="67" t="str">
        <f t="shared" si="3"/>
        <v/>
      </c>
      <c r="L23" s="81">
        <f>'CONTRACTACIO 1r TR 2024'!L23+'CONTRACTACIO 2n TR 2024'!L23+'CONTRACTACIO 3r TR 2024'!L23+'CONTRACTACIO 4t TR 2024'!L23</f>
        <v>0</v>
      </c>
      <c r="M23" s="66" t="str">
        <f t="shared" si="4"/>
        <v/>
      </c>
      <c r="N23" s="77">
        <f>'CONTRACTACIO 1r TR 2024'!N23+'CONTRACTACIO 2n TR 2024'!N23+'CONTRACTACIO 3r TR 2024'!N23+'CONTRACTACIO 4t TR 2024'!N23</f>
        <v>0</v>
      </c>
      <c r="O23" s="78">
        <f>'CONTRACTACIO 1r TR 2024'!O23+'CONTRACTACIO 2n TR 2024'!O23+'CONTRACTACIO 3r TR 2024'!O23+'CONTRACTACIO 4t TR 2024'!O23</f>
        <v>0</v>
      </c>
      <c r="P23" s="67" t="str">
        <f t="shared" si="5"/>
        <v/>
      </c>
      <c r="Q23" s="81">
        <f>'CONTRACTACIO 1r TR 2024'!Q23+'CONTRACTACIO 2n TR 2024'!Q23+'CONTRACTACIO 3r TR 2024'!Q23+'CONTRACTACIO 4t TR 2024'!Q23</f>
        <v>0</v>
      </c>
      <c r="R23" s="66" t="str">
        <f t="shared" si="6"/>
        <v/>
      </c>
      <c r="S23" s="77">
        <f>'CONTRACTACIO 1r TR 2024'!S23+'CONTRACTACIO 2n TR 2024'!S23+'CONTRACTACIO 3r TR 2024'!S23+'CONTRACTACIO 4t TR 2024'!S23</f>
        <v>0</v>
      </c>
      <c r="T23" s="78">
        <f>'CONTRACTACIO 1r TR 2024'!T23+'CONTRACTACIO 2n TR 2024'!T23+'CONTRACTACIO 3r TR 2024'!T23+'CONTRACTACIO 4t TR 2024'!T23</f>
        <v>0</v>
      </c>
      <c r="U23" s="67" t="str">
        <f t="shared" si="7"/>
        <v/>
      </c>
      <c r="V23" s="81">
        <f>'CONTRACTACIO 1r TR 2024'!AA23+'CONTRACTACIO 2n TR 2024'!AA23+'CONTRACTACIO 3r TR 2024'!AA23+'CONTRACTACIO 4t TR 2024'!AA23</f>
        <v>0</v>
      </c>
      <c r="W23" s="66" t="str">
        <f t="shared" si="8"/>
        <v/>
      </c>
      <c r="X23" s="77">
        <f>'CONTRACTACIO 1r TR 2024'!AC23+'CONTRACTACIO 2n TR 2024'!AC23+'CONTRACTACIO 3r TR 2024'!AC23+'CONTRACTACIO 4t TR 2024'!AC23</f>
        <v>0</v>
      </c>
      <c r="Y23" s="78">
        <f>'CONTRACTACIO 1r TR 2024'!AD23+'CONTRACTACIO 2n TR 2024'!AD23+'CONTRACTACIO 3r TR 2024'!AD23+'CONTRACTACIO 4t TR 2024'!AD23</f>
        <v>0</v>
      </c>
      <c r="Z23" s="67" t="str">
        <f t="shared" si="9"/>
        <v/>
      </c>
      <c r="AA23" s="81">
        <f>'CONTRACTACIO 1r TR 2024'!V23+'CONTRACTACIO 2n TR 2024'!V23+'CONTRACTACIO 3r TR 2024'!V23+'CONTRACTACIO 4t TR 2024'!V23</f>
        <v>0</v>
      </c>
      <c r="AB23" s="20" t="str">
        <f t="shared" si="10"/>
        <v/>
      </c>
      <c r="AC23" s="77">
        <f>'CONTRACTACIO 1r TR 2024'!X23+'CONTRACTACIO 2n TR 2024'!X23+'CONTRACTACIO 3r TR 2024'!X23+'CONTRACTACIO 4t TR 2024'!X23</f>
        <v>0</v>
      </c>
      <c r="AD23" s="78">
        <f>'CONTRACTACIO 1r TR 2024'!Y23+'CONTRACTACIO 2n TR 2024'!Y23+'CONTRACTACIO 3r TR 2024'!Y23+'CONTRACTACIO 4t TR 2024'!Y23</f>
        <v>0</v>
      </c>
      <c r="AE23" s="67" t="str">
        <f t="shared" si="11"/>
        <v/>
      </c>
    </row>
    <row r="24" spans="1:31" s="42" customFormat="1" ht="36" customHeight="1" x14ac:dyDescent="0.25">
      <c r="A24" s="97" t="s">
        <v>52</v>
      </c>
      <c r="B24" s="81">
        <f>'CONTRACTACIO 1r TR 2024'!B24+'CONTRACTACIO 2n TR 2024'!B24+'CONTRACTACIO 3r TR 2024'!B24+'CONTRACTACIO 4t TR 2024'!B24</f>
        <v>0</v>
      </c>
      <c r="C24" s="66" t="str">
        <f t="shared" si="0"/>
        <v/>
      </c>
      <c r="D24" s="77">
        <f>'CONTRACTACIO 1r TR 2024'!D24+'CONTRACTACIO 2n TR 2024'!D24+'CONTRACTACIO 3r TR 2024'!D24+'CONTRACTACIO 4t TR 2024'!D24</f>
        <v>0</v>
      </c>
      <c r="E24" s="78">
        <f>'CONTRACTACIO 1r TR 2024'!E24+'CONTRACTACIO 2n TR 2024'!E24+'CONTRACTACIO 3r TR 2024'!E24+'CONTRACTACIO 4t TR 2024'!E24</f>
        <v>0</v>
      </c>
      <c r="F24" s="67" t="str">
        <f t="shared" si="1"/>
        <v/>
      </c>
      <c r="G24" s="81">
        <f>'CONTRACTACIO 1r TR 2024'!G24+'CONTRACTACIO 2n TR 2024'!G24+'CONTRACTACIO 3r TR 2024'!G24+'CONTRACTACIO 4t TR 2024'!G24</f>
        <v>0</v>
      </c>
      <c r="H24" s="66" t="str">
        <f t="shared" si="2"/>
        <v/>
      </c>
      <c r="I24" s="77">
        <f>'CONTRACTACIO 1r TR 2024'!I24+'CONTRACTACIO 2n TR 2024'!I24+'CONTRACTACIO 3r TR 2024'!I24+'CONTRACTACIO 4t TR 2024'!I24</f>
        <v>0</v>
      </c>
      <c r="J24" s="78">
        <f>'CONTRACTACIO 1r TR 2024'!J24+'CONTRACTACIO 2n TR 2024'!J24+'CONTRACTACIO 3r TR 2024'!J24+'CONTRACTACIO 4t TR 2024'!J24</f>
        <v>0</v>
      </c>
      <c r="K24" s="67" t="str">
        <f t="shared" si="3"/>
        <v/>
      </c>
      <c r="L24" s="81">
        <f>'CONTRACTACIO 1r TR 2024'!L24+'CONTRACTACIO 2n TR 2024'!L24+'CONTRACTACIO 3r TR 2024'!L24+'CONTRACTACIO 4t TR 2024'!L24</f>
        <v>0</v>
      </c>
      <c r="M24" s="66" t="str">
        <f t="shared" si="4"/>
        <v/>
      </c>
      <c r="N24" s="77">
        <f>'CONTRACTACIO 1r TR 2024'!N24+'CONTRACTACIO 2n TR 2024'!N24+'CONTRACTACIO 3r TR 2024'!N24+'CONTRACTACIO 4t TR 2024'!N24</f>
        <v>0</v>
      </c>
      <c r="O24" s="78">
        <f>'CONTRACTACIO 1r TR 2024'!O24+'CONTRACTACIO 2n TR 2024'!O24+'CONTRACTACIO 3r TR 2024'!O24+'CONTRACTACIO 4t TR 2024'!O24</f>
        <v>0</v>
      </c>
      <c r="P24" s="67" t="str">
        <f t="shared" si="5"/>
        <v/>
      </c>
      <c r="Q24" s="81">
        <f>'CONTRACTACIO 1r TR 2024'!Q24+'CONTRACTACIO 2n TR 2024'!Q24+'CONTRACTACIO 3r TR 2024'!Q24+'CONTRACTACIO 4t TR 2024'!Q24</f>
        <v>0</v>
      </c>
      <c r="R24" s="66" t="str">
        <f t="shared" si="6"/>
        <v/>
      </c>
      <c r="S24" s="77">
        <f>'CONTRACTACIO 1r TR 2024'!S24+'CONTRACTACIO 2n TR 2024'!S24+'CONTRACTACIO 3r TR 2024'!S24+'CONTRACTACIO 4t TR 2024'!S24</f>
        <v>0</v>
      </c>
      <c r="T24" s="78">
        <f>'CONTRACTACIO 1r TR 2024'!T24+'CONTRACTACIO 2n TR 2024'!T24+'CONTRACTACIO 3r TR 2024'!T24+'CONTRACTACIO 4t TR 2024'!T24</f>
        <v>0</v>
      </c>
      <c r="U24" s="67" t="str">
        <f t="shared" si="7"/>
        <v/>
      </c>
      <c r="V24" s="81">
        <f>'CONTRACTACIO 1r TR 2024'!AA24+'CONTRACTACIO 2n TR 2024'!AA24+'CONTRACTACIO 3r TR 2024'!AA24+'CONTRACTACIO 4t TR 2024'!AA24</f>
        <v>0</v>
      </c>
      <c r="W24" s="66" t="str">
        <f t="shared" si="8"/>
        <v/>
      </c>
      <c r="X24" s="77">
        <f>'CONTRACTACIO 1r TR 2024'!AC24+'CONTRACTACIO 2n TR 2024'!AC24+'CONTRACTACIO 3r TR 2024'!AC24+'CONTRACTACIO 4t TR 2024'!AC24</f>
        <v>0</v>
      </c>
      <c r="Y24" s="78">
        <f>'CONTRACTACIO 1r TR 2024'!AD24+'CONTRACTACIO 2n TR 2024'!AD24+'CONTRACTACIO 3r TR 2024'!AD24+'CONTRACTACIO 4t TR 2024'!AD24</f>
        <v>0</v>
      </c>
      <c r="Z24" s="67" t="str">
        <f t="shared" si="9"/>
        <v/>
      </c>
      <c r="AA24" s="81">
        <f>'CONTRACTACIO 1r TR 2024'!V24+'CONTRACTACIO 2n TR 2024'!V24+'CONTRACTACIO 3r TR 2024'!V24+'CONTRACTACIO 4t TR 2024'!V24</f>
        <v>0</v>
      </c>
      <c r="AB24" s="20" t="str">
        <f t="shared" si="10"/>
        <v/>
      </c>
      <c r="AC24" s="77">
        <f>'CONTRACTACIO 1r TR 2024'!X24+'CONTRACTACIO 2n TR 2024'!X24+'CONTRACTACIO 3r TR 2024'!X24+'CONTRACTACIO 4t TR 2024'!X24</f>
        <v>0</v>
      </c>
      <c r="AD24" s="78">
        <f>'CONTRACTACIO 1r TR 2024'!Y24+'CONTRACTACIO 2n TR 2024'!Y24+'CONTRACTACIO 3r TR 2024'!Y24+'CONTRACTACIO 4t TR 2024'!Y24</f>
        <v>0</v>
      </c>
      <c r="AE24" s="67" t="str">
        <f t="shared" si="11"/>
        <v/>
      </c>
    </row>
    <row r="25" spans="1:31" ht="33" customHeight="1" thickBot="1" x14ac:dyDescent="0.3">
      <c r="A25" s="82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375</v>
      </c>
      <c r="H25" s="17">
        <f t="shared" si="12"/>
        <v>1</v>
      </c>
      <c r="I25" s="18">
        <f t="shared" si="12"/>
        <v>2123284.29</v>
      </c>
      <c r="J25" s="18">
        <f t="shared" si="12"/>
        <v>2516324.89</v>
      </c>
      <c r="K25" s="19">
        <f t="shared" si="12"/>
        <v>0.99999999999999978</v>
      </c>
      <c r="L25" s="16">
        <f t="shared" si="12"/>
        <v>88</v>
      </c>
      <c r="M25" s="17">
        <f t="shared" si="12"/>
        <v>1</v>
      </c>
      <c r="N25" s="18">
        <f t="shared" si="12"/>
        <v>949834.2300000001</v>
      </c>
      <c r="O25" s="18">
        <f t="shared" si="12"/>
        <v>1092739.68</v>
      </c>
      <c r="P25" s="19">
        <f t="shared" si="12"/>
        <v>1.0000000000000002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5" customFormat="1" ht="18.600000000000001" customHeight="1" x14ac:dyDescent="0.25">
      <c r="B26" s="26"/>
      <c r="H26" s="26"/>
      <c r="N26" s="26"/>
    </row>
    <row r="27" spans="1:31" s="49" customFormat="1" ht="34.15" customHeight="1" x14ac:dyDescent="0.25">
      <c r="A27" s="151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47"/>
      <c r="S27" s="47"/>
      <c r="T27" s="47"/>
      <c r="U27" s="47"/>
      <c r="V27" s="48"/>
      <c r="W27" s="48"/>
      <c r="X27" s="48"/>
      <c r="AC27" s="48"/>
      <c r="AD27" s="48"/>
      <c r="AE27" s="48"/>
    </row>
    <row r="28" spans="1:31" s="49" customFormat="1" ht="19.149999999999999" customHeight="1" x14ac:dyDescent="0.25">
      <c r="A28" s="152" t="str">
        <f>'CONTRACTACIO 1r TR 2024'!A28:Q28</f>
        <v>https://bcnroc.ajuntament.barcelona.cat/jspui/bitstream/11703/135210/3/GM_Pressupost2024.pdf#page=247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7"/>
      <c r="S28" s="47"/>
      <c r="T28" s="47"/>
      <c r="U28" s="47"/>
      <c r="V28" s="48"/>
      <c r="W28" s="48"/>
      <c r="X28" s="48"/>
      <c r="AC28" s="48"/>
      <c r="AD28" s="48"/>
      <c r="AE28" s="48"/>
    </row>
    <row r="29" spans="1:31" s="49" customFormat="1" ht="43.9" customHeight="1" x14ac:dyDescent="0.25">
      <c r="A29" s="147" t="s">
        <v>36</v>
      </c>
      <c r="B29" s="147"/>
      <c r="C29" s="147"/>
      <c r="D29" s="147"/>
      <c r="E29" s="147"/>
      <c r="F29" s="147"/>
      <c r="G29" s="147"/>
      <c r="H29" s="147"/>
      <c r="I29" s="50"/>
      <c r="J29" s="50"/>
      <c r="K29" s="50"/>
      <c r="L29" s="72"/>
      <c r="M29" s="51"/>
      <c r="N29" s="47"/>
      <c r="O29" s="47"/>
      <c r="P29" s="50"/>
      <c r="Q29" s="50"/>
      <c r="R29" s="72"/>
      <c r="S29" s="47"/>
      <c r="T29" s="47"/>
      <c r="U29" s="47"/>
      <c r="V29" s="48"/>
      <c r="W29" s="48"/>
      <c r="X29" s="48"/>
      <c r="AC29" s="48"/>
      <c r="AD29" s="48"/>
      <c r="AE29" s="48"/>
    </row>
    <row r="30" spans="1:31" s="53" customFormat="1" ht="21.6" customHeight="1" thickBot="1" x14ac:dyDescent="0.3">
      <c r="A30" s="72"/>
      <c r="B30" s="72"/>
      <c r="C30" s="72"/>
      <c r="D30" s="72"/>
      <c r="E30" s="72"/>
      <c r="F30" s="72"/>
      <c r="G30" s="52"/>
      <c r="H30" s="52"/>
      <c r="I30" s="50"/>
      <c r="J30" s="50"/>
      <c r="K30" s="50"/>
      <c r="L30" s="72"/>
      <c r="M30" s="51"/>
      <c r="N30" s="47"/>
      <c r="O30" s="47"/>
      <c r="P30" s="50"/>
      <c r="Q30" s="50"/>
      <c r="R30" s="72"/>
      <c r="S30" s="47"/>
      <c r="T30" s="47"/>
      <c r="U30" s="47"/>
      <c r="V30" s="47"/>
      <c r="W30" s="47"/>
      <c r="X30" s="47"/>
      <c r="Y30" s="49"/>
      <c r="Z30" s="49"/>
      <c r="AA30" s="49"/>
      <c r="AB30" s="49"/>
      <c r="AC30" s="47"/>
      <c r="AD30" s="47"/>
      <c r="AE30" s="47"/>
    </row>
    <row r="31" spans="1:31" s="53" customFormat="1" ht="18" customHeight="1" x14ac:dyDescent="0.25">
      <c r="A31" s="158" t="s">
        <v>10</v>
      </c>
      <c r="B31" s="161" t="s">
        <v>17</v>
      </c>
      <c r="C31" s="162"/>
      <c r="D31" s="162"/>
      <c r="E31" s="162"/>
      <c r="F31" s="163"/>
      <c r="G31" s="25"/>
      <c r="H31" s="54"/>
      <c r="I31" s="54"/>
      <c r="J31" s="167" t="s">
        <v>15</v>
      </c>
      <c r="K31" s="168"/>
      <c r="L31" s="161" t="s">
        <v>16</v>
      </c>
      <c r="M31" s="162"/>
      <c r="N31" s="162"/>
      <c r="O31" s="162"/>
      <c r="P31" s="163"/>
      <c r="Q31" s="50"/>
      <c r="R31" s="72"/>
      <c r="S31" s="47"/>
      <c r="T31" s="47"/>
      <c r="U31" s="47"/>
      <c r="V31" s="50"/>
      <c r="W31" s="50"/>
      <c r="X31" s="72"/>
      <c r="Y31" s="49"/>
      <c r="Z31" s="49"/>
      <c r="AA31" s="49"/>
      <c r="AB31" s="49"/>
      <c r="AC31" s="50"/>
      <c r="AD31" s="50"/>
      <c r="AE31" s="72"/>
    </row>
    <row r="32" spans="1:31" s="54" customFormat="1" ht="18" customHeight="1" thickBot="1" x14ac:dyDescent="0.3">
      <c r="A32" s="159"/>
      <c r="B32" s="164"/>
      <c r="C32" s="165"/>
      <c r="D32" s="165"/>
      <c r="E32" s="165"/>
      <c r="F32" s="166"/>
      <c r="G32" s="25"/>
      <c r="J32" s="169"/>
      <c r="K32" s="170"/>
      <c r="L32" s="173"/>
      <c r="M32" s="174"/>
      <c r="N32" s="174"/>
      <c r="O32" s="174"/>
      <c r="P32" s="175"/>
      <c r="Q32" s="50"/>
      <c r="R32" s="72"/>
      <c r="S32" s="47"/>
      <c r="T32" s="47"/>
      <c r="U32" s="47"/>
      <c r="V32" s="50"/>
      <c r="W32" s="50"/>
      <c r="X32" s="72"/>
      <c r="AC32" s="50"/>
      <c r="AD32" s="50"/>
      <c r="AE32" s="72"/>
    </row>
    <row r="33" spans="1:33" s="54" customFormat="1" ht="40.15" customHeight="1" thickBot="1" x14ac:dyDescent="0.3">
      <c r="A33" s="160"/>
      <c r="B33" s="55" t="s">
        <v>14</v>
      </c>
      <c r="C33" s="35" t="s">
        <v>8</v>
      </c>
      <c r="D33" s="36" t="s">
        <v>48</v>
      </c>
      <c r="E33" s="37" t="s">
        <v>49</v>
      </c>
      <c r="F33" s="56" t="s">
        <v>9</v>
      </c>
      <c r="G33" s="25"/>
      <c r="H33" s="25"/>
      <c r="I33" s="25"/>
      <c r="J33" s="171"/>
      <c r="K33" s="172"/>
      <c r="L33" s="55" t="s">
        <v>14</v>
      </c>
      <c r="M33" s="35" t="s">
        <v>8</v>
      </c>
      <c r="N33" s="36" t="s">
        <v>48</v>
      </c>
      <c r="O33" s="37" t="s">
        <v>49</v>
      </c>
      <c r="P33" s="56" t="s">
        <v>9</v>
      </c>
      <c r="Q33" s="50"/>
      <c r="R33" s="72"/>
      <c r="S33" s="47"/>
      <c r="T33" s="47"/>
      <c r="U33" s="47"/>
      <c r="V33" s="50"/>
      <c r="W33" s="50"/>
      <c r="X33" s="72"/>
      <c r="AC33" s="50"/>
      <c r="AD33" s="50"/>
      <c r="AE33" s="72"/>
    </row>
    <row r="34" spans="1:33" s="25" customFormat="1" ht="47.65" customHeight="1" x14ac:dyDescent="0.25">
      <c r="A34" s="41" t="s">
        <v>25</v>
      </c>
      <c r="B34" s="9">
        <f t="shared" ref="B34:B43" si="13">B13+G13+L13+Q13+V13+AA13</f>
        <v>12</v>
      </c>
      <c r="C34" s="8">
        <f t="shared" ref="C34:C40" si="14">IF(B34,B34/$B$46,"")</f>
        <v>2.591792656587473E-2</v>
      </c>
      <c r="D34" s="10">
        <f t="shared" ref="D34:D43" si="15">D13+I13+N13+S13+X13+AC13</f>
        <v>1843485.19</v>
      </c>
      <c r="E34" s="11">
        <f t="shared" ref="E34:E43" si="16">E13+J13+O13+T13+Y13+AD13</f>
        <v>2178472.8600000003</v>
      </c>
      <c r="F34" s="21">
        <f t="shared" ref="F34:F40" si="17">IF(E34,E34/$E$46,"")</f>
        <v>0.60361149482011078</v>
      </c>
      <c r="J34" s="108" t="s">
        <v>3</v>
      </c>
      <c r="K34" s="109"/>
      <c r="L34" s="57">
        <f>B25</f>
        <v>0</v>
      </c>
      <c r="M34" s="8" t="str">
        <f t="shared" ref="M34:M39" si="18">IF(L34,L34/$L$40,"")</f>
        <v/>
      </c>
      <c r="N34" s="58">
        <f>D25</f>
        <v>0</v>
      </c>
      <c r="O34" s="58">
        <f>E25</f>
        <v>0</v>
      </c>
      <c r="P34" s="59" t="str">
        <f t="shared" ref="P34:P39" si="19">IF(O34,O34/$O$40,"")</f>
        <v/>
      </c>
    </row>
    <row r="35" spans="1:33" s="25" customFormat="1" ht="30" customHeight="1" x14ac:dyDescent="0.25">
      <c r="A35" s="43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04" t="s">
        <v>1</v>
      </c>
      <c r="K35" s="105"/>
      <c r="L35" s="60">
        <f>G25</f>
        <v>375</v>
      </c>
      <c r="M35" s="8">
        <f t="shared" si="18"/>
        <v>0.80993520518358531</v>
      </c>
      <c r="N35" s="61">
        <f>I25</f>
        <v>2123284.29</v>
      </c>
      <c r="O35" s="61">
        <f>J25</f>
        <v>2516324.89</v>
      </c>
      <c r="P35" s="59">
        <f t="shared" si="19"/>
        <v>0.69722357170240379</v>
      </c>
    </row>
    <row r="36" spans="1:33" s="25" customFormat="1" ht="30" customHeight="1" x14ac:dyDescent="0.25">
      <c r="A36" s="43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04" t="s">
        <v>2</v>
      </c>
      <c r="K36" s="105"/>
      <c r="L36" s="60">
        <f>L25</f>
        <v>88</v>
      </c>
      <c r="M36" s="8">
        <f t="shared" si="18"/>
        <v>0.19006479481641469</v>
      </c>
      <c r="N36" s="61">
        <f>N25</f>
        <v>949834.2300000001</v>
      </c>
      <c r="O36" s="61">
        <f>O25</f>
        <v>1092739.68</v>
      </c>
      <c r="P36" s="59">
        <f t="shared" si="19"/>
        <v>0.30277642829759621</v>
      </c>
    </row>
    <row r="37" spans="1:33" ht="30" customHeight="1" x14ac:dyDescent="0.25">
      <c r="A37" s="43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5"/>
      <c r="H37" s="25"/>
      <c r="I37" s="25"/>
      <c r="J37" s="104" t="s">
        <v>34</v>
      </c>
      <c r="K37" s="105"/>
      <c r="L37" s="60">
        <f>Q25</f>
        <v>0</v>
      </c>
      <c r="M37" s="8" t="str">
        <f t="shared" si="18"/>
        <v/>
      </c>
      <c r="N37" s="61">
        <f>S25</f>
        <v>0</v>
      </c>
      <c r="O37" s="61">
        <f>T25</f>
        <v>0</v>
      </c>
      <c r="P37" s="59" t="str">
        <f t="shared" si="19"/>
        <v/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30" customHeight="1" x14ac:dyDescent="0.25">
      <c r="A38" s="43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5"/>
      <c r="H38" s="25"/>
      <c r="I38" s="25"/>
      <c r="J38" s="104" t="s">
        <v>5</v>
      </c>
      <c r="K38" s="105"/>
      <c r="L38" s="60">
        <f>AA25</f>
        <v>0</v>
      </c>
      <c r="M38" s="8" t="str">
        <f t="shared" si="18"/>
        <v/>
      </c>
      <c r="N38" s="61">
        <f>AC25</f>
        <v>0</v>
      </c>
      <c r="O38" s="61">
        <f>AD25</f>
        <v>0</v>
      </c>
      <c r="P38" s="59" t="str">
        <f t="shared" si="19"/>
        <v/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30" customHeight="1" x14ac:dyDescent="0.25">
      <c r="A39" s="44" t="s">
        <v>33</v>
      </c>
      <c r="B39" s="15">
        <f t="shared" si="13"/>
        <v>2</v>
      </c>
      <c r="C39" s="8">
        <f t="shared" si="14"/>
        <v>4.3196544276457886E-3</v>
      </c>
      <c r="D39" s="13">
        <f t="shared" si="15"/>
        <v>124655.29</v>
      </c>
      <c r="E39" s="22">
        <f t="shared" si="16"/>
        <v>150832.9</v>
      </c>
      <c r="F39" s="21">
        <f t="shared" si="17"/>
        <v>4.179279618707403E-2</v>
      </c>
      <c r="G39" s="25"/>
      <c r="H39" s="25"/>
      <c r="I39" s="25"/>
      <c r="J39" s="104" t="s">
        <v>4</v>
      </c>
      <c r="K39" s="105"/>
      <c r="L39" s="60">
        <f>V25</f>
        <v>0</v>
      </c>
      <c r="M39" s="8" t="str">
        <f t="shared" si="18"/>
        <v/>
      </c>
      <c r="N39" s="61">
        <f>X25</f>
        <v>0</v>
      </c>
      <c r="O39" s="61">
        <f>Y25</f>
        <v>0</v>
      </c>
      <c r="P39" s="59" t="str">
        <f t="shared" si="19"/>
        <v/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30" customHeight="1" thickBot="1" x14ac:dyDescent="0.3">
      <c r="A40" s="44" t="s">
        <v>28</v>
      </c>
      <c r="B40" s="12">
        <f t="shared" si="13"/>
        <v>9</v>
      </c>
      <c r="C40" s="8">
        <f t="shared" si="14"/>
        <v>1.9438444924406047E-2</v>
      </c>
      <c r="D40" s="13">
        <f t="shared" si="15"/>
        <v>22085.640000000003</v>
      </c>
      <c r="E40" s="23">
        <f t="shared" si="16"/>
        <v>25092.94</v>
      </c>
      <c r="F40" s="21">
        <f t="shared" si="17"/>
        <v>6.9527545194349337E-3</v>
      </c>
      <c r="G40" s="25"/>
      <c r="H40" s="25"/>
      <c r="I40" s="25"/>
      <c r="J40" s="106" t="s">
        <v>0</v>
      </c>
      <c r="K40" s="107"/>
      <c r="L40" s="83">
        <f>SUM(L34:L39)</f>
        <v>463</v>
      </c>
      <c r="M40" s="17">
        <f>SUM(M34:M39)</f>
        <v>1</v>
      </c>
      <c r="N40" s="84">
        <f>SUM(N34:N39)</f>
        <v>3073118.52</v>
      </c>
      <c r="O40" s="85">
        <f>SUM(O34:O39)</f>
        <v>3609064.5700000003</v>
      </c>
      <c r="P40" s="86">
        <f>SUM(P34:P39)</f>
        <v>1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30" customHeight="1" x14ac:dyDescent="0.25">
      <c r="A41" s="45" t="s">
        <v>29</v>
      </c>
      <c r="B41" s="12">
        <f t="shared" si="13"/>
        <v>429</v>
      </c>
      <c r="C41" s="8">
        <f>IF(B41,B41/$B$46,"")</f>
        <v>0.92656587473002161</v>
      </c>
      <c r="D41" s="13">
        <f t="shared" si="15"/>
        <v>1075917.94</v>
      </c>
      <c r="E41" s="23">
        <f t="shared" si="16"/>
        <v>1246805.7499999998</v>
      </c>
      <c r="F41" s="21">
        <f>IF(E41,E41/$E$46,"")</f>
        <v>0.34546507157670492</v>
      </c>
      <c r="G41" s="25"/>
      <c r="H41" s="25"/>
      <c r="I41" s="25"/>
      <c r="J41" s="25"/>
      <c r="K41" s="25"/>
      <c r="L41" s="25"/>
      <c r="M41" s="25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30" customHeight="1" x14ac:dyDescent="0.25">
      <c r="A42" s="46" t="s">
        <v>32</v>
      </c>
      <c r="B42" s="12">
        <f t="shared" si="13"/>
        <v>11</v>
      </c>
      <c r="C42" s="8">
        <f>IF(B42,B42/$B$46,"")</f>
        <v>2.3758099352051837E-2</v>
      </c>
      <c r="D42" s="13">
        <f t="shared" si="15"/>
        <v>6974.46</v>
      </c>
      <c r="E42" s="14">
        <f t="shared" si="16"/>
        <v>7860.12</v>
      </c>
      <c r="F42" s="21">
        <f>IF(E42,E42/$E$46,"")</f>
        <v>2.1778828966753563E-3</v>
      </c>
      <c r="G42" s="25"/>
      <c r="H42" s="25"/>
      <c r="I42" s="25"/>
      <c r="J42" s="50"/>
      <c r="K42" s="50"/>
      <c r="L42" s="72"/>
      <c r="M42" s="51"/>
      <c r="N42" s="47"/>
      <c r="O42" s="47"/>
      <c r="P42" s="50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ht="30" customHeight="1" x14ac:dyDescent="0.25">
      <c r="A43" s="80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5"/>
      <c r="H43" s="25"/>
      <c r="I43" s="25"/>
      <c r="J43" s="50"/>
      <c r="K43" s="50"/>
      <c r="L43" s="89"/>
      <c r="M43" s="51"/>
      <c r="N43" s="47"/>
      <c r="O43" s="47"/>
      <c r="P43" s="50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</row>
    <row r="44" spans="1:33" ht="30" customHeight="1" x14ac:dyDescent="0.25">
      <c r="A44" s="94" t="s">
        <v>47</v>
      </c>
      <c r="B44" s="12">
        <f t="shared" ref="B44" si="20">B23+G23+L23+Q23+V23+AA23</f>
        <v>0</v>
      </c>
      <c r="C44" s="8" t="str">
        <f>IF(B44,B44/$B$46,"")</f>
        <v/>
      </c>
      <c r="D44" s="13">
        <f t="shared" ref="D44" si="21">D23+I23+N23+S23+X23+AC23</f>
        <v>0</v>
      </c>
      <c r="E44" s="14">
        <f t="shared" ref="E44" si="22">E23+J23+O23+T23+Y23+AD23</f>
        <v>0</v>
      </c>
      <c r="F44" s="21" t="str">
        <f>IF(E44,E44/$E$46,"")</f>
        <v/>
      </c>
      <c r="G44" s="25"/>
      <c r="H44" s="25"/>
      <c r="I44" s="25"/>
      <c r="J44" s="50"/>
      <c r="K44" s="50"/>
      <c r="L44" s="96"/>
      <c r="M44" s="51"/>
      <c r="N44" s="47"/>
      <c r="O44" s="47"/>
      <c r="P44" s="50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</row>
    <row r="45" spans="1:33" ht="30" customHeight="1" x14ac:dyDescent="0.25">
      <c r="A45" s="94" t="s">
        <v>52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5"/>
      <c r="H45" s="25"/>
      <c r="I45" s="25"/>
      <c r="J45" s="50"/>
      <c r="K45" s="50"/>
      <c r="L45" s="72"/>
      <c r="M45" s="51"/>
      <c r="N45" s="47"/>
      <c r="O45" s="47"/>
      <c r="P45" s="50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</row>
    <row r="46" spans="1:33" s="53" customFormat="1" ht="30" customHeight="1" thickBot="1" x14ac:dyDescent="0.3">
      <c r="A46" s="64" t="s">
        <v>0</v>
      </c>
      <c r="B46" s="16">
        <f>SUM(B34:B45)</f>
        <v>463</v>
      </c>
      <c r="C46" s="17">
        <f>SUM(C34:C45)</f>
        <v>1</v>
      </c>
      <c r="D46" s="18">
        <f>SUM(D34:D45)</f>
        <v>3073118.5199999996</v>
      </c>
      <c r="E46" s="18">
        <f>SUM(E34:E45)</f>
        <v>3609064.5700000003</v>
      </c>
      <c r="F46" s="19">
        <f>SUM(F34:F45)</f>
        <v>0.99999999999999989</v>
      </c>
      <c r="G46" s="25"/>
      <c r="H46" s="26"/>
      <c r="I46" s="25"/>
      <c r="J46" s="25"/>
      <c r="K46" s="25"/>
      <c r="L46" s="25"/>
      <c r="M46" s="25"/>
      <c r="N46" s="26"/>
      <c r="O46" s="25"/>
      <c r="P46" s="25"/>
      <c r="Q46" s="50"/>
      <c r="R46" s="72"/>
      <c r="S46" s="47"/>
      <c r="T46" s="47"/>
      <c r="U46" s="47"/>
      <c r="V46" s="50"/>
      <c r="W46" s="50"/>
      <c r="X46" s="72"/>
      <c r="Y46" s="49"/>
      <c r="Z46" s="49"/>
      <c r="AA46" s="49"/>
      <c r="AB46" s="49"/>
      <c r="AC46" s="50"/>
      <c r="AD46" s="50"/>
      <c r="AE46" s="72"/>
    </row>
    <row r="47" spans="1:33" s="53" customFormat="1" ht="30" customHeight="1" x14ac:dyDescent="0.25">
      <c r="A47" s="72"/>
      <c r="B47" s="72"/>
      <c r="C47" s="72"/>
      <c r="D47" s="72"/>
      <c r="E47" s="72"/>
      <c r="F47" s="72"/>
      <c r="G47" s="25"/>
      <c r="H47" s="26"/>
      <c r="I47" s="25"/>
      <c r="J47" s="25"/>
      <c r="K47" s="25"/>
      <c r="L47" s="25"/>
      <c r="M47" s="25"/>
      <c r="N47" s="26"/>
      <c r="O47" s="25"/>
      <c r="P47" s="25"/>
      <c r="Q47" s="25"/>
      <c r="R47" s="25"/>
      <c r="S47" s="25"/>
      <c r="T47" s="25"/>
      <c r="U47" s="65"/>
      <c r="V47" s="50"/>
      <c r="W47" s="50"/>
      <c r="X47" s="72"/>
      <c r="Y47" s="49"/>
      <c r="Z47" s="49"/>
      <c r="AA47" s="49"/>
      <c r="AB47" s="49"/>
      <c r="AC47" s="50"/>
      <c r="AD47" s="50"/>
      <c r="AE47" s="72"/>
    </row>
    <row r="48" spans="1:33" ht="36" customHeight="1" x14ac:dyDescent="0.25">
      <c r="A48" s="25"/>
      <c r="B48" s="26"/>
      <c r="C48" s="25"/>
      <c r="D48" s="25"/>
      <c r="E48" s="25"/>
      <c r="F48" s="25"/>
      <c r="G48" s="25"/>
      <c r="H48" s="26"/>
      <c r="I48" s="25"/>
      <c r="J48" s="25"/>
      <c r="K48" s="25"/>
      <c r="L48" s="25"/>
      <c r="M48" s="25"/>
      <c r="N48" s="26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</row>
    <row r="49" spans="2:14" s="25" customFormat="1" ht="23.1" customHeight="1" x14ac:dyDescent="0.25">
      <c r="B49" s="26"/>
      <c r="H49" s="26"/>
      <c r="N49" s="26"/>
    </row>
    <row r="50" spans="2:14" s="25" customFormat="1" x14ac:dyDescent="0.25">
      <c r="B50" s="26"/>
      <c r="H50" s="26"/>
      <c r="N50" s="26"/>
    </row>
    <row r="51" spans="2:14" s="25" customFormat="1" x14ac:dyDescent="0.25">
      <c r="B51" s="26"/>
      <c r="H51" s="26"/>
      <c r="N51" s="26"/>
    </row>
    <row r="52" spans="2:14" s="25" customFormat="1" x14ac:dyDescent="0.25">
      <c r="B52" s="26"/>
      <c r="H52" s="26"/>
      <c r="N52" s="26"/>
    </row>
    <row r="53" spans="2:14" s="25" customFormat="1" x14ac:dyDescent="0.25">
      <c r="B53" s="26"/>
      <c r="H53" s="26"/>
      <c r="N53" s="26"/>
    </row>
    <row r="54" spans="2:14" s="25" customFormat="1" x14ac:dyDescent="0.25">
      <c r="B54" s="26"/>
      <c r="H54" s="26"/>
      <c r="N54" s="26"/>
    </row>
    <row r="55" spans="2:14" s="25" customFormat="1" x14ac:dyDescent="0.25">
      <c r="B55" s="26"/>
      <c r="H55" s="26"/>
      <c r="N55" s="26"/>
    </row>
    <row r="56" spans="2:14" s="25" customFormat="1" x14ac:dyDescent="0.25">
      <c r="B56" s="26"/>
      <c r="H56" s="26"/>
      <c r="N56" s="26"/>
    </row>
    <row r="57" spans="2:14" s="25" customFormat="1" x14ac:dyDescent="0.25">
      <c r="B57" s="26"/>
      <c r="H57" s="26"/>
      <c r="N57" s="26"/>
    </row>
    <row r="58" spans="2:14" s="25" customFormat="1" x14ac:dyDescent="0.25">
      <c r="B58" s="26"/>
      <c r="H58" s="26"/>
      <c r="N58" s="26"/>
    </row>
    <row r="59" spans="2:14" s="25" customFormat="1" x14ac:dyDescent="0.25">
      <c r="B59" s="26"/>
      <c r="H59" s="26"/>
      <c r="N59" s="26"/>
    </row>
    <row r="60" spans="2:14" s="25" customFormat="1" x14ac:dyDescent="0.25">
      <c r="B60" s="26"/>
      <c r="H60" s="26"/>
      <c r="N60" s="26"/>
    </row>
    <row r="61" spans="2:14" s="25" customFormat="1" x14ac:dyDescent="0.25">
      <c r="B61" s="26"/>
      <c r="H61" s="26"/>
      <c r="N61" s="26"/>
    </row>
    <row r="62" spans="2:14" s="25" customFormat="1" x14ac:dyDescent="0.25">
      <c r="B62" s="26"/>
      <c r="H62" s="26"/>
      <c r="N62" s="26"/>
    </row>
    <row r="63" spans="2:14" s="25" customFormat="1" x14ac:dyDescent="0.25">
      <c r="B63" s="26"/>
      <c r="H63" s="26"/>
      <c r="N63" s="26"/>
    </row>
    <row r="64" spans="2:14" s="25" customFormat="1" x14ac:dyDescent="0.25">
      <c r="B64" s="26"/>
      <c r="H64" s="26"/>
      <c r="N64" s="26"/>
    </row>
    <row r="65" spans="2:14" s="25" customFormat="1" x14ac:dyDescent="0.25">
      <c r="B65" s="26"/>
      <c r="H65" s="26"/>
      <c r="N65" s="26"/>
    </row>
    <row r="66" spans="2:14" s="25" customFormat="1" x14ac:dyDescent="0.25">
      <c r="B66" s="26"/>
      <c r="H66" s="26"/>
      <c r="N66" s="26"/>
    </row>
    <row r="67" spans="2:14" s="25" customFormat="1" x14ac:dyDescent="0.25">
      <c r="B67" s="26"/>
      <c r="H67" s="26"/>
      <c r="N67" s="26"/>
    </row>
    <row r="68" spans="2:14" s="25" customFormat="1" x14ac:dyDescent="0.25">
      <c r="B68" s="26"/>
      <c r="H68" s="26"/>
      <c r="N68" s="26"/>
    </row>
    <row r="69" spans="2:14" s="25" customFormat="1" x14ac:dyDescent="0.25">
      <c r="B69" s="26"/>
      <c r="H69" s="26"/>
      <c r="N69" s="26"/>
    </row>
    <row r="70" spans="2:14" s="25" customFormat="1" x14ac:dyDescent="0.25">
      <c r="B70" s="26"/>
      <c r="H70" s="26"/>
      <c r="N70" s="26"/>
    </row>
    <row r="71" spans="2:14" s="25" customFormat="1" x14ac:dyDescent="0.25">
      <c r="B71" s="26"/>
      <c r="H71" s="26"/>
      <c r="N71" s="26"/>
    </row>
    <row r="72" spans="2:14" s="25" customFormat="1" x14ac:dyDescent="0.25">
      <c r="B72" s="26"/>
      <c r="H72" s="26"/>
      <c r="N72" s="26"/>
    </row>
    <row r="73" spans="2:14" s="25" customFormat="1" x14ac:dyDescent="0.25">
      <c r="B73" s="26"/>
      <c r="H73" s="26"/>
      <c r="N73" s="26"/>
    </row>
    <row r="74" spans="2:14" s="25" customFormat="1" x14ac:dyDescent="0.25">
      <c r="B74" s="26"/>
      <c r="H74" s="26"/>
      <c r="N74" s="26"/>
    </row>
    <row r="75" spans="2:14" s="25" customFormat="1" x14ac:dyDescent="0.25">
      <c r="B75" s="26"/>
      <c r="H75" s="26"/>
      <c r="N75" s="26"/>
    </row>
    <row r="76" spans="2:14" s="25" customFormat="1" x14ac:dyDescent="0.25">
      <c r="B76" s="26"/>
      <c r="H76" s="26"/>
      <c r="N76" s="26"/>
    </row>
    <row r="77" spans="2:14" s="25" customFormat="1" x14ac:dyDescent="0.25">
      <c r="B77" s="26"/>
      <c r="H77" s="26"/>
      <c r="N77" s="26"/>
    </row>
    <row r="78" spans="2:14" s="25" customFormat="1" x14ac:dyDescent="0.25">
      <c r="B78" s="26"/>
      <c r="H78" s="26"/>
      <c r="N78" s="26"/>
    </row>
    <row r="79" spans="2:14" s="25" customFormat="1" x14ac:dyDescent="0.25">
      <c r="B79" s="26"/>
      <c r="H79" s="26"/>
      <c r="N79" s="26"/>
    </row>
    <row r="80" spans="2:14" s="25" customFormat="1" x14ac:dyDescent="0.25">
      <c r="B80" s="26"/>
      <c r="H80" s="26"/>
      <c r="N80" s="26"/>
    </row>
    <row r="81" spans="2:14" s="25" customFormat="1" x14ac:dyDescent="0.25">
      <c r="B81" s="26"/>
      <c r="H81" s="26"/>
      <c r="N81" s="26"/>
    </row>
    <row r="82" spans="2:14" s="25" customFormat="1" x14ac:dyDescent="0.25">
      <c r="B82" s="26"/>
      <c r="H82" s="26"/>
      <c r="N82" s="26"/>
    </row>
    <row r="83" spans="2:14" s="25" customFormat="1" x14ac:dyDescent="0.25">
      <c r="B83" s="26"/>
      <c r="H83" s="26"/>
      <c r="N83" s="26"/>
    </row>
    <row r="84" spans="2:14" s="25" customFormat="1" x14ac:dyDescent="0.25">
      <c r="B84" s="26"/>
      <c r="H84" s="26"/>
      <c r="N84" s="26"/>
    </row>
    <row r="85" spans="2:14" s="25" customFormat="1" x14ac:dyDescent="0.25">
      <c r="B85" s="26"/>
      <c r="H85" s="26"/>
      <c r="N85" s="26"/>
    </row>
    <row r="86" spans="2:14" s="25" customFormat="1" x14ac:dyDescent="0.25">
      <c r="B86" s="26"/>
      <c r="H86" s="26"/>
      <c r="N86" s="26"/>
    </row>
    <row r="87" spans="2:14" s="25" customFormat="1" x14ac:dyDescent="0.25">
      <c r="B87" s="26"/>
      <c r="H87" s="26"/>
      <c r="N87" s="26"/>
    </row>
    <row r="88" spans="2:14" s="25" customFormat="1" x14ac:dyDescent="0.25">
      <c r="B88" s="26"/>
      <c r="H88" s="26"/>
      <c r="N88" s="26"/>
    </row>
    <row r="89" spans="2:14" s="25" customFormat="1" x14ac:dyDescent="0.25">
      <c r="B89" s="26"/>
      <c r="H89" s="26"/>
      <c r="N89" s="26"/>
    </row>
    <row r="90" spans="2:14" s="25" customFormat="1" x14ac:dyDescent="0.25">
      <c r="B90" s="26"/>
      <c r="H90" s="26"/>
      <c r="N90" s="26"/>
    </row>
    <row r="91" spans="2:14" s="25" customFormat="1" x14ac:dyDescent="0.25">
      <c r="B91" s="26"/>
      <c r="H91" s="26"/>
      <c r="N91" s="26"/>
    </row>
    <row r="92" spans="2:14" s="25" customFormat="1" x14ac:dyDescent="0.25">
      <c r="B92" s="26"/>
      <c r="H92" s="26"/>
      <c r="N92" s="26"/>
    </row>
    <row r="93" spans="2:14" s="25" customFormat="1" x14ac:dyDescent="0.25">
      <c r="B93" s="26"/>
      <c r="H93" s="26"/>
      <c r="N93" s="26"/>
    </row>
    <row r="94" spans="2:14" s="25" customFormat="1" x14ac:dyDescent="0.25">
      <c r="B94" s="26"/>
      <c r="H94" s="26"/>
      <c r="N94" s="26"/>
    </row>
    <row r="95" spans="2:14" s="25" customFormat="1" x14ac:dyDescent="0.25">
      <c r="B95" s="26"/>
      <c r="H95" s="26"/>
      <c r="N95" s="26"/>
    </row>
    <row r="96" spans="2:14" s="25" customFormat="1" x14ac:dyDescent="0.25">
      <c r="B96" s="26"/>
      <c r="H96" s="26"/>
      <c r="N96" s="26"/>
    </row>
    <row r="97" spans="1:21" s="25" customFormat="1" x14ac:dyDescent="0.25">
      <c r="B97" s="26"/>
      <c r="H97" s="26"/>
      <c r="N97" s="26"/>
    </row>
    <row r="98" spans="1:21" s="25" customFormat="1" x14ac:dyDescent="0.25">
      <c r="B98" s="26"/>
      <c r="H98" s="26"/>
      <c r="N98" s="26"/>
    </row>
    <row r="99" spans="1:21" s="25" customFormat="1" x14ac:dyDescent="0.25">
      <c r="B99" s="26"/>
      <c r="H99" s="26"/>
      <c r="N99" s="26"/>
    </row>
    <row r="100" spans="1:21" s="25" customFormat="1" x14ac:dyDescent="0.25">
      <c r="B100" s="26"/>
      <c r="H100" s="26"/>
      <c r="N100" s="26"/>
    </row>
    <row r="101" spans="1:21" s="25" customFormat="1" x14ac:dyDescent="0.25">
      <c r="B101" s="26"/>
      <c r="H101" s="26"/>
      <c r="N101" s="26"/>
    </row>
    <row r="102" spans="1:21" s="25" customFormat="1" x14ac:dyDescent="0.25">
      <c r="B102" s="26"/>
      <c r="H102" s="26"/>
      <c r="N102" s="26"/>
    </row>
    <row r="103" spans="1:21" s="25" customFormat="1" x14ac:dyDescent="0.25">
      <c r="B103" s="26"/>
      <c r="H103" s="26"/>
      <c r="N103" s="26"/>
    </row>
    <row r="104" spans="1:21" s="25" customFormat="1" x14ac:dyDescent="0.25">
      <c r="B104" s="26"/>
      <c r="H104" s="26"/>
      <c r="N104" s="26"/>
    </row>
    <row r="105" spans="1:21" s="25" customFormat="1" x14ac:dyDescent="0.25">
      <c r="B105" s="26"/>
      <c r="H105" s="26"/>
      <c r="N105" s="26"/>
    </row>
    <row r="106" spans="1:21" s="25" customFormat="1" x14ac:dyDescent="0.25">
      <c r="B106" s="26"/>
      <c r="G106" s="27"/>
      <c r="H106" s="62"/>
      <c r="I106" s="27"/>
      <c r="J106" s="27"/>
      <c r="K106" s="27"/>
      <c r="L106" s="27"/>
      <c r="M106" s="27"/>
      <c r="N106" s="62"/>
      <c r="O106" s="27"/>
      <c r="P106" s="27"/>
    </row>
    <row r="107" spans="1:21" s="25" customFormat="1" x14ac:dyDescent="0.25">
      <c r="B107" s="26"/>
      <c r="G107" s="27"/>
      <c r="H107" s="62"/>
      <c r="I107" s="27"/>
      <c r="J107" s="27"/>
      <c r="K107" s="27"/>
      <c r="L107" s="27"/>
      <c r="M107" s="27"/>
      <c r="N107" s="62"/>
      <c r="O107" s="27"/>
      <c r="P107" s="27"/>
      <c r="Q107" s="27"/>
      <c r="R107" s="27"/>
      <c r="S107" s="27"/>
      <c r="T107" s="27"/>
      <c r="U107" s="27"/>
    </row>
    <row r="108" spans="1:21" s="25" customFormat="1" x14ac:dyDescent="0.25">
      <c r="B108" s="26"/>
      <c r="F108" s="27"/>
      <c r="G108" s="27"/>
      <c r="H108" s="62"/>
      <c r="I108" s="27"/>
      <c r="J108" s="27"/>
      <c r="K108" s="27"/>
      <c r="L108" s="27"/>
      <c r="M108" s="27"/>
      <c r="N108" s="62"/>
      <c r="O108" s="27"/>
      <c r="P108" s="27"/>
      <c r="Q108" s="27"/>
      <c r="R108" s="27"/>
      <c r="S108" s="27"/>
      <c r="T108" s="27"/>
      <c r="U108" s="27"/>
    </row>
    <row r="109" spans="1:21" s="25" customFormat="1" x14ac:dyDescent="0.25">
      <c r="A109" s="27"/>
      <c r="B109" s="62"/>
      <c r="C109" s="27"/>
      <c r="D109" s="27"/>
      <c r="E109" s="27"/>
      <c r="F109" s="27"/>
      <c r="G109" s="27"/>
      <c r="H109" s="62"/>
      <c r="I109" s="27"/>
      <c r="J109" s="27"/>
      <c r="K109" s="27"/>
      <c r="L109" s="27"/>
      <c r="M109" s="27"/>
      <c r="N109" s="62"/>
      <c r="O109" s="27"/>
      <c r="P109" s="27"/>
      <c r="Q109" s="27"/>
      <c r="R109" s="27"/>
      <c r="S109" s="27"/>
      <c r="T109" s="27"/>
      <c r="U109" s="27"/>
    </row>
  </sheetData>
  <sheetProtection password="C9C3" sheet="1" objects="1" scenarios="1"/>
  <mergeCells count="22"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2025-05-21T11:48:45Z</dcterms:modified>
</cp:coreProperties>
</file>