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CCDB\"/>
    </mc:Choice>
  </mc:AlternateContent>
  <xr:revisionPtr revIDLastSave="0" documentId="13_ncr:1_{B57C95F1-4C25-4751-A849-19B0C568C02C}" xr6:coauthVersionLast="47" xr6:coauthVersionMax="47" xr10:uidLastSave="{00000000-0000-0000-0000-000000000000}"/>
  <bookViews>
    <workbookView xWindow="-48" yWindow="-48" windowWidth="23136" windowHeight="12456" tabRatio="700" firstSheet="1" activeTab="3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4" l="1"/>
  <c r="I20" i="4"/>
  <c r="J20" i="1" l="1"/>
  <c r="I20" i="1"/>
  <c r="A28" i="7" l="1"/>
  <c r="A28" i="6"/>
  <c r="A28" i="5"/>
  <c r="A28" i="4"/>
  <c r="A27" i="7"/>
  <c r="A27" i="6"/>
  <c r="A27" i="5"/>
  <c r="A27" i="4"/>
  <c r="E44" i="6" l="1"/>
  <c r="F44" i="6" s="1"/>
  <c r="D44" i="6"/>
  <c r="B44" i="6"/>
  <c r="C44" i="6" s="1"/>
  <c r="E44" i="5"/>
  <c r="F44" i="5" s="1"/>
  <c r="D44" i="5"/>
  <c r="B44" i="5"/>
  <c r="C44" i="5" s="1"/>
  <c r="E44" i="4"/>
  <c r="F44" i="4" s="1"/>
  <c r="D44" i="4"/>
  <c r="B44" i="4"/>
  <c r="C44" i="4" s="1"/>
  <c r="E44" i="1"/>
  <c r="D44" i="1"/>
  <c r="B44" i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/>
  <c r="AC23" i="7"/>
  <c r="AA23" i="7"/>
  <c r="AB23" i="7" s="1"/>
  <c r="Y23" i="7"/>
  <c r="Z23" i="7" s="1"/>
  <c r="X23" i="7"/>
  <c r="V23" i="7"/>
  <c r="W23" i="7" s="1"/>
  <c r="T23" i="7"/>
  <c r="U23" i="7"/>
  <c r="S23" i="7"/>
  <c r="Q23" i="7"/>
  <c r="R23" i="7" s="1"/>
  <c r="O23" i="7"/>
  <c r="E44" i="7" s="1"/>
  <c r="F44" i="7" s="1"/>
  <c r="N23" i="7"/>
  <c r="L23" i="7"/>
  <c r="M23" i="7" s="1"/>
  <c r="J23" i="7"/>
  <c r="K23" i="7" s="1"/>
  <c r="I23" i="7"/>
  <c r="G23" i="7"/>
  <c r="H23" i="7" s="1"/>
  <c r="E23" i="7"/>
  <c r="D23" i="7"/>
  <c r="B23" i="7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/>
  <c r="T22" i="7"/>
  <c r="U22" i="7" s="1"/>
  <c r="S22" i="7"/>
  <c r="Q22" i="7"/>
  <c r="R22" i="7" s="1"/>
  <c r="O22" i="7"/>
  <c r="P22" i="7" s="1"/>
  <c r="N22" i="7"/>
  <c r="L22" i="7"/>
  <c r="M22" i="7"/>
  <c r="J22" i="7"/>
  <c r="I22" i="7"/>
  <c r="G22" i="7"/>
  <c r="B43" i="7" s="1"/>
  <c r="C43" i="7" s="1"/>
  <c r="E22" i="7"/>
  <c r="D22" i="7"/>
  <c r="B22" i="7"/>
  <c r="E43" i="6"/>
  <c r="D43" i="6"/>
  <c r="B43" i="6"/>
  <c r="AE22" i="6"/>
  <c r="AB22" i="6"/>
  <c r="Z22" i="6"/>
  <c r="W22" i="6"/>
  <c r="U22" i="6"/>
  <c r="R22" i="6"/>
  <c r="P22" i="6"/>
  <c r="M22" i="6"/>
  <c r="E43" i="5"/>
  <c r="D43" i="5"/>
  <c r="B43" i="5"/>
  <c r="C43" i="5" s="1"/>
  <c r="AE22" i="5"/>
  <c r="AB22" i="5"/>
  <c r="Z22" i="5"/>
  <c r="W22" i="5"/>
  <c r="U22" i="5"/>
  <c r="R22" i="5"/>
  <c r="P22" i="5"/>
  <c r="M22" i="5"/>
  <c r="F22" i="5"/>
  <c r="C22" i="5"/>
  <c r="E43" i="4"/>
  <c r="D43" i="4"/>
  <c r="B43" i="4"/>
  <c r="AE22" i="4"/>
  <c r="AB22" i="4"/>
  <c r="Z22" i="4"/>
  <c r="W22" i="4"/>
  <c r="U22" i="4"/>
  <c r="R22" i="4"/>
  <c r="P22" i="4"/>
  <c r="M22" i="4"/>
  <c r="F22" i="4"/>
  <c r="C22" i="4"/>
  <c r="E43" i="1"/>
  <c r="D43" i="1"/>
  <c r="B43" i="1"/>
  <c r="C43" i="1" s="1"/>
  <c r="AE22" i="1"/>
  <c r="AB22" i="1"/>
  <c r="Z22" i="1"/>
  <c r="W22" i="1"/>
  <c r="U22" i="1"/>
  <c r="R22" i="1"/>
  <c r="P22" i="1"/>
  <c r="M22" i="1"/>
  <c r="C13" i="4"/>
  <c r="B25" i="1"/>
  <c r="B16" i="7"/>
  <c r="C16" i="7"/>
  <c r="D16" i="7"/>
  <c r="J24" i="7"/>
  <c r="E24" i="7"/>
  <c r="F24" i="7" s="1"/>
  <c r="O24" i="7"/>
  <c r="P24" i="7"/>
  <c r="T24" i="7"/>
  <c r="U24" i="7" s="1"/>
  <c r="Y24" i="7"/>
  <c r="Z24" i="7" s="1"/>
  <c r="AD24" i="7"/>
  <c r="AE24" i="7" s="1"/>
  <c r="E13" i="7"/>
  <c r="J13" i="7"/>
  <c r="O13" i="7"/>
  <c r="T13" i="7"/>
  <c r="Y13" i="7"/>
  <c r="Z13" i="7"/>
  <c r="AD13" i="7"/>
  <c r="AE13" i="7" s="1"/>
  <c r="E20" i="7"/>
  <c r="J20" i="7"/>
  <c r="O20" i="7"/>
  <c r="P20" i="7" s="1"/>
  <c r="AD20" i="7"/>
  <c r="T20" i="7"/>
  <c r="U20" i="7" s="1"/>
  <c r="Y20" i="7"/>
  <c r="E21" i="7"/>
  <c r="F21" i="7" s="1"/>
  <c r="J21" i="7"/>
  <c r="O21" i="7"/>
  <c r="AD21" i="7"/>
  <c r="T21" i="7"/>
  <c r="U21" i="7" s="1"/>
  <c r="Y21" i="7"/>
  <c r="J14" i="7"/>
  <c r="O14" i="7"/>
  <c r="E14" i="7"/>
  <c r="T14" i="7"/>
  <c r="U14" i="7" s="1"/>
  <c r="Y14" i="7"/>
  <c r="AD14" i="7"/>
  <c r="AE14" i="7" s="1"/>
  <c r="J15" i="7"/>
  <c r="O15" i="7"/>
  <c r="P15" i="7" s="1"/>
  <c r="E15" i="7"/>
  <c r="T15" i="7"/>
  <c r="U15" i="7" s="1"/>
  <c r="Y15" i="7"/>
  <c r="Z15" i="7" s="1"/>
  <c r="AD15" i="7"/>
  <c r="AE15" i="7" s="1"/>
  <c r="J16" i="7"/>
  <c r="O16" i="7"/>
  <c r="E16" i="7"/>
  <c r="F16" i="7"/>
  <c r="T16" i="7"/>
  <c r="U16" i="7" s="1"/>
  <c r="Y16" i="7"/>
  <c r="AD16" i="7"/>
  <c r="J17" i="7"/>
  <c r="K17" i="7" s="1"/>
  <c r="O17" i="7"/>
  <c r="E17" i="7"/>
  <c r="F17" i="7"/>
  <c r="T17" i="7"/>
  <c r="U17" i="7"/>
  <c r="Y17" i="7"/>
  <c r="Z17" i="7" s="1"/>
  <c r="AD17" i="7"/>
  <c r="AE17" i="7" s="1"/>
  <c r="J18" i="7"/>
  <c r="O18" i="7"/>
  <c r="AD18" i="7"/>
  <c r="E18" i="7"/>
  <c r="E25" i="7" s="1"/>
  <c r="O34" i="7" s="1"/>
  <c r="T18" i="7"/>
  <c r="Y18" i="7"/>
  <c r="Z18" i="7" s="1"/>
  <c r="J19" i="7"/>
  <c r="O19" i="7"/>
  <c r="AD19" i="7"/>
  <c r="AE19" i="7"/>
  <c r="E19" i="7"/>
  <c r="F19" i="7" s="1"/>
  <c r="T19" i="7"/>
  <c r="U19" i="7" s="1"/>
  <c r="Y19" i="7"/>
  <c r="Z19" i="7" s="1"/>
  <c r="I24" i="7"/>
  <c r="D24" i="7"/>
  <c r="N24" i="7"/>
  <c r="S24" i="7"/>
  <c r="X24" i="7"/>
  <c r="AC24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D35" i="7" s="1"/>
  <c r="N14" i="7"/>
  <c r="D14" i="7"/>
  <c r="S14" i="7"/>
  <c r="X14" i="7"/>
  <c r="AC14" i="7"/>
  <c r="I15" i="7"/>
  <c r="N15" i="7"/>
  <c r="D15" i="7"/>
  <c r="D25" i="7" s="1"/>
  <c r="N34" i="7" s="1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D40" i="7" s="1"/>
  <c r="N19" i="7"/>
  <c r="AC19" i="7"/>
  <c r="D19" i="7"/>
  <c r="S19" i="7"/>
  <c r="X19" i="7"/>
  <c r="G24" i="7"/>
  <c r="B24" i="7"/>
  <c r="L24" i="7"/>
  <c r="M24" i="7" s="1"/>
  <c r="Q24" i="7"/>
  <c r="R24" i="7" s="1"/>
  <c r="V24" i="7"/>
  <c r="W24" i="7" s="1"/>
  <c r="AA24" i="7"/>
  <c r="AB24" i="7" s="1"/>
  <c r="G16" i="7"/>
  <c r="L16" i="7"/>
  <c r="M16" i="7" s="1"/>
  <c r="Q16" i="7"/>
  <c r="V16" i="7"/>
  <c r="W16" i="7" s="1"/>
  <c r="AA16" i="7"/>
  <c r="AB16" i="7" s="1"/>
  <c r="B13" i="7"/>
  <c r="G13" i="7"/>
  <c r="L13" i="7"/>
  <c r="Q13" i="7"/>
  <c r="V13" i="7"/>
  <c r="W13" i="7" s="1"/>
  <c r="AA13" i="7"/>
  <c r="AB13" i="7" s="1"/>
  <c r="B20" i="7"/>
  <c r="G20" i="7"/>
  <c r="L20" i="7"/>
  <c r="AA20" i="7"/>
  <c r="AB20" i="7" s="1"/>
  <c r="Q20" i="7"/>
  <c r="R20" i="7"/>
  <c r="V20" i="7"/>
  <c r="W20" i="7" s="1"/>
  <c r="B21" i="7"/>
  <c r="C21" i="7" s="1"/>
  <c r="G21" i="7"/>
  <c r="H21" i="7" s="1"/>
  <c r="L21" i="7"/>
  <c r="M21" i="7" s="1"/>
  <c r="AA21" i="7"/>
  <c r="AB21" i="7" s="1"/>
  <c r="Q21" i="7"/>
  <c r="R21" i="7" s="1"/>
  <c r="V21" i="7"/>
  <c r="W21" i="7" s="1"/>
  <c r="G14" i="7"/>
  <c r="L14" i="7"/>
  <c r="M14" i="7" s="1"/>
  <c r="B14" i="7"/>
  <c r="Q14" i="7"/>
  <c r="R14" i="7" s="1"/>
  <c r="V14" i="7"/>
  <c r="W14" i="7"/>
  <c r="AA14" i="7"/>
  <c r="AB14" i="7"/>
  <c r="G15" i="7"/>
  <c r="H15" i="7" s="1"/>
  <c r="L15" i="7"/>
  <c r="B15" i="7"/>
  <c r="C15" i="7" s="1"/>
  <c r="Q15" i="7"/>
  <c r="R15" i="7" s="1"/>
  <c r="V15" i="7"/>
  <c r="W15" i="7" s="1"/>
  <c r="AA15" i="7"/>
  <c r="AB15" i="7" s="1"/>
  <c r="G17" i="7"/>
  <c r="H17" i="7"/>
  <c r="L17" i="7"/>
  <c r="M17" i="7" s="1"/>
  <c r="B17" i="7"/>
  <c r="C17" i="7"/>
  <c r="Q17" i="7"/>
  <c r="V17" i="7"/>
  <c r="W17" i="7"/>
  <c r="AA17" i="7"/>
  <c r="AB17" i="7" s="1"/>
  <c r="G18" i="7"/>
  <c r="L18" i="7"/>
  <c r="M18" i="7" s="1"/>
  <c r="AA18" i="7"/>
  <c r="B18" i="7"/>
  <c r="Q18" i="7"/>
  <c r="R18" i="7" s="1"/>
  <c r="V18" i="7"/>
  <c r="W18" i="7"/>
  <c r="G19" i="7"/>
  <c r="L19" i="7"/>
  <c r="AA19" i="7"/>
  <c r="B19" i="7"/>
  <c r="C19" i="7"/>
  <c r="Q19" i="7"/>
  <c r="R19" i="7" s="1"/>
  <c r="V19" i="7"/>
  <c r="W19" i="7" s="1"/>
  <c r="U18" i="7"/>
  <c r="J25" i="6"/>
  <c r="O35" i="6" s="1"/>
  <c r="P35" i="6" s="1"/>
  <c r="K20" i="6"/>
  <c r="E25" i="6"/>
  <c r="O25" i="6"/>
  <c r="O36" i="6" s="1"/>
  <c r="P36" i="6" s="1"/>
  <c r="Y25" i="6"/>
  <c r="O38" i="6" s="1"/>
  <c r="T25" i="6"/>
  <c r="O37" i="6" s="1"/>
  <c r="P37" i="6" s="1"/>
  <c r="AD25" i="6"/>
  <c r="O39" i="6" s="1"/>
  <c r="P39" i="6" s="1"/>
  <c r="I25" i="6"/>
  <c r="N35" i="6" s="1"/>
  <c r="D25" i="6"/>
  <c r="N34" i="6" s="1"/>
  <c r="N25" i="6"/>
  <c r="N36" i="6" s="1"/>
  <c r="X25" i="6"/>
  <c r="N38" i="6" s="1"/>
  <c r="S25" i="6"/>
  <c r="N37" i="6"/>
  <c r="AC25" i="6"/>
  <c r="N39" i="6" s="1"/>
  <c r="G25" i="6"/>
  <c r="H15" i="6"/>
  <c r="B25" i="6"/>
  <c r="L25" i="6"/>
  <c r="L36" i="6" s="1"/>
  <c r="M36" i="6" s="1"/>
  <c r="V25" i="6"/>
  <c r="L38" i="6" s="1"/>
  <c r="Q25" i="6"/>
  <c r="L37" i="6" s="1"/>
  <c r="M37" i="6" s="1"/>
  <c r="AA25" i="6"/>
  <c r="L39" i="6" s="1"/>
  <c r="M39" i="6" s="1"/>
  <c r="E45" i="6"/>
  <c r="F45" i="6" s="1"/>
  <c r="E34" i="6"/>
  <c r="E35" i="6"/>
  <c r="E36" i="6"/>
  <c r="E37" i="6"/>
  <c r="E38" i="6"/>
  <c r="F38" i="6"/>
  <c r="E39" i="6"/>
  <c r="E40" i="6"/>
  <c r="E41" i="6"/>
  <c r="F41" i="6" s="1"/>
  <c r="E42" i="6"/>
  <c r="D45" i="6"/>
  <c r="D34" i="6"/>
  <c r="D35" i="6"/>
  <c r="D36" i="6"/>
  <c r="D37" i="6"/>
  <c r="D38" i="6"/>
  <c r="D39" i="6"/>
  <c r="D40" i="6"/>
  <c r="D41" i="6"/>
  <c r="D42" i="6"/>
  <c r="B45" i="6"/>
  <c r="B42" i="6"/>
  <c r="C42" i="6" s="1"/>
  <c r="B34" i="6"/>
  <c r="B46" i="6" s="1"/>
  <c r="B35" i="6"/>
  <c r="B36" i="6"/>
  <c r="B37" i="6"/>
  <c r="B38" i="6"/>
  <c r="C38" i="6" s="1"/>
  <c r="B39" i="6"/>
  <c r="B40" i="6"/>
  <c r="B41" i="6"/>
  <c r="C41" i="6" s="1"/>
  <c r="AE13" i="6"/>
  <c r="AE14" i="6"/>
  <c r="AE15" i="6"/>
  <c r="AE16" i="6"/>
  <c r="AE17" i="6"/>
  <c r="AE18" i="6"/>
  <c r="AE19" i="6"/>
  <c r="AE20" i="6"/>
  <c r="AE21" i="6"/>
  <c r="AE24" i="6"/>
  <c r="AB13" i="6"/>
  <c r="AB14" i="6"/>
  <c r="AB15" i="6"/>
  <c r="AB16" i="6"/>
  <c r="AB17" i="6"/>
  <c r="AB18" i="6"/>
  <c r="AB19" i="6"/>
  <c r="AB20" i="6"/>
  <c r="AB21" i="6"/>
  <c r="AB24" i="6"/>
  <c r="Z13" i="6"/>
  <c r="Z14" i="6"/>
  <c r="Z15" i="6"/>
  <c r="Z16" i="6"/>
  <c r="Z17" i="6"/>
  <c r="Z19" i="6"/>
  <c r="Z20" i="6"/>
  <c r="Z24" i="6"/>
  <c r="W13" i="6"/>
  <c r="W14" i="6"/>
  <c r="W15" i="6"/>
  <c r="W16" i="6"/>
  <c r="W17" i="6"/>
  <c r="W20" i="6"/>
  <c r="W21" i="6"/>
  <c r="W24" i="6"/>
  <c r="U14" i="6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1" i="6"/>
  <c r="R24" i="6"/>
  <c r="P13" i="6"/>
  <c r="P15" i="6"/>
  <c r="P16" i="6"/>
  <c r="P18" i="6"/>
  <c r="P20" i="6"/>
  <c r="P21" i="6"/>
  <c r="P24" i="6"/>
  <c r="M14" i="6"/>
  <c r="M15" i="6"/>
  <c r="M16" i="6"/>
  <c r="M19" i="6"/>
  <c r="M20" i="6"/>
  <c r="M21" i="6"/>
  <c r="M24" i="6"/>
  <c r="K16" i="6"/>
  <c r="K17" i="6"/>
  <c r="H16" i="6"/>
  <c r="H17" i="6"/>
  <c r="H21" i="6"/>
  <c r="F15" i="6"/>
  <c r="F16" i="6"/>
  <c r="F17" i="6"/>
  <c r="F18" i="6"/>
  <c r="F19" i="6"/>
  <c r="F20" i="6"/>
  <c r="F21" i="6"/>
  <c r="F24" i="6"/>
  <c r="C14" i="6"/>
  <c r="C15" i="6"/>
  <c r="C16" i="6"/>
  <c r="C17" i="6"/>
  <c r="C18" i="6"/>
  <c r="C19" i="6"/>
  <c r="C21" i="6"/>
  <c r="C24" i="6"/>
  <c r="AD25" i="5"/>
  <c r="O39" i="5" s="1"/>
  <c r="P39" i="5" s="1"/>
  <c r="AC25" i="5"/>
  <c r="N39" i="5"/>
  <c r="AA25" i="5"/>
  <c r="L39" i="5" s="1"/>
  <c r="M39" i="5" s="1"/>
  <c r="E25" i="5"/>
  <c r="O34" i="5" s="1"/>
  <c r="J25" i="5"/>
  <c r="O25" i="5"/>
  <c r="O36" i="5" s="1"/>
  <c r="P36" i="5" s="1"/>
  <c r="T25" i="5"/>
  <c r="O37" i="5" s="1"/>
  <c r="P37" i="5" s="1"/>
  <c r="Y25" i="5"/>
  <c r="Z18" i="5"/>
  <c r="D25" i="5"/>
  <c r="N34" i="5" s="1"/>
  <c r="I25" i="5"/>
  <c r="N35" i="5" s="1"/>
  <c r="N25" i="5"/>
  <c r="N36" i="5" s="1"/>
  <c r="S25" i="5"/>
  <c r="N37" i="5"/>
  <c r="X25" i="5"/>
  <c r="N38" i="5" s="1"/>
  <c r="B25" i="5"/>
  <c r="L34" i="5" s="1"/>
  <c r="G25" i="5"/>
  <c r="L35" i="5" s="1"/>
  <c r="L25" i="5"/>
  <c r="L36" i="5"/>
  <c r="Q25" i="5"/>
  <c r="L37" i="5"/>
  <c r="M37" i="5" s="1"/>
  <c r="V25" i="5"/>
  <c r="L38" i="5" s="1"/>
  <c r="M38" i="5" s="1"/>
  <c r="E34" i="5"/>
  <c r="E35" i="5"/>
  <c r="E36" i="5"/>
  <c r="E41" i="5"/>
  <c r="E42" i="5"/>
  <c r="E39" i="5"/>
  <c r="F39" i="5" s="1"/>
  <c r="E40" i="5"/>
  <c r="E45" i="5"/>
  <c r="F45" i="5" s="1"/>
  <c r="E37" i="5"/>
  <c r="E38" i="5"/>
  <c r="F38" i="5" s="1"/>
  <c r="D34" i="5"/>
  <c r="D35" i="5"/>
  <c r="D36" i="5"/>
  <c r="D41" i="5"/>
  <c r="D42" i="5"/>
  <c r="D39" i="5"/>
  <c r="D40" i="5"/>
  <c r="D45" i="5"/>
  <c r="D37" i="5"/>
  <c r="D38" i="5"/>
  <c r="B34" i="5"/>
  <c r="B35" i="5"/>
  <c r="B36" i="5"/>
  <c r="C36" i="5" s="1"/>
  <c r="B41" i="5"/>
  <c r="B42" i="5"/>
  <c r="C42" i="5" s="1"/>
  <c r="B45" i="5"/>
  <c r="C45" i="5" s="1"/>
  <c r="B39" i="5"/>
  <c r="B40" i="5"/>
  <c r="B37" i="5"/>
  <c r="C37" i="5" s="1"/>
  <c r="B38" i="5"/>
  <c r="C38" i="5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25" i="5" s="1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4" i="5"/>
  <c r="M15" i="5"/>
  <c r="M16" i="5"/>
  <c r="M17" i="5"/>
  <c r="M18" i="5"/>
  <c r="M19" i="5"/>
  <c r="M20" i="5"/>
  <c r="M21" i="5"/>
  <c r="K16" i="5"/>
  <c r="K17" i="5"/>
  <c r="H16" i="5"/>
  <c r="H17" i="5"/>
  <c r="H19" i="5"/>
  <c r="H21" i="5"/>
  <c r="F13" i="5"/>
  <c r="F14" i="5"/>
  <c r="F15" i="5"/>
  <c r="F16" i="5"/>
  <c r="F17" i="5"/>
  <c r="F18" i="5"/>
  <c r="F19" i="5"/>
  <c r="C15" i="5"/>
  <c r="C16" i="5"/>
  <c r="C17" i="5"/>
  <c r="C18" i="5"/>
  <c r="C19" i="5"/>
  <c r="C21" i="5"/>
  <c r="E45" i="4"/>
  <c r="E34" i="4"/>
  <c r="E35" i="4"/>
  <c r="E36" i="4"/>
  <c r="E37" i="4"/>
  <c r="F37" i="4" s="1"/>
  <c r="E38" i="4"/>
  <c r="E39" i="4"/>
  <c r="F39" i="4" s="1"/>
  <c r="E40" i="4"/>
  <c r="E41" i="4"/>
  <c r="E42" i="4"/>
  <c r="D45" i="4"/>
  <c r="B45" i="4"/>
  <c r="B42" i="4"/>
  <c r="C42" i="4" s="1"/>
  <c r="B34" i="4"/>
  <c r="B35" i="4"/>
  <c r="B36" i="4"/>
  <c r="B37" i="4"/>
  <c r="C37" i="4" s="1"/>
  <c r="B38" i="4"/>
  <c r="C38" i="4" s="1"/>
  <c r="B39" i="4"/>
  <c r="B40" i="4"/>
  <c r="B41" i="4"/>
  <c r="AE13" i="4"/>
  <c r="AE14" i="4"/>
  <c r="AE15" i="4"/>
  <c r="AE16" i="4"/>
  <c r="AE17" i="4"/>
  <c r="AE18" i="4"/>
  <c r="AE19" i="4"/>
  <c r="AE20" i="4"/>
  <c r="AE21" i="4"/>
  <c r="AE24" i="4"/>
  <c r="AD25" i="4"/>
  <c r="O39" i="4" s="1"/>
  <c r="P39" i="4" s="1"/>
  <c r="AC25" i="4"/>
  <c r="N39" i="4" s="1"/>
  <c r="AB13" i="4"/>
  <c r="AB14" i="4"/>
  <c r="AB15" i="4"/>
  <c r="AB16" i="4"/>
  <c r="AB17" i="4"/>
  <c r="AB18" i="4"/>
  <c r="AB19" i="4"/>
  <c r="AB20" i="4"/>
  <c r="AB21" i="4"/>
  <c r="AB24" i="4"/>
  <c r="AA25" i="4"/>
  <c r="L39" i="4" s="1"/>
  <c r="M39" i="4" s="1"/>
  <c r="Z13" i="4"/>
  <c r="Z14" i="4"/>
  <c r="Z15" i="4"/>
  <c r="Z16" i="4"/>
  <c r="Z18" i="4"/>
  <c r="Z19" i="4"/>
  <c r="Y25" i="4"/>
  <c r="Z20" i="4"/>
  <c r="Z24" i="4"/>
  <c r="X25" i="4"/>
  <c r="N38" i="4" s="1"/>
  <c r="W13" i="4"/>
  <c r="W14" i="4"/>
  <c r="W15" i="4"/>
  <c r="W16" i="4"/>
  <c r="W18" i="4"/>
  <c r="W19" i="4"/>
  <c r="V25" i="4"/>
  <c r="L38" i="4" s="1"/>
  <c r="M38" i="4" s="1"/>
  <c r="W21" i="4"/>
  <c r="W24" i="4"/>
  <c r="T25" i="4"/>
  <c r="O37" i="4" s="1"/>
  <c r="P37" i="4" s="1"/>
  <c r="U13" i="4"/>
  <c r="U14" i="4"/>
  <c r="U15" i="4"/>
  <c r="U16" i="4"/>
  <c r="U17" i="4"/>
  <c r="U18" i="4"/>
  <c r="U19" i="4"/>
  <c r="U20" i="4"/>
  <c r="U21" i="4"/>
  <c r="U24" i="4"/>
  <c r="S25" i="4"/>
  <c r="N37" i="4"/>
  <c r="Q25" i="4"/>
  <c r="R13" i="4"/>
  <c r="R14" i="4"/>
  <c r="R15" i="4"/>
  <c r="R16" i="4"/>
  <c r="R17" i="4"/>
  <c r="R18" i="4"/>
  <c r="R19" i="4"/>
  <c r="R20" i="4"/>
  <c r="R21" i="4"/>
  <c r="R24" i="4"/>
  <c r="O25" i="4"/>
  <c r="O36" i="4" s="1"/>
  <c r="P36" i="4" s="1"/>
  <c r="P19" i="4"/>
  <c r="P17" i="4"/>
  <c r="P24" i="4"/>
  <c r="N25" i="4"/>
  <c r="N36" i="4" s="1"/>
  <c r="L25" i="4"/>
  <c r="L36" i="4" s="1"/>
  <c r="M36" i="4" s="1"/>
  <c r="M19" i="4"/>
  <c r="M15" i="4"/>
  <c r="M16" i="4"/>
  <c r="M17" i="4"/>
  <c r="M18" i="4"/>
  <c r="M21" i="4"/>
  <c r="M24" i="4"/>
  <c r="J25" i="4"/>
  <c r="K20" i="4" s="1"/>
  <c r="K16" i="4"/>
  <c r="K17" i="4"/>
  <c r="I25" i="4"/>
  <c r="N35" i="4" s="1"/>
  <c r="G25" i="4"/>
  <c r="L35" i="4" s="1"/>
  <c r="H16" i="4"/>
  <c r="H17" i="4"/>
  <c r="H21" i="4"/>
  <c r="E25" i="4"/>
  <c r="F18" i="4"/>
  <c r="F13" i="4"/>
  <c r="F16" i="4"/>
  <c r="F17" i="4"/>
  <c r="F19" i="4"/>
  <c r="F21" i="4"/>
  <c r="F24" i="4"/>
  <c r="D25" i="4"/>
  <c r="N34" i="4" s="1"/>
  <c r="B25" i="4"/>
  <c r="L34" i="4" s="1"/>
  <c r="C16" i="4"/>
  <c r="C17" i="4"/>
  <c r="C19" i="4"/>
  <c r="C21" i="4"/>
  <c r="C24" i="4"/>
  <c r="D34" i="4"/>
  <c r="D35" i="4"/>
  <c r="D36" i="4"/>
  <c r="D37" i="4"/>
  <c r="D38" i="4"/>
  <c r="D39" i="4"/>
  <c r="D40" i="4"/>
  <c r="D41" i="4"/>
  <c r="D42" i="4"/>
  <c r="J25" i="1"/>
  <c r="O35" i="1" s="1"/>
  <c r="K22" i="1"/>
  <c r="O25" i="1"/>
  <c r="O36" i="1" s="1"/>
  <c r="P36" i="1" s="1"/>
  <c r="E25" i="1"/>
  <c r="O34" i="1" s="1"/>
  <c r="P34" i="1" s="1"/>
  <c r="Y25" i="1"/>
  <c r="O38" i="1"/>
  <c r="P38" i="1" s="1"/>
  <c r="I25" i="1"/>
  <c r="N35" i="1" s="1"/>
  <c r="N25" i="1"/>
  <c r="N36" i="1"/>
  <c r="D25" i="1"/>
  <c r="N34" i="1" s="1"/>
  <c r="X25" i="1"/>
  <c r="N38" i="1" s="1"/>
  <c r="G25" i="1"/>
  <c r="H22" i="1"/>
  <c r="L25" i="1"/>
  <c r="M20" i="1"/>
  <c r="V25" i="1"/>
  <c r="L38" i="1" s="1"/>
  <c r="M38" i="1" s="1"/>
  <c r="Q25" i="1"/>
  <c r="L37" i="1" s="1"/>
  <c r="M37" i="1" s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20" i="1"/>
  <c r="Z19" i="1"/>
  <c r="Z18" i="1"/>
  <c r="Z17" i="1"/>
  <c r="Z16" i="1"/>
  <c r="Z15" i="1"/>
  <c r="Z14" i="1"/>
  <c r="W24" i="1"/>
  <c r="W21" i="1"/>
  <c r="W20" i="1"/>
  <c r="W19" i="1"/>
  <c r="W18" i="1"/>
  <c r="W17" i="1"/>
  <c r="W16" i="1"/>
  <c r="W15" i="1"/>
  <c r="W14" i="1"/>
  <c r="U24" i="1"/>
  <c r="R24" i="1"/>
  <c r="R21" i="1"/>
  <c r="R20" i="1"/>
  <c r="R19" i="1"/>
  <c r="R18" i="1"/>
  <c r="R17" i="1"/>
  <c r="R16" i="1"/>
  <c r="R15" i="1"/>
  <c r="R14" i="1"/>
  <c r="P24" i="1"/>
  <c r="P21" i="1"/>
  <c r="P20" i="1"/>
  <c r="P19" i="1"/>
  <c r="P18" i="1"/>
  <c r="P17" i="1"/>
  <c r="P15" i="1"/>
  <c r="P14" i="1"/>
  <c r="M24" i="1"/>
  <c r="M21" i="1"/>
  <c r="M19" i="1"/>
  <c r="M18" i="1"/>
  <c r="M17" i="1"/>
  <c r="M16" i="1"/>
  <c r="M15" i="1"/>
  <c r="M14" i="1"/>
  <c r="K24" i="1"/>
  <c r="K19" i="1"/>
  <c r="K18" i="1"/>
  <c r="K17" i="1"/>
  <c r="K16" i="1"/>
  <c r="K15" i="1"/>
  <c r="K14" i="1"/>
  <c r="H21" i="1"/>
  <c r="H19" i="1"/>
  <c r="H17" i="1"/>
  <c r="H15" i="1"/>
  <c r="C24" i="1"/>
  <c r="C21" i="1"/>
  <c r="C20" i="1"/>
  <c r="C19" i="1"/>
  <c r="C18" i="1"/>
  <c r="C17" i="1"/>
  <c r="C16" i="1"/>
  <c r="C15" i="1"/>
  <c r="C14" i="1"/>
  <c r="E45" i="1"/>
  <c r="F45" i="1" s="1"/>
  <c r="E42" i="1"/>
  <c r="F42" i="1" s="1"/>
  <c r="E34" i="1"/>
  <c r="F34" i="1" s="1"/>
  <c r="E41" i="1"/>
  <c r="E35" i="1"/>
  <c r="F35" i="1" s="1"/>
  <c r="E36" i="1"/>
  <c r="E37" i="1"/>
  <c r="F37" i="1" s="1"/>
  <c r="E38" i="1"/>
  <c r="E39" i="1"/>
  <c r="F39" i="1" s="1"/>
  <c r="E40" i="1"/>
  <c r="D45" i="1"/>
  <c r="D42" i="1"/>
  <c r="D34" i="1"/>
  <c r="D41" i="1"/>
  <c r="D35" i="1"/>
  <c r="D36" i="1"/>
  <c r="D37" i="1"/>
  <c r="D38" i="1"/>
  <c r="D39" i="1"/>
  <c r="D40" i="1"/>
  <c r="B45" i="1"/>
  <c r="C45" i="1" s="1"/>
  <c r="B42" i="1"/>
  <c r="C42" i="1" s="1"/>
  <c r="B34" i="1"/>
  <c r="B41" i="1"/>
  <c r="B35" i="1"/>
  <c r="B36" i="1"/>
  <c r="C36" i="1" s="1"/>
  <c r="B37" i="1"/>
  <c r="B38" i="1"/>
  <c r="C38" i="1"/>
  <c r="B39" i="1"/>
  <c r="B40" i="1"/>
  <c r="C40" i="1" s="1"/>
  <c r="AE13" i="1"/>
  <c r="AD25" i="1"/>
  <c r="O39" i="1" s="1"/>
  <c r="P39" i="1" s="1"/>
  <c r="AE16" i="1"/>
  <c r="AC25" i="1"/>
  <c r="N39" i="1" s="1"/>
  <c r="AB13" i="1"/>
  <c r="AA25" i="1"/>
  <c r="L39" i="1" s="1"/>
  <c r="M39" i="1" s="1"/>
  <c r="Z13" i="1"/>
  <c r="W13" i="1"/>
  <c r="U13" i="1"/>
  <c r="U14" i="1"/>
  <c r="U15" i="1"/>
  <c r="U16" i="1"/>
  <c r="U17" i="1"/>
  <c r="U18" i="1"/>
  <c r="U19" i="1"/>
  <c r="U20" i="1"/>
  <c r="U21" i="1"/>
  <c r="T25" i="1"/>
  <c r="O37" i="1" s="1"/>
  <c r="P37" i="1" s="1"/>
  <c r="S25" i="1"/>
  <c r="N37" i="1"/>
  <c r="R13" i="1"/>
  <c r="P13" i="1"/>
  <c r="M13" i="1"/>
  <c r="K13" i="1"/>
  <c r="F14" i="1"/>
  <c r="F15" i="1"/>
  <c r="F16" i="1"/>
  <c r="F17" i="1"/>
  <c r="F18" i="1"/>
  <c r="F19" i="1"/>
  <c r="F21" i="1"/>
  <c r="P16" i="1"/>
  <c r="P16" i="5"/>
  <c r="P16" i="4"/>
  <c r="AE16" i="7"/>
  <c r="L37" i="4"/>
  <c r="M37" i="4" s="1"/>
  <c r="F22" i="1"/>
  <c r="F23" i="1"/>
  <c r="F24" i="1"/>
  <c r="C22" i="1"/>
  <c r="C23" i="1"/>
  <c r="L36" i="1"/>
  <c r="M36" i="1" s="1"/>
  <c r="O34" i="6"/>
  <c r="P34" i="6" s="1"/>
  <c r="F22" i="6"/>
  <c r="L34" i="6"/>
  <c r="M34" i="6" s="1"/>
  <c r="C22" i="6"/>
  <c r="H20" i="6"/>
  <c r="H19" i="6"/>
  <c r="M18" i="6"/>
  <c r="M13" i="6"/>
  <c r="P19" i="6"/>
  <c r="P14" i="6"/>
  <c r="Z21" i="6"/>
  <c r="L35" i="6"/>
  <c r="H22" i="6"/>
  <c r="K22" i="6"/>
  <c r="M13" i="5"/>
  <c r="H22" i="5"/>
  <c r="O38" i="5"/>
  <c r="P38" i="5" s="1"/>
  <c r="O35" i="5"/>
  <c r="K22" i="5"/>
  <c r="M14" i="4"/>
  <c r="P21" i="4"/>
  <c r="H19" i="4"/>
  <c r="H22" i="4"/>
  <c r="K13" i="4"/>
  <c r="K22" i="4"/>
  <c r="Z21" i="4"/>
  <c r="L34" i="1"/>
  <c r="F20" i="1"/>
  <c r="F13" i="1"/>
  <c r="C13" i="1"/>
  <c r="C25" i="1" s="1"/>
  <c r="K21" i="1"/>
  <c r="H16" i="1"/>
  <c r="H20" i="1"/>
  <c r="H13" i="1"/>
  <c r="H14" i="1"/>
  <c r="H18" i="1"/>
  <c r="H24" i="1"/>
  <c r="L35" i="1"/>
  <c r="Z18" i="6"/>
  <c r="C20" i="6"/>
  <c r="C13" i="6"/>
  <c r="F14" i="6"/>
  <c r="K15" i="6"/>
  <c r="R16" i="6"/>
  <c r="U16" i="6"/>
  <c r="U13" i="6"/>
  <c r="H18" i="6"/>
  <c r="H13" i="6"/>
  <c r="H24" i="6"/>
  <c r="H14" i="6"/>
  <c r="K19" i="6"/>
  <c r="K14" i="6"/>
  <c r="K18" i="6"/>
  <c r="K21" i="6"/>
  <c r="K13" i="6"/>
  <c r="F13" i="6"/>
  <c r="W19" i="6"/>
  <c r="W18" i="6"/>
  <c r="K24" i="6"/>
  <c r="F43" i="6"/>
  <c r="H14" i="5"/>
  <c r="H24" i="5"/>
  <c r="H18" i="5"/>
  <c r="K15" i="5"/>
  <c r="K18" i="5"/>
  <c r="K14" i="5"/>
  <c r="K21" i="5"/>
  <c r="P15" i="5"/>
  <c r="P18" i="5"/>
  <c r="P13" i="5"/>
  <c r="P19" i="5"/>
  <c r="P14" i="5"/>
  <c r="H15" i="5"/>
  <c r="K13" i="5"/>
  <c r="W18" i="5"/>
  <c r="R16" i="5"/>
  <c r="H13" i="5"/>
  <c r="K19" i="5"/>
  <c r="K20" i="5"/>
  <c r="C14" i="5"/>
  <c r="C13" i="5"/>
  <c r="F23" i="7"/>
  <c r="F43" i="5"/>
  <c r="AE21" i="5"/>
  <c r="AE20" i="5"/>
  <c r="C20" i="5"/>
  <c r="F21" i="5"/>
  <c r="F20" i="5"/>
  <c r="P21" i="5"/>
  <c r="C43" i="6"/>
  <c r="S25" i="7"/>
  <c r="N37" i="7" s="1"/>
  <c r="Z20" i="7"/>
  <c r="P15" i="4"/>
  <c r="H15" i="4"/>
  <c r="H18" i="4"/>
  <c r="H14" i="4"/>
  <c r="K15" i="4"/>
  <c r="K14" i="4"/>
  <c r="K18" i="4"/>
  <c r="C15" i="4"/>
  <c r="F15" i="4"/>
  <c r="P14" i="4"/>
  <c r="P13" i="4"/>
  <c r="P18" i="4"/>
  <c r="H24" i="4"/>
  <c r="K19" i="4"/>
  <c r="K24" i="4"/>
  <c r="C14" i="4"/>
  <c r="F14" i="4"/>
  <c r="F20" i="4"/>
  <c r="K21" i="4"/>
  <c r="W17" i="4"/>
  <c r="O38" i="4"/>
  <c r="P38" i="4" s="1"/>
  <c r="Z17" i="4"/>
  <c r="C18" i="4"/>
  <c r="C20" i="4"/>
  <c r="O34" i="4"/>
  <c r="P34" i="4" s="1"/>
  <c r="H13" i="4"/>
  <c r="O35" i="4"/>
  <c r="M13" i="4"/>
  <c r="W20" i="4"/>
  <c r="M20" i="4"/>
  <c r="P20" i="4"/>
  <c r="P18" i="7"/>
  <c r="F43" i="4"/>
  <c r="K22" i="7"/>
  <c r="Z14" i="7"/>
  <c r="B40" i="7"/>
  <c r="C40" i="7" s="1"/>
  <c r="B25" i="7"/>
  <c r="L34" i="7" s="1"/>
  <c r="M34" i="7" s="1"/>
  <c r="C24" i="7"/>
  <c r="B35" i="7"/>
  <c r="C35" i="7" s="1"/>
  <c r="B37" i="7"/>
  <c r="C37" i="7" s="1"/>
  <c r="D34" i="7"/>
  <c r="E34" i="7"/>
  <c r="F34" i="7" s="1"/>
  <c r="M15" i="7"/>
  <c r="E36" i="7"/>
  <c r="F36" i="7" s="1"/>
  <c r="C35" i="1"/>
  <c r="B38" i="7"/>
  <c r="C38" i="7" s="1"/>
  <c r="R17" i="7"/>
  <c r="H22" i="7"/>
  <c r="F38" i="1"/>
  <c r="P17" i="7"/>
  <c r="Z16" i="7"/>
  <c r="F43" i="1"/>
  <c r="F44" i="1"/>
  <c r="C22" i="7"/>
  <c r="C23" i="7"/>
  <c r="C44" i="1"/>
  <c r="F15" i="7"/>
  <c r="F22" i="7"/>
  <c r="F36" i="1"/>
  <c r="F40" i="1"/>
  <c r="C34" i="1"/>
  <c r="C36" i="6"/>
  <c r="C39" i="5"/>
  <c r="C36" i="4"/>
  <c r="C43" i="4"/>
  <c r="C37" i="1"/>
  <c r="C39" i="1"/>
  <c r="K24" i="7"/>
  <c r="F37" i="6"/>
  <c r="C39" i="6"/>
  <c r="C37" i="6"/>
  <c r="F40" i="6"/>
  <c r="F36" i="6"/>
  <c r="C35" i="6"/>
  <c r="F35" i="6"/>
  <c r="F42" i="6"/>
  <c r="U13" i="7"/>
  <c r="C34" i="6"/>
  <c r="F34" i="6"/>
  <c r="F39" i="6"/>
  <c r="AB18" i="7"/>
  <c r="AB19" i="7"/>
  <c r="C40" i="6"/>
  <c r="C45" i="6"/>
  <c r="M35" i="6"/>
  <c r="AE20" i="7"/>
  <c r="R16" i="7"/>
  <c r="F36" i="5"/>
  <c r="F37" i="5"/>
  <c r="F34" i="5"/>
  <c r="C40" i="5"/>
  <c r="C35" i="5"/>
  <c r="F18" i="7"/>
  <c r="F40" i="5"/>
  <c r="F35" i="5"/>
  <c r="C34" i="5"/>
  <c r="F13" i="7"/>
  <c r="F14" i="7"/>
  <c r="F20" i="7"/>
  <c r="F42" i="5"/>
  <c r="M36" i="5"/>
  <c r="Z21" i="7"/>
  <c r="AE18" i="7"/>
  <c r="F35" i="4"/>
  <c r="F36" i="4"/>
  <c r="K18" i="7"/>
  <c r="C35" i="4"/>
  <c r="F38" i="4"/>
  <c r="F42" i="4"/>
  <c r="F45" i="4"/>
  <c r="C45" i="4"/>
  <c r="K15" i="7"/>
  <c r="K14" i="7"/>
  <c r="K16" i="7"/>
  <c r="K19" i="7"/>
  <c r="K13" i="7"/>
  <c r="C20" i="7"/>
  <c r="C18" i="7"/>
  <c r="C14" i="7"/>
  <c r="C40" i="4"/>
  <c r="C39" i="4"/>
  <c r="C13" i="7"/>
  <c r="F34" i="4"/>
  <c r="R13" i="7"/>
  <c r="M19" i="7"/>
  <c r="C34" i="4"/>
  <c r="K21" i="7"/>
  <c r="M20" i="7"/>
  <c r="M13" i="7"/>
  <c r="F40" i="4"/>
  <c r="P13" i="7"/>
  <c r="P14" i="7"/>
  <c r="P19" i="7"/>
  <c r="H19" i="7"/>
  <c r="H16" i="7"/>
  <c r="H13" i="7"/>
  <c r="H14" i="7"/>
  <c r="H18" i="7"/>
  <c r="H24" i="7"/>
  <c r="P25" i="1" l="1"/>
  <c r="E46" i="4"/>
  <c r="J25" i="7"/>
  <c r="K20" i="7" s="1"/>
  <c r="D37" i="7"/>
  <c r="B44" i="7"/>
  <c r="C44" i="7" s="1"/>
  <c r="P23" i="7"/>
  <c r="H25" i="6"/>
  <c r="F25" i="1"/>
  <c r="M25" i="6"/>
  <c r="R25" i="1"/>
  <c r="R25" i="4"/>
  <c r="E35" i="7"/>
  <c r="F35" i="7" s="1"/>
  <c r="AA25" i="7"/>
  <c r="L38" i="7" s="1"/>
  <c r="M38" i="7" s="1"/>
  <c r="E40" i="7"/>
  <c r="F40" i="7" s="1"/>
  <c r="P25" i="4"/>
  <c r="M25" i="1"/>
  <c r="D46" i="6"/>
  <c r="E46" i="6"/>
  <c r="B34" i="7"/>
  <c r="C34" i="7" s="1"/>
  <c r="D39" i="7"/>
  <c r="D44" i="7"/>
  <c r="C25" i="5"/>
  <c r="D46" i="4"/>
  <c r="Q25" i="7"/>
  <c r="L37" i="7" s="1"/>
  <c r="M37" i="7" s="1"/>
  <c r="D38" i="7"/>
  <c r="AC25" i="7"/>
  <c r="N38" i="7" s="1"/>
  <c r="D41" i="7"/>
  <c r="E37" i="7"/>
  <c r="F37" i="7" s="1"/>
  <c r="T25" i="7"/>
  <c r="O37" i="7" s="1"/>
  <c r="P37" i="7" s="1"/>
  <c r="U25" i="1"/>
  <c r="D46" i="5"/>
  <c r="E46" i="5"/>
  <c r="F41" i="5" s="1"/>
  <c r="F46" i="5" s="1"/>
  <c r="D45" i="7"/>
  <c r="C25" i="6"/>
  <c r="U25" i="4"/>
  <c r="K25" i="5"/>
  <c r="H20" i="5"/>
  <c r="B46" i="5"/>
  <c r="C41" i="5" s="1"/>
  <c r="C46" i="5" s="1"/>
  <c r="B46" i="4"/>
  <c r="C41" i="4" s="1"/>
  <c r="C46" i="4" s="1"/>
  <c r="F41" i="4"/>
  <c r="F46" i="4" s="1"/>
  <c r="H20" i="4"/>
  <c r="H25" i="4" s="1"/>
  <c r="E41" i="7"/>
  <c r="D43" i="7"/>
  <c r="N40" i="6"/>
  <c r="D46" i="1"/>
  <c r="R25" i="6"/>
  <c r="Z25" i="6"/>
  <c r="C46" i="6"/>
  <c r="E38" i="7"/>
  <c r="F38" i="7" s="1"/>
  <c r="Z25" i="4"/>
  <c r="AB25" i="4"/>
  <c r="C25" i="4"/>
  <c r="B46" i="1"/>
  <c r="C41" i="1" s="1"/>
  <c r="C46" i="1" s="1"/>
  <c r="W25" i="1"/>
  <c r="H25" i="5"/>
  <c r="AE25" i="4"/>
  <c r="F25" i="5"/>
  <c r="M25" i="5"/>
  <c r="R25" i="5"/>
  <c r="Z25" i="5"/>
  <c r="Y25" i="7"/>
  <c r="O39" i="7" s="1"/>
  <c r="P39" i="7" s="1"/>
  <c r="E43" i="7"/>
  <c r="F43" i="7" s="1"/>
  <c r="L40" i="1"/>
  <c r="M35" i="1" s="1"/>
  <c r="P25" i="6"/>
  <c r="E39" i="7"/>
  <c r="F39" i="7" s="1"/>
  <c r="AB25" i="1"/>
  <c r="O35" i="7"/>
  <c r="K25" i="6"/>
  <c r="AE25" i="1"/>
  <c r="W25" i="6"/>
  <c r="N40" i="5"/>
  <c r="O25" i="7"/>
  <c r="O36" i="7" s="1"/>
  <c r="P36" i="7" s="1"/>
  <c r="D36" i="7"/>
  <c r="K25" i="4"/>
  <c r="B36" i="7"/>
  <c r="C36" i="7" s="1"/>
  <c r="P16" i="7"/>
  <c r="B45" i="7"/>
  <c r="C45" i="7" s="1"/>
  <c r="B39" i="7"/>
  <c r="C39" i="7" s="1"/>
  <c r="F25" i="6"/>
  <c r="W25" i="4"/>
  <c r="AE25" i="5"/>
  <c r="X25" i="7"/>
  <c r="N39" i="7" s="1"/>
  <c r="F25" i="4"/>
  <c r="E45" i="7"/>
  <c r="F45" i="7" s="1"/>
  <c r="P25" i="5"/>
  <c r="M25" i="4"/>
  <c r="U25" i="6"/>
  <c r="AB25" i="6"/>
  <c r="AE25" i="6"/>
  <c r="U25" i="5"/>
  <c r="AB25" i="5"/>
  <c r="Z25" i="1"/>
  <c r="E46" i="1"/>
  <c r="F41" i="1" s="1"/>
  <c r="F46" i="1" s="1"/>
  <c r="N40" i="1"/>
  <c r="I25" i="7"/>
  <c r="N35" i="7" s="1"/>
  <c r="K20" i="1"/>
  <c r="K25" i="1" s="1"/>
  <c r="H25" i="1"/>
  <c r="B41" i="7"/>
  <c r="F46" i="6"/>
  <c r="P38" i="6"/>
  <c r="P40" i="6" s="1"/>
  <c r="O40" i="6"/>
  <c r="L40" i="6"/>
  <c r="M38" i="6"/>
  <c r="M40" i="6" s="1"/>
  <c r="AB25" i="7"/>
  <c r="F25" i="7"/>
  <c r="V25" i="7"/>
  <c r="L39" i="7" s="1"/>
  <c r="M39" i="7" s="1"/>
  <c r="W25" i="7"/>
  <c r="L40" i="5"/>
  <c r="M35" i="5" s="1"/>
  <c r="M34" i="5"/>
  <c r="O40" i="5"/>
  <c r="P35" i="5" s="1"/>
  <c r="R25" i="7"/>
  <c r="P34" i="5"/>
  <c r="L25" i="7"/>
  <c r="L36" i="7" s="1"/>
  <c r="M36" i="7" s="1"/>
  <c r="L40" i="4"/>
  <c r="M35" i="4" s="1"/>
  <c r="N40" i="4"/>
  <c r="M25" i="7"/>
  <c r="M34" i="4"/>
  <c r="O40" i="4"/>
  <c r="P35" i="4" s="1"/>
  <c r="P40" i="4" s="1"/>
  <c r="K25" i="7"/>
  <c r="P21" i="7"/>
  <c r="C25" i="7"/>
  <c r="U25" i="7"/>
  <c r="Z25" i="7"/>
  <c r="D42" i="7"/>
  <c r="E42" i="7"/>
  <c r="F42" i="7" s="1"/>
  <c r="O40" i="1"/>
  <c r="P35" i="1" s="1"/>
  <c r="P40" i="1" s="1"/>
  <c r="P34" i="7"/>
  <c r="M34" i="1"/>
  <c r="AE21" i="7"/>
  <c r="AE25" i="7" s="1"/>
  <c r="G25" i="7"/>
  <c r="L35" i="7" s="1"/>
  <c r="B42" i="7"/>
  <c r="AD25" i="7"/>
  <c r="O38" i="7" s="1"/>
  <c r="P38" i="7" s="1"/>
  <c r="N25" i="7"/>
  <c r="N36" i="7" s="1"/>
  <c r="E46" i="7" l="1"/>
  <c r="F41" i="7" s="1"/>
  <c r="P40" i="5"/>
  <c r="M40" i="5"/>
  <c r="M40" i="4"/>
  <c r="D46" i="7"/>
  <c r="P25" i="7"/>
  <c r="N40" i="7"/>
  <c r="M40" i="1"/>
  <c r="F46" i="7"/>
  <c r="H20" i="7"/>
  <c r="H25" i="7" s="1"/>
  <c r="O40" i="7"/>
  <c r="P35" i="7" s="1"/>
  <c r="P40" i="7" s="1"/>
  <c r="L40" i="7"/>
  <c r="M35" i="7" s="1"/>
  <c r="M40" i="7" s="1"/>
  <c r="B46" i="7"/>
  <c r="C41" i="7" s="1"/>
  <c r="C42" i="7"/>
  <c r="C46" i="7" l="1"/>
</calcChain>
</file>

<file path=xl/sharedStrings.xml><?xml version="1.0" encoding="utf-8"?>
<sst xmlns="http://schemas.openxmlformats.org/spreadsheetml/2006/main" count="458" uniqueCount="64">
  <si>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</si>
  <si>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</si>
  <si>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</si>
  <si>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</si>
  <si>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</si>
  <si>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</si>
  <si>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</si>
  <si>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</si>
  <si>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</si>
  <si>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</si>
  <si>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</si>
  <si>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</si>
  <si>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</si>
  <si>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</si>
  <si>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</si>
  <si>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</si>
  <si>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</si>
  <si>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</si>
  <si>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</si>
  <si>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</si>
  <si>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</si>
  <si>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</si>
  <si>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</si>
  <si>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</si>
  <si>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</si>
  <si>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</si>
  <si>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</si>
  <si>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</si>
  <si>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</si>
  <si>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</si>
  <si>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</si>
  <si>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</si>
  <si>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</si>
  <si>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</si>
  <si>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</si>
  <si>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</si>
  <si>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</si>
  <si>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</si>
  <si>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</si>
  <si>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</si>
  <si>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</si>
  <si>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</si>
  <si>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</si>
  <si>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</si>
  <si>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</si>
  <si>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</si>
  <si>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</si>
  <si>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</si>
  <si>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</si>
  <si>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</si>
  <si>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</si>
  <si>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</si>
  <si>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</si>
  <si>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https://bcnroc.ajuntament.barcelona.cat/jspui/bitstream/11703/128073/5/GM_pressupost-general_2023.pdf#page=269</t>
  </si>
  <si>
    <t>1 de gener a 31 de març de 2024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</si>
  <si>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</si>
  <si>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</si>
  <si>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</si>
  <si>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</si>
  <si>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</si>
  <si>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</si>
  <si>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Consorci Campus Diagonal-Besòs (CCDB)</t>
  </si>
  <si>
    <t>Nota:</t>
  </si>
  <si>
    <t>El Consorci Campus Diagonal-Besòs  informa que durant el 4t Trimestre de 2024 no ha adjudicat cap contracte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</si>
</sst>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9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  <font>
      <b/>
      <i/>
      <sz val="11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74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0" fontId="44" fillId="2" borderId="2" xfId="0" applyFont="1" applyFill="1" applyBorder="1" applyAlignment="1">
      <alignment horizontal="right" vertical="center"/>
    </xf>
    <xf numFmtId="0" fontId="48" fillId="2" borderId="52" xfId="0" applyFont="1" applyFill="1" applyBorder="1" applyAlignment="1" applyProtection="1">
      <alignment vertical="center"/>
      <protection locked="0"/>
    </xf>
    <xf numFmtId="0" fontId="6" fillId="2" borderId="52" xfId="0" applyFont="1" applyFill="1" applyBorder="1" applyAlignment="1">
      <alignment vertical="center"/>
    </xf>
    <xf numFmtId="0" fontId="0" fillId="2" borderId="52" xfId="0" applyFill="1" applyBorder="1" applyAlignment="1">
      <alignment vertical="center"/>
    </xf>
    <xf numFmtId="0" fontId="0" fillId="2" borderId="52" xfId="0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wrapText="1" inden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BE-45DF-BE3C-D91133BC4122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BE-45DF-BE3C-D91133BC4122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BE-45DF-BE3C-D91133BC4122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BE-45DF-BE3C-D91133BC4122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BE-45DF-BE3C-D91133BC4122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BE-45DF-BE3C-D91133BC4122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BE-45DF-BE3C-D91133BC4122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BE-45DF-BE3C-D91133BC4122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1BE-45DF-BE3C-D91133BC4122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BE-45DF-BE3C-D91133BC412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BE-45DF-BE3C-D91133BC4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3C-4A02-ACB9-5471D13DD911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3C-4A02-ACB9-5471D13DD911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3C-4A02-ACB9-5471D13DD911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3C-4A02-ACB9-5471D13DD911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3C-4A02-ACB9-5471D13DD911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3C-4A02-ACB9-5471D13DD911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3C-4A02-ACB9-5471D13DD911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3C-4A02-ACB9-5471D13DD911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3C-4A02-ACB9-5471D13DD911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3C-4A02-ACB9-5471D13DD91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56619.62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3C-4A02-ACB9-5471D13DD9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7D-40B0-96CC-3514B0A7F478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7D-40B0-96CC-3514B0A7F478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7D-40B0-96CC-3514B0A7F478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7D-40B0-96CC-3514B0A7F47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7D-40B0-96CC-3514B0A7F4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C8-45EA-ACE1-6B3859CB558A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C8-45EA-ACE1-6B3859CB558A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C8-45EA-ACE1-6B3859CB558A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C8-45EA-ACE1-6B3859CB558A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C8-45EA-ACE1-6B3859CB558A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C8-45EA-ACE1-6B3859CB558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0</c:v>
                </c:pt>
                <c:pt idx="1">
                  <c:v>56619.62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C8-45EA-ACE1-6B3859CB55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28073/5/GM_pressupost-general_202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zoomScale="70" zoomScaleNormal="70" workbookViewId="0">
      <selection activeCell="B8" sqref="B8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21875" style="26" customWidth="1"/>
    <col min="8" max="8" width="10.88671875" style="59" customWidth="1"/>
    <col min="9" max="9" width="17.2187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2187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45421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23" t="s">
        <v>61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7" t="s">
        <v>6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9"/>
    </row>
    <row r="11" spans="1:31" ht="30" customHeight="1" thickBot="1" x14ac:dyDescent="0.35">
      <c r="A11" s="118" t="s">
        <v>10</v>
      </c>
      <c r="B11" s="130" t="s">
        <v>3</v>
      </c>
      <c r="C11" s="131"/>
      <c r="D11" s="131"/>
      <c r="E11" s="131"/>
      <c r="F11" s="132"/>
      <c r="G11" s="133" t="s">
        <v>1</v>
      </c>
      <c r="H11" s="134"/>
      <c r="I11" s="134"/>
      <c r="J11" s="134"/>
      <c r="K11" s="135"/>
      <c r="L11" s="104" t="s">
        <v>2</v>
      </c>
      <c r="M11" s="105"/>
      <c r="N11" s="105"/>
      <c r="O11" s="105"/>
      <c r="P11" s="105"/>
      <c r="Q11" s="136" t="s">
        <v>34</v>
      </c>
      <c r="R11" s="137"/>
      <c r="S11" s="137"/>
      <c r="T11" s="137"/>
      <c r="U11" s="138"/>
      <c r="V11" s="142" t="s">
        <v>5</v>
      </c>
      <c r="W11" s="143"/>
      <c r="X11" s="143"/>
      <c r="Y11" s="143"/>
      <c r="Z11" s="144"/>
      <c r="AA11" s="139" t="s">
        <v>4</v>
      </c>
      <c r="AB11" s="140"/>
      <c r="AC11" s="140"/>
      <c r="AD11" s="140"/>
      <c r="AE11" s="141"/>
    </row>
    <row r="12" spans="1:31" ht="39" customHeight="1" thickBot="1" x14ac:dyDescent="0.35">
      <c r="A12" s="119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4" si="0">IF(B13,B13/$B$25,"")</f>
        <v/>
      </c>
      <c r="D13" s="4"/>
      <c r="E13" s="5"/>
      <c r="F13" s="21" t="str">
        <f t="shared" ref="F13:F24" si="1">IF(E13,E13/$E$25,"")</f>
        <v/>
      </c>
      <c r="G13" s="1"/>
      <c r="H13" s="20" t="str">
        <f t="shared" ref="H13:H24" si="2">IF(G13,G13/$G$25,"")</f>
        <v/>
      </c>
      <c r="I13" s="4"/>
      <c r="J13" s="5"/>
      <c r="K13" s="21" t="str">
        <f t="shared" ref="K13:K24" si="3">IF(J13,J13/$J$25,"")</f>
        <v/>
      </c>
      <c r="L13" s="1"/>
      <c r="M13" s="20" t="str">
        <f t="shared" ref="M13:M24" si="4">IF(L13,L13/$L$25,"")</f>
        <v/>
      </c>
      <c r="N13" s="4"/>
      <c r="O13" s="5"/>
      <c r="P13" s="21" t="str">
        <f t="shared" ref="P13:P24" si="5">IF(O13,O13/$O$25,"")</f>
        <v/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2</v>
      </c>
      <c r="H20" s="62">
        <f t="shared" si="2"/>
        <v>1</v>
      </c>
      <c r="I20" s="65">
        <f>2150+13900</f>
        <v>16050</v>
      </c>
      <c r="J20" s="66">
        <f>2601.5+16819</f>
        <v>19420.5</v>
      </c>
      <c r="K20" s="63">
        <f t="shared" si="3"/>
        <v>1</v>
      </c>
      <c r="L20" s="64"/>
      <c r="M20" s="62" t="str">
        <f t="shared" si="4"/>
        <v/>
      </c>
      <c r="N20" s="65"/>
      <c r="O20" s="66"/>
      <c r="P20" s="63" t="str">
        <f t="shared" si="5"/>
        <v/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3">
      <c r="A21" s="89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91"/>
      <c r="J21" s="91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93"/>
      <c r="Y21" s="93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1"/>
      <c r="J22" s="91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1"/>
      <c r="J23" s="91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93"/>
      <c r="Y23" s="94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si="0"/>
        <v/>
      </c>
      <c r="D24" s="65"/>
      <c r="E24" s="66"/>
      <c r="F24" s="63" t="str">
        <f t="shared" si="1"/>
        <v/>
      </c>
      <c r="G24" s="64"/>
      <c r="H24" s="62" t="str">
        <f t="shared" si="2"/>
        <v/>
      </c>
      <c r="I24" s="65"/>
      <c r="J24" s="66"/>
      <c r="K24" s="63" t="str">
        <f t="shared" si="3"/>
        <v/>
      </c>
      <c r="L24" s="64"/>
      <c r="M24" s="62" t="str">
        <f t="shared" si="4"/>
        <v/>
      </c>
      <c r="N24" s="65"/>
      <c r="O24" s="66"/>
      <c r="P24" s="63" t="str">
        <f t="shared" si="5"/>
        <v/>
      </c>
      <c r="Q24" s="64"/>
      <c r="R24" s="62" t="str">
        <f t="shared" si="6"/>
        <v/>
      </c>
      <c r="S24" s="65"/>
      <c r="T24" s="66"/>
      <c r="U24" s="63" t="str">
        <f t="shared" si="7"/>
        <v/>
      </c>
      <c r="V24" s="64"/>
      <c r="W24" s="62" t="str">
        <f t="shared" si="8"/>
        <v/>
      </c>
      <c r="X24" s="65"/>
      <c r="Y24" s="66"/>
      <c r="Z24" s="63" t="str">
        <f t="shared" si="9"/>
        <v/>
      </c>
      <c r="AA24" s="64"/>
      <c r="AB24" s="20" t="str">
        <f t="shared" si="10"/>
        <v/>
      </c>
      <c r="AC24" s="65"/>
      <c r="AD24" s="66"/>
      <c r="AE24" s="63" t="str">
        <f t="shared" si="11"/>
        <v/>
      </c>
    </row>
    <row r="25" spans="1:31" ht="33" customHeight="1" thickBot="1" x14ac:dyDescent="0.35">
      <c r="A25" s="78" t="s">
        <v>0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2</v>
      </c>
      <c r="H25" s="17">
        <f t="shared" si="12"/>
        <v>1</v>
      </c>
      <c r="I25" s="18">
        <f t="shared" si="12"/>
        <v>16050</v>
      </c>
      <c r="J25" s="18">
        <f t="shared" si="12"/>
        <v>19420.5</v>
      </c>
      <c r="K25" s="19">
        <f t="shared" si="12"/>
        <v>1</v>
      </c>
      <c r="L25" s="16">
        <f t="shared" si="12"/>
        <v>0</v>
      </c>
      <c r="M25" s="17">
        <f t="shared" si="12"/>
        <v>0</v>
      </c>
      <c r="N25" s="18">
        <f t="shared" si="12"/>
        <v>0</v>
      </c>
      <c r="O25" s="18">
        <f t="shared" si="12"/>
        <v>0</v>
      </c>
      <c r="P25" s="19">
        <f t="shared" si="12"/>
        <v>0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3">
      <c r="B26" s="25"/>
      <c r="H26" s="25"/>
      <c r="N26" s="25"/>
    </row>
    <row r="27" spans="1:31" s="47" customFormat="1" ht="34.35" hidden="1" customHeight="1" x14ac:dyDescent="0.3">
      <c r="A27" s="124" t="s">
        <v>55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hidden="1" customHeight="1" x14ac:dyDescent="0.3">
      <c r="A28" s="125" t="s">
        <v>53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3">
      <c r="A29" s="120" t="s">
        <v>36</v>
      </c>
      <c r="B29" s="120"/>
      <c r="C29" s="120"/>
      <c r="D29" s="120"/>
      <c r="E29" s="120"/>
      <c r="F29" s="120"/>
      <c r="G29" s="120"/>
      <c r="H29" s="120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01" t="s">
        <v>10</v>
      </c>
      <c r="B31" s="106" t="s">
        <v>17</v>
      </c>
      <c r="C31" s="107"/>
      <c r="D31" s="107"/>
      <c r="E31" s="107"/>
      <c r="F31" s="108"/>
      <c r="G31" s="24"/>
      <c r="J31" s="112" t="s">
        <v>15</v>
      </c>
      <c r="K31" s="113"/>
      <c r="L31" s="106" t="s">
        <v>16</v>
      </c>
      <c r="M31" s="107"/>
      <c r="N31" s="107"/>
      <c r="O31" s="107"/>
      <c r="P31" s="108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02"/>
      <c r="B32" s="121"/>
      <c r="C32" s="122"/>
      <c r="D32" s="122"/>
      <c r="E32" s="122"/>
      <c r="F32" s="123"/>
      <c r="G32" s="24"/>
      <c r="J32" s="114"/>
      <c r="K32" s="115"/>
      <c r="L32" s="109"/>
      <c r="M32" s="110"/>
      <c r="N32" s="110"/>
      <c r="O32" s="110"/>
      <c r="P32" s="111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03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6"/>
      <c r="K33" s="117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13">B13+G13+L13+Q13+AA13+V13</f>
        <v>0</v>
      </c>
      <c r="C34" s="8" t="str">
        <f t="shared" ref="C34:C43" si="14">IF(B34,B34/$B$46,"")</f>
        <v/>
      </c>
      <c r="D34" s="10">
        <f t="shared" ref="D34:D45" si="15">D13+I13+N13+S13+AC13+X13</f>
        <v>0</v>
      </c>
      <c r="E34" s="11">
        <f t="shared" ref="E34:E45" si="16">E13+J13+O13+T13+AD13+Y13</f>
        <v>0</v>
      </c>
      <c r="F34" s="21" t="str">
        <f t="shared" ref="F34:F43" si="17">IF(E34,E34/$E$46,"")</f>
        <v/>
      </c>
      <c r="J34" s="149" t="s">
        <v>3</v>
      </c>
      <c r="K34" s="150"/>
      <c r="L34" s="54">
        <f>B25</f>
        <v>0</v>
      </c>
      <c r="M34" s="8" t="str">
        <f t="shared" ref="M34:M39" si="18">IF(L34,L34/$L$40,"")</f>
        <v/>
      </c>
      <c r="N34" s="55">
        <f>D25</f>
        <v>0</v>
      </c>
      <c r="O34" s="55">
        <f>E25</f>
        <v>0</v>
      </c>
      <c r="P34" s="56" t="str">
        <f t="shared" ref="P34:P39" si="19">IF(O34,O34/$O$40,"")</f>
        <v/>
      </c>
    </row>
    <row r="35" spans="1:33" s="24" customFormat="1" ht="30" customHeight="1" x14ac:dyDescent="0.3">
      <c r="A35" s="41" t="s">
        <v>18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145" t="s">
        <v>1</v>
      </c>
      <c r="K35" s="146"/>
      <c r="L35" s="57">
        <f>G25</f>
        <v>2</v>
      </c>
      <c r="M35" s="8">
        <f t="shared" si="18"/>
        <v>1</v>
      </c>
      <c r="N35" s="58">
        <f>I25</f>
        <v>16050</v>
      </c>
      <c r="O35" s="58">
        <f>J25</f>
        <v>19420.5</v>
      </c>
      <c r="P35" s="56">
        <f t="shared" si="19"/>
        <v>1</v>
      </c>
    </row>
    <row r="36" spans="1:33" ht="30" customHeight="1" x14ac:dyDescent="0.3">
      <c r="A36" s="41" t="s">
        <v>19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G36" s="24"/>
      <c r="J36" s="145" t="s">
        <v>2</v>
      </c>
      <c r="K36" s="146"/>
      <c r="L36" s="57">
        <f>L25</f>
        <v>0</v>
      </c>
      <c r="M36" s="8" t="str">
        <f t="shared" si="18"/>
        <v/>
      </c>
      <c r="N36" s="58">
        <f>N25</f>
        <v>0</v>
      </c>
      <c r="O36" s="58">
        <f>O25</f>
        <v>0</v>
      </c>
      <c r="P36" s="56" t="str">
        <f t="shared" si="19"/>
        <v/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145" t="s">
        <v>34</v>
      </c>
      <c r="K37" s="146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J38" s="145" t="s">
        <v>5</v>
      </c>
      <c r="K38" s="146"/>
      <c r="L38" s="57">
        <f>V25</f>
        <v>0</v>
      </c>
      <c r="M38" s="8" t="str">
        <f t="shared" si="18"/>
        <v/>
      </c>
      <c r="N38" s="58">
        <f>X25</f>
        <v>0</v>
      </c>
      <c r="O38" s="58">
        <f>Y25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145" t="s">
        <v>4</v>
      </c>
      <c r="K39" s="146"/>
      <c r="L39" s="57">
        <f>AA25</f>
        <v>0</v>
      </c>
      <c r="M39" s="8" t="str">
        <f t="shared" si="18"/>
        <v/>
      </c>
      <c r="N39" s="58">
        <f>AC25</f>
        <v>0</v>
      </c>
      <c r="O39" s="58">
        <f>AD25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13"/>
        <v>0</v>
      </c>
      <c r="C40" s="8" t="str">
        <f t="shared" si="14"/>
        <v/>
      </c>
      <c r="D40" s="13">
        <f t="shared" si="15"/>
        <v>0</v>
      </c>
      <c r="E40" s="14">
        <f t="shared" si="16"/>
        <v>0</v>
      </c>
      <c r="F40" s="21" t="str">
        <f t="shared" si="17"/>
        <v/>
      </c>
      <c r="G40" s="24"/>
      <c r="J40" s="147" t="s">
        <v>0</v>
      </c>
      <c r="K40" s="148"/>
      <c r="L40" s="79">
        <f>SUM(L34:L39)</f>
        <v>2</v>
      </c>
      <c r="M40" s="17">
        <f>SUM(M34:M39)</f>
        <v>1</v>
      </c>
      <c r="N40" s="80">
        <f>SUM(N34:N39)</f>
        <v>16050</v>
      </c>
      <c r="O40" s="81">
        <f>SUM(O34:O39)</f>
        <v>19420.5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13"/>
        <v>2</v>
      </c>
      <c r="C41" s="8">
        <f t="shared" si="14"/>
        <v>1</v>
      </c>
      <c r="D41" s="13">
        <f t="shared" si="15"/>
        <v>16050</v>
      </c>
      <c r="E41" s="14">
        <f t="shared" si="16"/>
        <v>19420.5</v>
      </c>
      <c r="F41" s="21">
        <f t="shared" si="17"/>
        <v>1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89" t="s">
        <v>50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13"/>
        <v>0</v>
      </c>
      <c r="C44" s="8" t="str">
        <f t="shared" ref="C44" si="20">IF(B44,B44/$B$46,"")</f>
        <v/>
      </c>
      <c r="D44" s="13">
        <f t="shared" si="15"/>
        <v>0</v>
      </c>
      <c r="E44" s="14">
        <f t="shared" si="16"/>
        <v>0</v>
      </c>
      <c r="F44" s="21" t="str">
        <f t="shared" ref="F44" si="2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90" t="s">
        <v>52</v>
      </c>
      <c r="B45" s="12">
        <f t="shared" si="13"/>
        <v>0</v>
      </c>
      <c r="C45" s="8" t="str">
        <f t="shared" ref="C45" si="22">IF(B45,B45/$B$46,"")</f>
        <v/>
      </c>
      <c r="D45" s="13">
        <f t="shared" si="15"/>
        <v>0</v>
      </c>
      <c r="E45" s="14">
        <f t="shared" si="16"/>
        <v>0</v>
      </c>
      <c r="F45" s="21" t="str">
        <f t="shared" ref="F45" si="2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2</v>
      </c>
      <c r="C46" s="17">
        <f>SUM(C34:C45)</f>
        <v>1</v>
      </c>
      <c r="D46" s="18">
        <f>SUM(D34:D45)</f>
        <v>16050</v>
      </c>
      <c r="E46" s="18">
        <f>SUM(E34:E45)</f>
        <v>19420.5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38:K38"/>
    <mergeCell ref="J40:K40"/>
    <mergeCell ref="J34:K34"/>
    <mergeCell ref="J35:K35"/>
    <mergeCell ref="J36:K36"/>
    <mergeCell ref="J37:K37"/>
    <mergeCell ref="J39:K39"/>
    <mergeCell ref="B10:AE10"/>
    <mergeCell ref="B11:F11"/>
    <mergeCell ref="G11:K11"/>
    <mergeCell ref="Q11:U11"/>
    <mergeCell ref="AA11:AE11"/>
    <mergeCell ref="V11:Z11"/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</mergeCells>
  <hyperlinks>
    <hyperlink ref="A28" r:id="rId1" location="page=269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topLeftCell="A16" zoomScale="80" zoomScaleNormal="80" workbookViewId="0">
      <selection activeCell="J8" sqref="J8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21875" style="26" customWidth="1"/>
    <col min="8" max="8" width="10.88671875" style="59" customWidth="1"/>
    <col min="9" max="9" width="17.2187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2187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85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38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45554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Consorci Campus Diagonal-Besòs (CCDB)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7" t="s">
        <v>6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9"/>
    </row>
    <row r="11" spans="1:31" ht="30" customHeight="1" thickBot="1" x14ac:dyDescent="0.35">
      <c r="A11" s="118" t="s">
        <v>10</v>
      </c>
      <c r="B11" s="130" t="s">
        <v>3</v>
      </c>
      <c r="C11" s="131"/>
      <c r="D11" s="131"/>
      <c r="E11" s="131"/>
      <c r="F11" s="132"/>
      <c r="G11" s="133" t="s">
        <v>1</v>
      </c>
      <c r="H11" s="134"/>
      <c r="I11" s="134"/>
      <c r="J11" s="134"/>
      <c r="K11" s="135"/>
      <c r="L11" s="104" t="s">
        <v>2</v>
      </c>
      <c r="M11" s="105"/>
      <c r="N11" s="105"/>
      <c r="O11" s="105"/>
      <c r="P11" s="105"/>
      <c r="Q11" s="136" t="s">
        <v>34</v>
      </c>
      <c r="R11" s="137"/>
      <c r="S11" s="137"/>
      <c r="T11" s="137"/>
      <c r="U11" s="138"/>
      <c r="V11" s="142" t="s">
        <v>5</v>
      </c>
      <c r="W11" s="143"/>
      <c r="X11" s="143"/>
      <c r="Y11" s="143"/>
      <c r="Z11" s="144"/>
      <c r="AA11" s="139" t="s">
        <v>4</v>
      </c>
      <c r="AB11" s="140"/>
      <c r="AC11" s="140"/>
      <c r="AD11" s="140"/>
      <c r="AE11" s="141"/>
    </row>
    <row r="12" spans="1:31" ht="39" customHeight="1" thickBot="1" x14ac:dyDescent="0.35">
      <c r="A12" s="119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/>
      <c r="H13" s="20" t="str">
        <f t="shared" ref="H13:H21" si="2">IF(G13,G13/$G$25,"")</f>
        <v/>
      </c>
      <c r="I13" s="4"/>
      <c r="J13" s="5"/>
      <c r="K13" s="21" t="str">
        <f t="shared" ref="K13:K21" si="3">IF(J13,J13/$J$25,"")</f>
        <v/>
      </c>
      <c r="L13" s="1"/>
      <c r="M13" s="20" t="str">
        <f t="shared" ref="M13:M21" si="4">IF(L13,L13/$L$25,"")</f>
        <v/>
      </c>
      <c r="N13" s="4"/>
      <c r="O13" s="5"/>
      <c r="P13" s="21" t="str">
        <f t="shared" ref="P13:P21" si="5">IF(O13,O13/$O$25,"")</f>
        <v/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2</v>
      </c>
      <c r="H20" s="62">
        <f t="shared" si="2"/>
        <v>1</v>
      </c>
      <c r="I20" s="65">
        <f>3600+13440</f>
        <v>17040</v>
      </c>
      <c r="J20" s="66">
        <f>4356+16262.4</f>
        <v>20618.400000000001</v>
      </c>
      <c r="K20" s="21">
        <f t="shared" si="3"/>
        <v>1</v>
      </c>
      <c r="L20" s="64"/>
      <c r="M20" s="62" t="str">
        <f t="shared" si="4"/>
        <v/>
      </c>
      <c r="N20" s="65"/>
      <c r="O20" s="66"/>
      <c r="P20" s="63" t="str">
        <f t="shared" si="5"/>
        <v/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3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/>
      <c r="H23" s="20" t="str">
        <f t="shared" si="13"/>
        <v/>
      </c>
      <c r="I23" s="6"/>
      <c r="J23" s="7"/>
      <c r="K23" s="21" t="str">
        <f t="shared" si="14"/>
        <v/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/>
      <c r="W23" s="20" t="str">
        <f t="shared" si="18"/>
        <v/>
      </c>
      <c r="X23" s="6"/>
      <c r="Y23" s="7"/>
      <c r="Z23" s="21" t="str">
        <f t="shared" si="19"/>
        <v/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2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3">IF(G24,G24/$G$25,"")</f>
        <v/>
      </c>
      <c r="I24" s="65"/>
      <c r="J24" s="66"/>
      <c r="K24" s="63" t="str">
        <f t="shared" ref="K24" si="24">IF(J24,J24/$J$25,"")</f>
        <v/>
      </c>
      <c r="L24" s="64"/>
      <c r="M24" s="62" t="str">
        <f t="shared" ref="M24" si="25">IF(L24,L24/$L$25,"")</f>
        <v/>
      </c>
      <c r="N24" s="65"/>
      <c r="O24" s="66"/>
      <c r="P24" s="63" t="str">
        <f t="shared" ref="P24" si="26">IF(O24,O24/$O$25,"")</f>
        <v/>
      </c>
      <c r="Q24" s="64"/>
      <c r="R24" s="62" t="str">
        <f t="shared" ref="R24" si="2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28">IF(V24,V24/$V$25,"")</f>
        <v/>
      </c>
      <c r="X24" s="65"/>
      <c r="Y24" s="66"/>
      <c r="Z24" s="63" t="str">
        <f t="shared" ref="Z24" si="29">IF(Y24,Y24/$Y$25,"")</f>
        <v/>
      </c>
      <c r="AA24" s="64"/>
      <c r="AB24" s="20" t="str">
        <f t="shared" ref="AB24" si="30">IF(AA24,AA24/$AA$25,"")</f>
        <v/>
      </c>
      <c r="AC24" s="65"/>
      <c r="AD24" s="66"/>
      <c r="AE24" s="63" t="str">
        <f t="shared" ref="AE24" si="31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32">SUM(B13:B24)</f>
        <v>0</v>
      </c>
      <c r="C25" s="17">
        <f t="shared" si="32"/>
        <v>0</v>
      </c>
      <c r="D25" s="18">
        <f t="shared" si="32"/>
        <v>0</v>
      </c>
      <c r="E25" s="18">
        <f t="shared" si="32"/>
        <v>0</v>
      </c>
      <c r="F25" s="19">
        <f t="shared" si="32"/>
        <v>0</v>
      </c>
      <c r="G25" s="16">
        <f t="shared" si="32"/>
        <v>2</v>
      </c>
      <c r="H25" s="17">
        <f t="shared" si="32"/>
        <v>1</v>
      </c>
      <c r="I25" s="18">
        <f t="shared" si="32"/>
        <v>17040</v>
      </c>
      <c r="J25" s="18">
        <f t="shared" si="32"/>
        <v>20618.400000000001</v>
      </c>
      <c r="K25" s="19">
        <f t="shared" si="32"/>
        <v>1</v>
      </c>
      <c r="L25" s="16">
        <f t="shared" si="32"/>
        <v>0</v>
      </c>
      <c r="M25" s="17">
        <f t="shared" si="32"/>
        <v>0</v>
      </c>
      <c r="N25" s="18">
        <f t="shared" si="32"/>
        <v>0</v>
      </c>
      <c r="O25" s="18">
        <f t="shared" si="32"/>
        <v>0</v>
      </c>
      <c r="P25" s="19">
        <f t="shared" si="32"/>
        <v>0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0</v>
      </c>
      <c r="W25" s="17">
        <f t="shared" si="32"/>
        <v>0</v>
      </c>
      <c r="X25" s="18">
        <f t="shared" si="32"/>
        <v>0</v>
      </c>
      <c r="Y25" s="18">
        <f t="shared" si="32"/>
        <v>0</v>
      </c>
      <c r="Z25" s="19">
        <f t="shared" si="32"/>
        <v>0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4" customFormat="1" ht="18" customHeight="1" x14ac:dyDescent="0.3">
      <c r="B26" s="25"/>
      <c r="H26" s="25"/>
      <c r="N26" s="25"/>
    </row>
    <row r="27" spans="1:31" s="47" customFormat="1" ht="34.35" hidden="1" customHeight="1" x14ac:dyDescent="0.3">
      <c r="A27" s="124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hidden="1" customHeight="1" x14ac:dyDescent="0.3">
      <c r="A28" s="126" t="str">
        <f>'CONTRACTACIO 1r TR 2024'!A28:Q28</f>
        <v>https://bcnroc.ajuntament.barcelona.cat/jspui/bitstream/11703/128073/5/GM_pressupost-general_2023.pdf#page=269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3">
      <c r="A29" s="120" t="s">
        <v>36</v>
      </c>
      <c r="B29" s="120"/>
      <c r="C29" s="120"/>
      <c r="D29" s="120"/>
      <c r="E29" s="120"/>
      <c r="F29" s="120"/>
      <c r="G29" s="120"/>
      <c r="H29" s="120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01" t="s">
        <v>10</v>
      </c>
      <c r="B31" s="106" t="s">
        <v>17</v>
      </c>
      <c r="C31" s="107"/>
      <c r="D31" s="107"/>
      <c r="E31" s="107"/>
      <c r="F31" s="108"/>
      <c r="G31" s="24"/>
      <c r="J31" s="112" t="s">
        <v>15</v>
      </c>
      <c r="K31" s="113"/>
      <c r="L31" s="106" t="s">
        <v>16</v>
      </c>
      <c r="M31" s="107"/>
      <c r="N31" s="107"/>
      <c r="O31" s="107"/>
      <c r="P31" s="108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02"/>
      <c r="B32" s="109"/>
      <c r="C32" s="110"/>
      <c r="D32" s="110"/>
      <c r="E32" s="110"/>
      <c r="F32" s="111"/>
      <c r="G32" s="24"/>
      <c r="J32" s="114"/>
      <c r="K32" s="115"/>
      <c r="L32" s="109"/>
      <c r="M32" s="110"/>
      <c r="N32" s="110"/>
      <c r="O32" s="110"/>
      <c r="P32" s="111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03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6"/>
      <c r="K33" s="117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33">B13+G13+L13+Q13+AA13+V13</f>
        <v>0</v>
      </c>
      <c r="C34" s="8" t="str">
        <f t="shared" ref="C34:C45" si="34">IF(B34,B34/$B$46,"")</f>
        <v/>
      </c>
      <c r="D34" s="10">
        <f t="shared" ref="D34:D45" si="35">D13+I13+N13+S13+AC13+X13</f>
        <v>0</v>
      </c>
      <c r="E34" s="11">
        <f t="shared" ref="E34:E45" si="36">E13+J13+O13+T13+AD13+Y13</f>
        <v>0</v>
      </c>
      <c r="F34" s="21" t="str">
        <f t="shared" ref="F34:F42" si="37">IF(E34,E34/$E$46,"")</f>
        <v/>
      </c>
      <c r="J34" s="149" t="s">
        <v>3</v>
      </c>
      <c r="K34" s="150"/>
      <c r="L34" s="54">
        <f>B25</f>
        <v>0</v>
      </c>
      <c r="M34" s="8" t="str">
        <f t="shared" ref="M34:M39" si="38">IF(L34,L34/$L$40,"")</f>
        <v/>
      </c>
      <c r="N34" s="55">
        <f>D25</f>
        <v>0</v>
      </c>
      <c r="O34" s="55">
        <f>E25</f>
        <v>0</v>
      </c>
      <c r="P34" s="56" t="str">
        <f t="shared" ref="P34:P39" si="39">IF(O34,O34/$O$40,"")</f>
        <v/>
      </c>
    </row>
    <row r="35" spans="1:33" s="24" customFormat="1" ht="30" customHeight="1" x14ac:dyDescent="0.3">
      <c r="A35" s="41" t="s">
        <v>18</v>
      </c>
      <c r="B35" s="12">
        <f t="shared" si="33"/>
        <v>0</v>
      </c>
      <c r="C35" s="8" t="str">
        <f t="shared" si="34"/>
        <v/>
      </c>
      <c r="D35" s="13">
        <f t="shared" si="35"/>
        <v>0</v>
      </c>
      <c r="E35" s="14">
        <f t="shared" si="36"/>
        <v>0</v>
      </c>
      <c r="F35" s="21" t="str">
        <f t="shared" si="37"/>
        <v/>
      </c>
      <c r="J35" s="145" t="s">
        <v>1</v>
      </c>
      <c r="K35" s="146"/>
      <c r="L35" s="57">
        <f>G25</f>
        <v>2</v>
      </c>
      <c r="M35" s="8">
        <f t="shared" si="38"/>
        <v>1</v>
      </c>
      <c r="N35" s="58">
        <f>I25</f>
        <v>17040</v>
      </c>
      <c r="O35" s="58">
        <f>J25</f>
        <v>20618.400000000001</v>
      </c>
      <c r="P35" s="56">
        <f t="shared" si="39"/>
        <v>1</v>
      </c>
    </row>
    <row r="36" spans="1:33" ht="30" customHeight="1" x14ac:dyDescent="0.3">
      <c r="A36" s="41" t="s">
        <v>19</v>
      </c>
      <c r="B36" s="12">
        <f t="shared" si="33"/>
        <v>0</v>
      </c>
      <c r="C36" s="8" t="str">
        <f t="shared" si="34"/>
        <v/>
      </c>
      <c r="D36" s="13">
        <f t="shared" si="35"/>
        <v>0</v>
      </c>
      <c r="E36" s="14">
        <f t="shared" si="36"/>
        <v>0</v>
      </c>
      <c r="F36" s="21" t="str">
        <f t="shared" si="37"/>
        <v/>
      </c>
      <c r="G36" s="24"/>
      <c r="J36" s="145" t="s">
        <v>2</v>
      </c>
      <c r="K36" s="146"/>
      <c r="L36" s="57">
        <f>L25</f>
        <v>0</v>
      </c>
      <c r="M36" s="8" t="str">
        <f t="shared" si="38"/>
        <v/>
      </c>
      <c r="N36" s="58">
        <f>N25</f>
        <v>0</v>
      </c>
      <c r="O36" s="58">
        <f>O25</f>
        <v>0</v>
      </c>
      <c r="P36" s="56" t="str">
        <f t="shared" si="39"/>
        <v/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4"/>
      <c r="J37" s="145" t="s">
        <v>34</v>
      </c>
      <c r="K37" s="146"/>
      <c r="L37" s="57">
        <f>Q25</f>
        <v>0</v>
      </c>
      <c r="M37" s="8" t="str">
        <f t="shared" si="38"/>
        <v/>
      </c>
      <c r="N37" s="58">
        <f>S25</f>
        <v>0</v>
      </c>
      <c r="O37" s="58">
        <f>T25</f>
        <v>0</v>
      </c>
      <c r="P37" s="56" t="str">
        <f t="shared" si="3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4"/>
      <c r="J38" s="145" t="s">
        <v>5</v>
      </c>
      <c r="K38" s="146"/>
      <c r="L38" s="57">
        <f>V25</f>
        <v>0</v>
      </c>
      <c r="M38" s="8" t="str">
        <f t="shared" si="38"/>
        <v/>
      </c>
      <c r="N38" s="58">
        <f>X25</f>
        <v>0</v>
      </c>
      <c r="O38" s="58">
        <f>Y25</f>
        <v>0</v>
      </c>
      <c r="P38" s="56" t="str">
        <f t="shared" si="3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33"/>
        <v>0</v>
      </c>
      <c r="C39" s="8" t="str">
        <f t="shared" si="34"/>
        <v/>
      </c>
      <c r="D39" s="13">
        <f t="shared" si="35"/>
        <v>0</v>
      </c>
      <c r="E39" s="22">
        <f t="shared" si="36"/>
        <v>0</v>
      </c>
      <c r="F39" s="21" t="str">
        <f t="shared" si="37"/>
        <v/>
      </c>
      <c r="G39" s="24"/>
      <c r="J39" s="145" t="s">
        <v>4</v>
      </c>
      <c r="K39" s="146"/>
      <c r="L39" s="57">
        <f>AA25</f>
        <v>0</v>
      </c>
      <c r="M39" s="8" t="str">
        <f t="shared" si="38"/>
        <v/>
      </c>
      <c r="N39" s="58">
        <f>AC25</f>
        <v>0</v>
      </c>
      <c r="O39" s="58">
        <f>AD25</f>
        <v>0</v>
      </c>
      <c r="P39" s="56" t="str">
        <f t="shared" si="3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33"/>
        <v>0</v>
      </c>
      <c r="C40" s="8" t="str">
        <f t="shared" si="34"/>
        <v/>
      </c>
      <c r="D40" s="13">
        <f t="shared" si="35"/>
        <v>0</v>
      </c>
      <c r="E40" s="14">
        <f t="shared" si="36"/>
        <v>0</v>
      </c>
      <c r="F40" s="21" t="str">
        <f t="shared" si="37"/>
        <v/>
      </c>
      <c r="G40" s="24"/>
      <c r="J40" s="147" t="s">
        <v>0</v>
      </c>
      <c r="K40" s="148"/>
      <c r="L40" s="79">
        <f>SUM(L34:L39)</f>
        <v>2</v>
      </c>
      <c r="M40" s="17">
        <f>SUM(M34:M39)</f>
        <v>1</v>
      </c>
      <c r="N40" s="80">
        <f>SUM(N34:N39)</f>
        <v>17040</v>
      </c>
      <c r="O40" s="81">
        <f>SUM(O34:O39)</f>
        <v>20618.400000000001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33"/>
        <v>2</v>
      </c>
      <c r="C41" s="8">
        <f t="shared" si="34"/>
        <v>1</v>
      </c>
      <c r="D41" s="13">
        <f t="shared" si="35"/>
        <v>17040</v>
      </c>
      <c r="E41" s="14">
        <f t="shared" si="36"/>
        <v>20618.400000000001</v>
      </c>
      <c r="F41" s="21">
        <f t="shared" si="37"/>
        <v>1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44" t="s">
        <v>32</v>
      </c>
      <c r="B42" s="12">
        <f t="shared" si="33"/>
        <v>0</v>
      </c>
      <c r="C42" s="8" t="str">
        <f t="shared" si="34"/>
        <v/>
      </c>
      <c r="D42" s="13">
        <f t="shared" si="35"/>
        <v>0</v>
      </c>
      <c r="E42" s="14">
        <f t="shared" si="36"/>
        <v>0</v>
      </c>
      <c r="F42" s="21" t="str">
        <f t="shared" si="3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33"/>
        <v>0</v>
      </c>
      <c r="C44" s="8" t="str">
        <f t="shared" si="34"/>
        <v/>
      </c>
      <c r="D44" s="13">
        <f t="shared" si="35"/>
        <v>0</v>
      </c>
      <c r="E44" s="14">
        <f t="shared" si="36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52</v>
      </c>
      <c r="B45" s="12">
        <f t="shared" si="33"/>
        <v>0</v>
      </c>
      <c r="C45" s="8" t="str">
        <f t="shared" si="34"/>
        <v/>
      </c>
      <c r="D45" s="13">
        <f t="shared" si="35"/>
        <v>0</v>
      </c>
      <c r="E45" s="14">
        <f t="shared" si="36"/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2</v>
      </c>
      <c r="C46" s="17">
        <f>SUM(C34:C45)</f>
        <v>1</v>
      </c>
      <c r="D46" s="18">
        <f>SUM(D34:D45)</f>
        <v>17040</v>
      </c>
      <c r="E46" s="18">
        <f>SUM(E34:E45)</f>
        <v>20618.400000000001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29:H29"/>
    <mergeCell ref="A31:A33"/>
    <mergeCell ref="B31:F32"/>
    <mergeCell ref="J31:K33"/>
    <mergeCell ref="L31:P32"/>
    <mergeCell ref="A28:Q28"/>
    <mergeCell ref="J40:K40"/>
    <mergeCell ref="J34:K34"/>
    <mergeCell ref="J35:K35"/>
    <mergeCell ref="J36:K36"/>
    <mergeCell ref="J37:K37"/>
    <mergeCell ref="J39:K39"/>
    <mergeCell ref="J38:K38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zoomScale="80" zoomScaleNormal="80" workbookViewId="0">
      <selection activeCell="L1" sqref="L1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21875" style="26" customWidth="1"/>
    <col min="8" max="8" width="10.88671875" style="59" customWidth="1"/>
    <col min="9" max="9" width="17.2187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2187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85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39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>
        <v>45593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Consorci Campus Diagonal-Besòs (CCDB)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0.100000000000001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7" t="s">
        <v>6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9"/>
    </row>
    <row r="11" spans="1:31" ht="30" customHeight="1" thickBot="1" x14ac:dyDescent="0.35">
      <c r="A11" s="118" t="s">
        <v>10</v>
      </c>
      <c r="B11" s="130" t="s">
        <v>3</v>
      </c>
      <c r="C11" s="131"/>
      <c r="D11" s="131"/>
      <c r="E11" s="131"/>
      <c r="F11" s="132"/>
      <c r="G11" s="133" t="s">
        <v>1</v>
      </c>
      <c r="H11" s="134"/>
      <c r="I11" s="134"/>
      <c r="J11" s="134"/>
      <c r="K11" s="135"/>
      <c r="L11" s="104" t="s">
        <v>2</v>
      </c>
      <c r="M11" s="105"/>
      <c r="N11" s="105"/>
      <c r="O11" s="105"/>
      <c r="P11" s="105"/>
      <c r="Q11" s="136" t="s">
        <v>34</v>
      </c>
      <c r="R11" s="137"/>
      <c r="S11" s="137"/>
      <c r="T11" s="137"/>
      <c r="U11" s="138"/>
      <c r="V11" s="142" t="s">
        <v>5</v>
      </c>
      <c r="W11" s="143"/>
      <c r="X11" s="143"/>
      <c r="Y11" s="143"/>
      <c r="Z11" s="144"/>
      <c r="AA11" s="139" t="s">
        <v>4</v>
      </c>
      <c r="AB11" s="140"/>
      <c r="AC11" s="140"/>
      <c r="AD11" s="140"/>
      <c r="AE11" s="141"/>
    </row>
    <row r="12" spans="1:31" ht="39" customHeight="1" thickBot="1" x14ac:dyDescent="0.35">
      <c r="A12" s="119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3" si="0">IF(B13,B13/$B$25,"")</f>
        <v/>
      </c>
      <c r="D13" s="4"/>
      <c r="E13" s="5"/>
      <c r="F13" s="21" t="str">
        <f t="shared" ref="F13:F24" si="1">IF(E13,E13/$E$25,"")</f>
        <v/>
      </c>
      <c r="G13" s="1"/>
      <c r="H13" s="20" t="str">
        <f t="shared" ref="H13:H23" si="2">IF(G13,G13/$G$25,"")</f>
        <v/>
      </c>
      <c r="I13" s="4"/>
      <c r="J13" s="5"/>
      <c r="K13" s="21" t="str">
        <f t="shared" ref="K13:K23" si="3">IF(J13,J13/$J$25,"")</f>
        <v/>
      </c>
      <c r="L13" s="1"/>
      <c r="M13" s="20" t="str">
        <f t="shared" ref="M13:M23" si="4">IF(L13,L13/$L$25,"")</f>
        <v/>
      </c>
      <c r="N13" s="4"/>
      <c r="O13" s="5"/>
      <c r="P13" s="21" t="str">
        <f t="shared" ref="P13:P23" si="5">IF(O13,O13/$O$25,"")</f>
        <v/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2</v>
      </c>
      <c r="H20" s="62">
        <f t="shared" si="2"/>
        <v>1</v>
      </c>
      <c r="I20" s="65">
        <v>13703.07</v>
      </c>
      <c r="J20" s="66">
        <v>16580.72</v>
      </c>
      <c r="K20" s="63">
        <f t="shared" si="3"/>
        <v>1</v>
      </c>
      <c r="L20" s="64"/>
      <c r="M20" s="62" t="str">
        <f t="shared" si="4"/>
        <v/>
      </c>
      <c r="N20" s="65"/>
      <c r="O20" s="66"/>
      <c r="P20" s="63" t="str">
        <f t="shared" si="5"/>
        <v/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3">
      <c r="A21" s="44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1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13">IF(G24,G24/$G$25,"")</f>
        <v/>
      </c>
      <c r="I24" s="65"/>
      <c r="J24" s="66"/>
      <c r="K24" s="63" t="str">
        <f t="shared" ref="K24" si="14">IF(J24,J24/$J$25,"")</f>
        <v/>
      </c>
      <c r="L24" s="64"/>
      <c r="M24" s="62" t="str">
        <f t="shared" ref="M24" si="15">IF(L24,L24/$L$25,"")</f>
        <v/>
      </c>
      <c r="N24" s="65"/>
      <c r="O24" s="66"/>
      <c r="P24" s="63" t="str">
        <f t="shared" ref="P24" si="16">IF(O24,O24/$O$25,"")</f>
        <v/>
      </c>
      <c r="Q24" s="64"/>
      <c r="R24" s="62" t="str">
        <f t="shared" ref="R24" si="1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18">IF(V24,V24/$V$25,"")</f>
        <v/>
      </c>
      <c r="X24" s="65"/>
      <c r="Y24" s="66"/>
      <c r="Z24" s="63" t="str">
        <f t="shared" ref="Z24" si="19">IF(Y24,Y24/$Y$25,"")</f>
        <v/>
      </c>
      <c r="AA24" s="64"/>
      <c r="AB24" s="20" t="str">
        <f t="shared" ref="AB24" si="20">IF(AA24,AA24/$AA$25,"")</f>
        <v/>
      </c>
      <c r="AC24" s="65"/>
      <c r="AD24" s="66"/>
      <c r="AE24" s="63" t="str">
        <f t="shared" ref="AE24" si="21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22">SUM(B13:B24)</f>
        <v>0</v>
      </c>
      <c r="C25" s="17">
        <f t="shared" si="22"/>
        <v>0</v>
      </c>
      <c r="D25" s="18">
        <f t="shared" si="22"/>
        <v>0</v>
      </c>
      <c r="E25" s="18">
        <f t="shared" si="22"/>
        <v>0</v>
      </c>
      <c r="F25" s="19">
        <f t="shared" si="22"/>
        <v>0</v>
      </c>
      <c r="G25" s="16">
        <f t="shared" si="22"/>
        <v>2</v>
      </c>
      <c r="H25" s="17">
        <f t="shared" si="22"/>
        <v>1</v>
      </c>
      <c r="I25" s="18">
        <f t="shared" si="22"/>
        <v>13703.07</v>
      </c>
      <c r="J25" s="18">
        <f t="shared" si="22"/>
        <v>16580.72</v>
      </c>
      <c r="K25" s="19">
        <f t="shared" si="22"/>
        <v>1</v>
      </c>
      <c r="L25" s="16">
        <f t="shared" si="22"/>
        <v>0</v>
      </c>
      <c r="M25" s="17">
        <f t="shared" si="22"/>
        <v>0</v>
      </c>
      <c r="N25" s="18">
        <f t="shared" si="22"/>
        <v>0</v>
      </c>
      <c r="O25" s="18">
        <f t="shared" si="22"/>
        <v>0</v>
      </c>
      <c r="P25" s="19">
        <f t="shared" si="22"/>
        <v>0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0</v>
      </c>
      <c r="W25" s="17">
        <f t="shared" si="22"/>
        <v>0</v>
      </c>
      <c r="X25" s="18">
        <f t="shared" si="22"/>
        <v>0</v>
      </c>
      <c r="Y25" s="18">
        <f t="shared" si="22"/>
        <v>0</v>
      </c>
      <c r="Z25" s="19">
        <f t="shared" si="22"/>
        <v>0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4" customFormat="1" ht="18.75" customHeight="1" x14ac:dyDescent="0.3">
      <c r="B26" s="25"/>
      <c r="H26" s="25"/>
      <c r="N26" s="25"/>
    </row>
    <row r="27" spans="1:31" s="47" customFormat="1" ht="34.35" hidden="1" customHeight="1" x14ac:dyDescent="0.3">
      <c r="A27" s="124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hidden="1" customHeight="1" x14ac:dyDescent="0.3">
      <c r="A28" s="126" t="str">
        <f>'CONTRACTACIO 1r TR 2024'!A28:Q28</f>
        <v>https://bcnroc.ajuntament.barcelona.cat/jspui/bitstream/11703/128073/5/GM_pressupost-general_2023.pdf#page=269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3">
      <c r="A29" s="120" t="s">
        <v>36</v>
      </c>
      <c r="B29" s="120"/>
      <c r="C29" s="120"/>
      <c r="D29" s="120"/>
      <c r="E29" s="120"/>
      <c r="F29" s="120"/>
      <c r="G29" s="120"/>
      <c r="H29" s="120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01" t="s">
        <v>10</v>
      </c>
      <c r="B31" s="106" t="s">
        <v>17</v>
      </c>
      <c r="C31" s="107"/>
      <c r="D31" s="107"/>
      <c r="E31" s="107"/>
      <c r="F31" s="108"/>
      <c r="G31" s="24"/>
      <c r="J31" s="112" t="s">
        <v>15</v>
      </c>
      <c r="K31" s="113"/>
      <c r="L31" s="106" t="s">
        <v>16</v>
      </c>
      <c r="M31" s="107"/>
      <c r="N31" s="107"/>
      <c r="O31" s="107"/>
      <c r="P31" s="108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02"/>
      <c r="B32" s="121"/>
      <c r="C32" s="122"/>
      <c r="D32" s="122"/>
      <c r="E32" s="122"/>
      <c r="F32" s="123"/>
      <c r="G32" s="24"/>
      <c r="J32" s="114"/>
      <c r="K32" s="115"/>
      <c r="L32" s="109"/>
      <c r="M32" s="110"/>
      <c r="N32" s="110"/>
      <c r="O32" s="110"/>
      <c r="P32" s="111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03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6"/>
      <c r="K33" s="117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23">B13+G13+L13+Q13+AA13+V13</f>
        <v>0</v>
      </c>
      <c r="C34" s="8" t="str">
        <f t="shared" ref="C34:C42" si="24">IF(B34,B34/$B$46,"")</f>
        <v/>
      </c>
      <c r="D34" s="10">
        <f t="shared" ref="D34:D45" si="25">D13+I13+N13+S13+AC13+X13</f>
        <v>0</v>
      </c>
      <c r="E34" s="11">
        <f t="shared" ref="E34:E45" si="26">E13+J13+O13+T13+AD13+Y13</f>
        <v>0</v>
      </c>
      <c r="F34" s="21" t="str">
        <f t="shared" ref="F34:F43" si="27">IF(E34,E34/$E$46,"")</f>
        <v/>
      </c>
      <c r="J34" s="149" t="s">
        <v>3</v>
      </c>
      <c r="K34" s="150"/>
      <c r="L34" s="54">
        <f>B25</f>
        <v>0</v>
      </c>
      <c r="M34" s="8" t="str">
        <f>IF(L34,L34/$L$40,"")</f>
        <v/>
      </c>
      <c r="N34" s="55">
        <f>D25</f>
        <v>0</v>
      </c>
      <c r="O34" s="55">
        <f>E25</f>
        <v>0</v>
      </c>
      <c r="P34" s="56" t="str">
        <f>IF(O34,O34/$O$40,"")</f>
        <v/>
      </c>
    </row>
    <row r="35" spans="1:33" s="24" customFormat="1" ht="30" customHeight="1" x14ac:dyDescent="0.3">
      <c r="A35" s="41" t="s">
        <v>18</v>
      </c>
      <c r="B35" s="12">
        <f t="shared" si="23"/>
        <v>0</v>
      </c>
      <c r="C35" s="8" t="str">
        <f t="shared" si="24"/>
        <v/>
      </c>
      <c r="D35" s="13">
        <f t="shared" si="25"/>
        <v>0</v>
      </c>
      <c r="E35" s="14">
        <f t="shared" si="26"/>
        <v>0</v>
      </c>
      <c r="F35" s="21" t="str">
        <f t="shared" si="27"/>
        <v/>
      </c>
      <c r="J35" s="145" t="s">
        <v>1</v>
      </c>
      <c r="K35" s="146"/>
      <c r="L35" s="57">
        <f>G25</f>
        <v>2</v>
      </c>
      <c r="M35" s="8">
        <f>IF(L35,L35/$L$40,"")</f>
        <v>1</v>
      </c>
      <c r="N35" s="58">
        <f>I25</f>
        <v>13703.07</v>
      </c>
      <c r="O35" s="58">
        <f>J25</f>
        <v>16580.72</v>
      </c>
      <c r="P35" s="56">
        <f>IF(O35,O35/$O$40,"")</f>
        <v>1</v>
      </c>
    </row>
    <row r="36" spans="1:33" ht="30" customHeight="1" x14ac:dyDescent="0.3">
      <c r="A36" s="41" t="s">
        <v>19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G36" s="24"/>
      <c r="J36" s="145" t="s">
        <v>2</v>
      </c>
      <c r="K36" s="146"/>
      <c r="L36" s="57">
        <f>L25</f>
        <v>0</v>
      </c>
      <c r="M36" s="8" t="str">
        <f>IF(L36,L36/$L$40,"")</f>
        <v/>
      </c>
      <c r="N36" s="58">
        <f>N25</f>
        <v>0</v>
      </c>
      <c r="O36" s="58">
        <f>O25</f>
        <v>0</v>
      </c>
      <c r="P36" s="56" t="str">
        <f>IF(O36,O36/$O$40,"")</f>
        <v/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45" t="s">
        <v>34</v>
      </c>
      <c r="K37" s="146"/>
      <c r="L37" s="57">
        <f>Q25</f>
        <v>0</v>
      </c>
      <c r="M37" s="8" t="str">
        <f>IF(L37,L37/$L$40,"")</f>
        <v/>
      </c>
      <c r="N37" s="58">
        <f>S25</f>
        <v>0</v>
      </c>
      <c r="O37" s="58">
        <f>T25</f>
        <v>0</v>
      </c>
      <c r="P37" s="56" t="str">
        <f>IF(O37,O37/$O$40,"")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4"/>
      <c r="J38" s="145" t="s">
        <v>5</v>
      </c>
      <c r="K38" s="146"/>
      <c r="L38" s="57">
        <f>V25</f>
        <v>0</v>
      </c>
      <c r="M38" s="8" t="str">
        <f>IF(L38,L38/$L$40,"")</f>
        <v/>
      </c>
      <c r="N38" s="58">
        <f>X25</f>
        <v>0</v>
      </c>
      <c r="O38" s="58">
        <f>Y25</f>
        <v>0</v>
      </c>
      <c r="P38" s="56" t="str">
        <f>IF(O38,O38/$O$40,"")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45" t="s">
        <v>4</v>
      </c>
      <c r="K39" s="146"/>
      <c r="L39" s="57">
        <f>AA25</f>
        <v>0</v>
      </c>
      <c r="M39" s="8" t="str">
        <f t="shared" ref="M39" si="28">IF(L39,L39/$L$40,"")</f>
        <v/>
      </c>
      <c r="N39" s="58">
        <f>AC25</f>
        <v>0</v>
      </c>
      <c r="O39" s="58">
        <f>AD25</f>
        <v>0</v>
      </c>
      <c r="P39" s="56" t="str">
        <f t="shared" ref="P39" si="29">IF(O39,O39/$O$40,"")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23"/>
        <v>0</v>
      </c>
      <c r="C40" s="8" t="str">
        <f t="shared" si="24"/>
        <v/>
      </c>
      <c r="D40" s="13">
        <f t="shared" si="25"/>
        <v>0</v>
      </c>
      <c r="E40" s="14">
        <f t="shared" si="26"/>
        <v>0</v>
      </c>
      <c r="F40" s="21" t="str">
        <f t="shared" si="27"/>
        <v/>
      </c>
      <c r="G40" s="24"/>
      <c r="J40" s="147" t="s">
        <v>0</v>
      </c>
      <c r="K40" s="148"/>
      <c r="L40" s="79">
        <f>SUM(L34:L39)</f>
        <v>2</v>
      </c>
      <c r="M40" s="17">
        <f>SUM(M34:M39)</f>
        <v>1</v>
      </c>
      <c r="N40" s="80">
        <f>SUM(N34:N39)</f>
        <v>13703.07</v>
      </c>
      <c r="O40" s="81">
        <f>SUM(O34:O39)</f>
        <v>16580.72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23"/>
        <v>2</v>
      </c>
      <c r="C41" s="8">
        <f t="shared" si="24"/>
        <v>1</v>
      </c>
      <c r="D41" s="13">
        <f t="shared" si="25"/>
        <v>13703.07</v>
      </c>
      <c r="E41" s="14">
        <f t="shared" si="26"/>
        <v>16580.72</v>
      </c>
      <c r="F41" s="21">
        <f t="shared" si="27"/>
        <v>1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44" t="s">
        <v>32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23"/>
        <v>0</v>
      </c>
      <c r="C44" s="8" t="str">
        <f t="shared" si="30"/>
        <v/>
      </c>
      <c r="D44" s="13">
        <f t="shared" si="25"/>
        <v>0</v>
      </c>
      <c r="E44" s="14">
        <f t="shared" si="26"/>
        <v>0</v>
      </c>
      <c r="F44" s="21" t="str">
        <f t="shared" ref="F44" si="3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90" t="s">
        <v>52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2</v>
      </c>
      <c r="C46" s="17">
        <f>SUM(C34:C45)</f>
        <v>1</v>
      </c>
      <c r="D46" s="18">
        <f>SUM(D34:D45)</f>
        <v>13703.07</v>
      </c>
      <c r="E46" s="18">
        <f>SUM(E34:E45)</f>
        <v>16580.72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8:K38"/>
    <mergeCell ref="J39:K39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abSelected="1" zoomScale="70" zoomScaleNormal="70" workbookViewId="0">
      <selection activeCell="I7" sqref="I7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21875" style="26" customWidth="1"/>
    <col min="8" max="8" width="10.88671875" style="59" customWidth="1"/>
    <col min="9" max="9" width="17.2187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2187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85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40</v>
      </c>
      <c r="B7" s="30" t="s">
        <v>58</v>
      </c>
      <c r="C7" s="31"/>
      <c r="D7" s="31"/>
      <c r="E7" s="31"/>
      <c r="F7" s="31"/>
      <c r="H7" s="69"/>
      <c r="I7" s="95" t="s">
        <v>62</v>
      </c>
      <c r="J7" s="96" t="s">
        <v>63</v>
      </c>
      <c r="K7" s="97"/>
      <c r="L7" s="97"/>
      <c r="M7" s="98"/>
      <c r="N7" s="99"/>
      <c r="O7" s="98"/>
      <c r="P7" s="97"/>
      <c r="Q7" s="100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Consorci Campus Diagonal-Besòs (CCDB)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7" t="s">
        <v>6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9"/>
    </row>
    <row r="11" spans="1:31" ht="30" customHeight="1" thickBot="1" x14ac:dyDescent="0.35">
      <c r="A11" s="118" t="s">
        <v>10</v>
      </c>
      <c r="B11" s="130" t="s">
        <v>3</v>
      </c>
      <c r="C11" s="131"/>
      <c r="D11" s="131"/>
      <c r="E11" s="131"/>
      <c r="F11" s="132"/>
      <c r="G11" s="133" t="s">
        <v>1</v>
      </c>
      <c r="H11" s="134"/>
      <c r="I11" s="134"/>
      <c r="J11" s="134"/>
      <c r="K11" s="135"/>
      <c r="L11" s="104" t="s">
        <v>2</v>
      </c>
      <c r="M11" s="105"/>
      <c r="N11" s="105"/>
      <c r="O11" s="105"/>
      <c r="P11" s="105"/>
      <c r="Q11" s="136" t="s">
        <v>34</v>
      </c>
      <c r="R11" s="137"/>
      <c r="S11" s="137"/>
      <c r="T11" s="137"/>
      <c r="U11" s="138"/>
      <c r="V11" s="142" t="s">
        <v>5</v>
      </c>
      <c r="W11" s="143"/>
      <c r="X11" s="143"/>
      <c r="Y11" s="143"/>
      <c r="Z11" s="144"/>
      <c r="AA11" s="139" t="s">
        <v>4</v>
      </c>
      <c r="AB11" s="140"/>
      <c r="AC11" s="140"/>
      <c r="AD11" s="140"/>
      <c r="AE11" s="141"/>
    </row>
    <row r="12" spans="1:31" ht="39" customHeight="1" thickBot="1" x14ac:dyDescent="0.35">
      <c r="A12" s="119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/>
      <c r="H13" s="20" t="str">
        <f t="shared" ref="H13:H21" si="2">IF(G13,G13/$G$25,"")</f>
        <v/>
      </c>
      <c r="I13" s="4"/>
      <c r="J13" s="5"/>
      <c r="K13" s="21" t="str">
        <f t="shared" ref="K13:K21" si="3">IF(J13,J13/$J$25,"")</f>
        <v/>
      </c>
      <c r="L13" s="1"/>
      <c r="M13" s="20" t="str">
        <f>IF(L13,L13/$L$25,"")</f>
        <v/>
      </c>
      <c r="N13" s="4"/>
      <c r="O13" s="5"/>
      <c r="P13" s="21" t="str">
        <f>IF(O13,O13/$O$25,"")</f>
        <v/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>IF(L14,L14/$L$25,"")</f>
        <v/>
      </c>
      <c r="N14" s="6"/>
      <c r="O14" s="7"/>
      <c r="P14" s="21" t="str">
        <f>IF(O14,O14/$O$25,"")</f>
        <v/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>IF(L15,L15/$L$25,"")</f>
        <v/>
      </c>
      <c r="N15" s="6"/>
      <c r="O15" s="7"/>
      <c r="P15" s="21" t="str">
        <f>IF(O15,O15/$O$25,"")</f>
        <v/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>IF(L18,L18/$L$25,"")</f>
        <v/>
      </c>
      <c r="N18" s="65"/>
      <c r="O18" s="66"/>
      <c r="P18" s="63" t="str">
        <f>IF(O18,O18/$O$25,"")</f>
        <v/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/>
      <c r="W18" s="62" t="str">
        <f t="shared" si="6"/>
        <v/>
      </c>
      <c r="X18" s="65"/>
      <c r="Y18" s="66"/>
      <c r="Z18" s="63" t="str">
        <f t="shared" si="7"/>
        <v/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>IF(L19,L19/$L$25,"")</f>
        <v/>
      </c>
      <c r="N19" s="6"/>
      <c r="O19" s="7"/>
      <c r="P19" s="21" t="str">
        <f>IF(O19,O19/$O$25,"")</f>
        <v/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/>
      <c r="H20" s="62" t="str">
        <f t="shared" si="2"/>
        <v/>
      </c>
      <c r="I20" s="65"/>
      <c r="J20" s="66"/>
      <c r="K20" s="63" t="str">
        <f t="shared" si="3"/>
        <v/>
      </c>
      <c r="L20" s="64"/>
      <c r="M20" s="62" t="str">
        <f>IF(L20,L20/$L$25,"")</f>
        <v/>
      </c>
      <c r="N20" s="65"/>
      <c r="O20" s="66"/>
      <c r="P20" s="63" t="str">
        <f>IF(O20,O20/$O$25,"")</f>
        <v/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/>
      <c r="W20" s="62" t="str">
        <f t="shared" si="6"/>
        <v/>
      </c>
      <c r="X20" s="65"/>
      <c r="Y20" s="66"/>
      <c r="Z20" s="63" t="str">
        <f t="shared" si="7"/>
        <v/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39.9" hidden="1" customHeight="1" x14ac:dyDescent="0.3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>IF(L21,L21/$L$25,"")</f>
        <v/>
      </c>
      <c r="N21" s="6"/>
      <c r="O21" s="7"/>
      <c r="P21" s="21" t="str">
        <f>IF(O21,O21/$O$25,"")</f>
        <v/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/>
      <c r="H23" s="20" t="str">
        <f t="shared" si="11"/>
        <v/>
      </c>
      <c r="I23" s="6"/>
      <c r="J23" s="7"/>
      <c r="K23" s="21" t="str">
        <f t="shared" si="12"/>
        <v/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20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1">IF(G24,G24/$G$25,"")</f>
        <v/>
      </c>
      <c r="I24" s="65"/>
      <c r="J24" s="66"/>
      <c r="K24" s="63" t="str">
        <f t="shared" ref="K24" si="22">IF(J24,J24/$J$25,"")</f>
        <v/>
      </c>
      <c r="L24" s="64"/>
      <c r="M24" s="62" t="str">
        <f t="shared" ref="M24" si="23">IF(L24,L24/$L$25,"")</f>
        <v/>
      </c>
      <c r="N24" s="65"/>
      <c r="O24" s="66"/>
      <c r="P24" s="63" t="str">
        <f t="shared" ref="P24" si="24">IF(O24,O24/$O$25,"")</f>
        <v/>
      </c>
      <c r="Q24" s="64"/>
      <c r="R24" s="62" t="str">
        <f t="shared" ref="R24" si="25">IF(Q24,Q24/$Q$25,"")</f>
        <v/>
      </c>
      <c r="S24" s="65"/>
      <c r="T24" s="66"/>
      <c r="U24" s="63" t="str">
        <f t="shared" si="5"/>
        <v/>
      </c>
      <c r="V24" s="64"/>
      <c r="W24" s="62" t="str">
        <f t="shared" ref="W24" si="26">IF(V24,V24/$V$25,"")</f>
        <v/>
      </c>
      <c r="X24" s="65"/>
      <c r="Y24" s="66"/>
      <c r="Z24" s="63" t="str">
        <f t="shared" ref="Z24" si="27">IF(Y24,Y24/$Y$25,"")</f>
        <v/>
      </c>
      <c r="AA24" s="64"/>
      <c r="AB24" s="20" t="str">
        <f t="shared" ref="AB24" si="28">IF(AA24,AA24/$AA$25,"")</f>
        <v/>
      </c>
      <c r="AC24" s="65"/>
      <c r="AD24" s="66"/>
      <c r="AE24" s="63" t="str">
        <f t="shared" ref="AE24" si="29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30">SUM(B13:B24)</f>
        <v>0</v>
      </c>
      <c r="C25" s="17">
        <f t="shared" si="30"/>
        <v>0</v>
      </c>
      <c r="D25" s="18">
        <f t="shared" si="30"/>
        <v>0</v>
      </c>
      <c r="E25" s="18">
        <f t="shared" si="30"/>
        <v>0</v>
      </c>
      <c r="F25" s="19">
        <f t="shared" si="30"/>
        <v>0</v>
      </c>
      <c r="G25" s="16">
        <f t="shared" si="30"/>
        <v>0</v>
      </c>
      <c r="H25" s="17">
        <f t="shared" si="30"/>
        <v>0</v>
      </c>
      <c r="I25" s="18">
        <f t="shared" si="30"/>
        <v>0</v>
      </c>
      <c r="J25" s="18">
        <f t="shared" si="30"/>
        <v>0</v>
      </c>
      <c r="K25" s="19">
        <f t="shared" si="30"/>
        <v>0</v>
      </c>
      <c r="L25" s="16">
        <f t="shared" si="30"/>
        <v>0</v>
      </c>
      <c r="M25" s="17">
        <f t="shared" si="30"/>
        <v>0</v>
      </c>
      <c r="N25" s="18">
        <f t="shared" si="30"/>
        <v>0</v>
      </c>
      <c r="O25" s="18">
        <f t="shared" si="30"/>
        <v>0</v>
      </c>
      <c r="P25" s="19">
        <f t="shared" si="30"/>
        <v>0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0</v>
      </c>
      <c r="W25" s="17">
        <f t="shared" si="30"/>
        <v>0</v>
      </c>
      <c r="X25" s="18">
        <f t="shared" si="30"/>
        <v>0</v>
      </c>
      <c r="Y25" s="18">
        <f t="shared" si="30"/>
        <v>0</v>
      </c>
      <c r="Z25" s="19">
        <f t="shared" si="30"/>
        <v>0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4" customFormat="1" ht="18.75" customHeight="1" x14ac:dyDescent="0.3">
      <c r="B26" s="25"/>
      <c r="H26" s="25"/>
      <c r="N26" s="25"/>
    </row>
    <row r="27" spans="1:31" s="47" customFormat="1" ht="34.35" hidden="1" customHeight="1" x14ac:dyDescent="0.3">
      <c r="A27" s="124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hidden="1" customHeight="1" x14ac:dyDescent="0.3">
      <c r="A28" s="126" t="str">
        <f>'CONTRACTACIO 1r TR 2024'!A28:Q28</f>
        <v>https://bcnroc.ajuntament.barcelona.cat/jspui/bitstream/11703/128073/5/GM_pressupost-general_2023.pdf#page=269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3">
      <c r="A29" s="120" t="s">
        <v>36</v>
      </c>
      <c r="B29" s="120"/>
      <c r="C29" s="120"/>
      <c r="D29" s="120"/>
      <c r="E29" s="120"/>
      <c r="F29" s="120"/>
      <c r="G29" s="120"/>
      <c r="H29" s="120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01" t="s">
        <v>10</v>
      </c>
      <c r="B31" s="106" t="s">
        <v>17</v>
      </c>
      <c r="C31" s="107"/>
      <c r="D31" s="107"/>
      <c r="E31" s="107"/>
      <c r="F31" s="108"/>
      <c r="G31" s="24"/>
      <c r="J31" s="112" t="s">
        <v>15</v>
      </c>
      <c r="K31" s="113"/>
      <c r="L31" s="106" t="s">
        <v>16</v>
      </c>
      <c r="M31" s="107"/>
      <c r="N31" s="107"/>
      <c r="O31" s="107"/>
      <c r="P31" s="108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02"/>
      <c r="B32" s="121"/>
      <c r="C32" s="122"/>
      <c r="D32" s="122"/>
      <c r="E32" s="122"/>
      <c r="F32" s="123"/>
      <c r="G32" s="24"/>
      <c r="J32" s="114"/>
      <c r="K32" s="115"/>
      <c r="L32" s="109"/>
      <c r="M32" s="110"/>
      <c r="N32" s="110"/>
      <c r="O32" s="110"/>
      <c r="P32" s="111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03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6"/>
      <c r="K33" s="117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2" si="31">B13+G13+L13+Q13+AA13+V13</f>
        <v>0</v>
      </c>
      <c r="C34" s="8" t="str">
        <f t="shared" ref="C34:C45" si="32">IF(B34,B34/$B$46,"")</f>
        <v/>
      </c>
      <c r="D34" s="10">
        <f t="shared" ref="D34:D42" si="33">D13+I13+N13+S13+AC13+X13</f>
        <v>0</v>
      </c>
      <c r="E34" s="11">
        <f t="shared" ref="E34:E42" si="34">E13+J13+O13+T13+AD13+Y13</f>
        <v>0</v>
      </c>
      <c r="F34" s="21" t="str">
        <f t="shared" ref="F34:F42" si="35">IF(E34,E34/$E$46,"")</f>
        <v/>
      </c>
      <c r="J34" s="149" t="s">
        <v>3</v>
      </c>
      <c r="K34" s="150"/>
      <c r="L34" s="54">
        <f>B25</f>
        <v>0</v>
      </c>
      <c r="M34" s="8" t="str">
        <f t="shared" ref="M34:M39" si="36">IF(L34,L34/$L$40,"")</f>
        <v/>
      </c>
      <c r="N34" s="55">
        <f>D25</f>
        <v>0</v>
      </c>
      <c r="O34" s="55">
        <f>E25</f>
        <v>0</v>
      </c>
      <c r="P34" s="56" t="str">
        <f t="shared" ref="P34:P39" si="37">IF(O34,O34/$O$40,"")</f>
        <v/>
      </c>
    </row>
    <row r="35" spans="1:33" s="24" customFormat="1" ht="30" customHeight="1" x14ac:dyDescent="0.3">
      <c r="A35" s="41" t="s">
        <v>18</v>
      </c>
      <c r="B35" s="12">
        <f t="shared" si="31"/>
        <v>0</v>
      </c>
      <c r="C35" s="8" t="str">
        <f t="shared" si="32"/>
        <v/>
      </c>
      <c r="D35" s="13">
        <f t="shared" si="33"/>
        <v>0</v>
      </c>
      <c r="E35" s="14">
        <f t="shared" si="34"/>
        <v>0</v>
      </c>
      <c r="F35" s="21" t="str">
        <f t="shared" si="35"/>
        <v/>
      </c>
      <c r="J35" s="145" t="s">
        <v>1</v>
      </c>
      <c r="K35" s="146"/>
      <c r="L35" s="57">
        <f>G25</f>
        <v>0</v>
      </c>
      <c r="M35" s="8" t="str">
        <f t="shared" si="36"/>
        <v/>
      </c>
      <c r="N35" s="58">
        <f>I25</f>
        <v>0</v>
      </c>
      <c r="O35" s="58">
        <f>J25</f>
        <v>0</v>
      </c>
      <c r="P35" s="56" t="str">
        <f t="shared" si="37"/>
        <v/>
      </c>
    </row>
    <row r="36" spans="1:33" ht="30" customHeight="1" x14ac:dyDescent="0.3">
      <c r="A36" s="41" t="s">
        <v>19</v>
      </c>
      <c r="B36" s="12">
        <f t="shared" si="31"/>
        <v>0</v>
      </c>
      <c r="C36" s="8" t="str">
        <f t="shared" si="32"/>
        <v/>
      </c>
      <c r="D36" s="13">
        <f t="shared" si="33"/>
        <v>0</v>
      </c>
      <c r="E36" s="14">
        <f t="shared" si="34"/>
        <v>0</v>
      </c>
      <c r="F36" s="21" t="str">
        <f t="shared" si="35"/>
        <v/>
      </c>
      <c r="G36" s="24"/>
      <c r="J36" s="145" t="s">
        <v>2</v>
      </c>
      <c r="K36" s="146"/>
      <c r="L36" s="57">
        <f>L25</f>
        <v>0</v>
      </c>
      <c r="M36" s="8" t="str">
        <f t="shared" si="36"/>
        <v/>
      </c>
      <c r="N36" s="58">
        <f>N25</f>
        <v>0</v>
      </c>
      <c r="O36" s="58">
        <f>O25</f>
        <v>0</v>
      </c>
      <c r="P36" s="56" t="str">
        <f t="shared" si="37"/>
        <v/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4"/>
      <c r="J37" s="145" t="s">
        <v>34</v>
      </c>
      <c r="K37" s="146"/>
      <c r="L37" s="57">
        <f>Q25</f>
        <v>0</v>
      </c>
      <c r="M37" s="8" t="str">
        <f t="shared" si="36"/>
        <v/>
      </c>
      <c r="N37" s="58">
        <f>S25</f>
        <v>0</v>
      </c>
      <c r="O37" s="58">
        <f>T25</f>
        <v>0</v>
      </c>
      <c r="P37" s="56" t="str">
        <f t="shared" si="37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4"/>
      <c r="J38" s="145" t="s">
        <v>5</v>
      </c>
      <c r="K38" s="146"/>
      <c r="L38" s="57">
        <f>V25</f>
        <v>0</v>
      </c>
      <c r="M38" s="8" t="str">
        <f t="shared" si="36"/>
        <v/>
      </c>
      <c r="N38" s="58">
        <f>X25</f>
        <v>0</v>
      </c>
      <c r="O38" s="58">
        <f>Y25</f>
        <v>0</v>
      </c>
      <c r="P38" s="56" t="str">
        <f t="shared" si="37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31"/>
        <v>0</v>
      </c>
      <c r="C39" s="8" t="str">
        <f t="shared" si="32"/>
        <v/>
      </c>
      <c r="D39" s="13">
        <f t="shared" si="33"/>
        <v>0</v>
      </c>
      <c r="E39" s="22">
        <f t="shared" si="34"/>
        <v>0</v>
      </c>
      <c r="F39" s="21" t="str">
        <f t="shared" si="35"/>
        <v/>
      </c>
      <c r="G39" s="24"/>
      <c r="J39" s="145" t="s">
        <v>4</v>
      </c>
      <c r="K39" s="146"/>
      <c r="L39" s="57">
        <f>AA25</f>
        <v>0</v>
      </c>
      <c r="M39" s="8" t="str">
        <f t="shared" si="36"/>
        <v/>
      </c>
      <c r="N39" s="58">
        <f>AC25</f>
        <v>0</v>
      </c>
      <c r="O39" s="58">
        <f>AD25</f>
        <v>0</v>
      </c>
      <c r="P39" s="56" t="str">
        <f t="shared" si="37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31"/>
        <v>0</v>
      </c>
      <c r="C40" s="8" t="str">
        <f t="shared" si="32"/>
        <v/>
      </c>
      <c r="D40" s="13">
        <f t="shared" si="33"/>
        <v>0</v>
      </c>
      <c r="E40" s="14">
        <f t="shared" si="34"/>
        <v>0</v>
      </c>
      <c r="F40" s="21" t="str">
        <f t="shared" si="35"/>
        <v/>
      </c>
      <c r="G40" s="24"/>
      <c r="J40" s="147" t="s">
        <v>0</v>
      </c>
      <c r="K40" s="148"/>
      <c r="L40" s="79">
        <f>SUM(L34:L39)</f>
        <v>0</v>
      </c>
      <c r="M40" s="17">
        <f>SUM(M34:M39)</f>
        <v>0</v>
      </c>
      <c r="N40" s="80">
        <f>SUM(N34:N39)</f>
        <v>0</v>
      </c>
      <c r="O40" s="81">
        <f>SUM(O34:O39)</f>
        <v>0</v>
      </c>
      <c r="P40" s="82">
        <f>SUM(P34:P39)</f>
        <v>0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31"/>
        <v>0</v>
      </c>
      <c r="C41" s="8" t="str">
        <f t="shared" si="32"/>
        <v/>
      </c>
      <c r="D41" s="13">
        <f t="shared" si="33"/>
        <v>0</v>
      </c>
      <c r="E41" s="14">
        <f t="shared" si="34"/>
        <v>0</v>
      </c>
      <c r="F41" s="21" t="str">
        <f t="shared" si="35"/>
        <v/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44" t="s">
        <v>32</v>
      </c>
      <c r="B42" s="12">
        <f t="shared" si="31"/>
        <v>0</v>
      </c>
      <c r="C42" s="8" t="str">
        <f t="shared" si="32"/>
        <v/>
      </c>
      <c r="D42" s="13">
        <f t="shared" si="33"/>
        <v>0</v>
      </c>
      <c r="E42" s="14">
        <f t="shared" si="34"/>
        <v>0</v>
      </c>
      <c r="F42" s="21" t="str">
        <f t="shared" si="35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38"/>
        <v>0</v>
      </c>
      <c r="C44" s="8" t="str">
        <f t="shared" si="32"/>
        <v/>
      </c>
      <c r="D44" s="13">
        <f t="shared" si="39"/>
        <v>0</v>
      </c>
      <c r="E44" s="14">
        <f t="shared" si="40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52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0</v>
      </c>
      <c r="C46" s="17">
        <f>SUM(C34:C45)</f>
        <v>0</v>
      </c>
      <c r="D46" s="18">
        <f>SUM(D34:D45)</f>
        <v>0</v>
      </c>
      <c r="E46" s="18">
        <f>SUM(E34:E45)</f>
        <v>0</v>
      </c>
      <c r="F46" s="19">
        <f>SUM(F34:F45)</f>
        <v>0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9:K39"/>
    <mergeCell ref="J38:K38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zoomScale="80" zoomScaleNormal="80" workbookViewId="0">
      <selection activeCell="A5" sqref="A5"/>
    </sheetView>
  </sheetViews>
  <sheetFormatPr defaultColWidth="9.109375" defaultRowHeight="14.4" x14ac:dyDescent="0.3"/>
  <cols>
    <col min="1" max="1" width="30.44140625" style="26" customWidth="1"/>
    <col min="2" max="2" width="11.109375" style="59" customWidth="1"/>
    <col min="3" max="3" width="10.6640625" style="26" customWidth="1"/>
    <col min="4" max="4" width="19.109375" style="26" customWidth="1"/>
    <col min="5" max="5" width="19.6640625" style="26" customWidth="1"/>
    <col min="6" max="6" width="11.44140625" style="26" customWidth="1"/>
    <col min="7" max="7" width="9.21875" style="26" customWidth="1"/>
    <col min="8" max="8" width="10.88671875" style="59" customWidth="1"/>
    <col min="9" max="9" width="17.21875" style="26" customWidth="1"/>
    <col min="10" max="10" width="20" style="26" customWidth="1"/>
    <col min="11" max="11" width="11.44140625" style="26" customWidth="1"/>
    <col min="12" max="12" width="11.6640625" style="26" customWidth="1"/>
    <col min="13" max="13" width="10.6640625" style="26" customWidth="1"/>
    <col min="14" max="14" width="20.1093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5.441406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37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59</v>
      </c>
      <c r="B7" s="30" t="s">
        <v>60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Consorci Campus Diagonal-Besòs (CCDB)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69" t="s">
        <v>6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1"/>
    </row>
    <row r="11" spans="1:31" ht="30" customHeight="1" thickBot="1" x14ac:dyDescent="0.35">
      <c r="A11" s="172" t="s">
        <v>10</v>
      </c>
      <c r="B11" s="130" t="s">
        <v>3</v>
      </c>
      <c r="C11" s="131"/>
      <c r="D11" s="131"/>
      <c r="E11" s="131"/>
      <c r="F11" s="132"/>
      <c r="G11" s="133" t="s">
        <v>1</v>
      </c>
      <c r="H11" s="134"/>
      <c r="I11" s="134"/>
      <c r="J11" s="134"/>
      <c r="K11" s="135"/>
      <c r="L11" s="104" t="s">
        <v>2</v>
      </c>
      <c r="M11" s="105"/>
      <c r="N11" s="105"/>
      <c r="O11" s="105"/>
      <c r="P11" s="105"/>
      <c r="Q11" s="136" t="s">
        <v>34</v>
      </c>
      <c r="R11" s="137"/>
      <c r="S11" s="137"/>
      <c r="T11" s="137"/>
      <c r="U11" s="138"/>
      <c r="V11" s="139" t="s">
        <v>4</v>
      </c>
      <c r="W11" s="140"/>
      <c r="X11" s="140"/>
      <c r="Y11" s="140"/>
      <c r="Z11" s="141"/>
      <c r="AA11" s="142" t="s">
        <v>5</v>
      </c>
      <c r="AB11" s="143"/>
      <c r="AC11" s="143"/>
      <c r="AD11" s="143"/>
      <c r="AE11" s="144"/>
    </row>
    <row r="12" spans="1:31" ht="39" customHeight="1" thickBot="1" x14ac:dyDescent="0.35">
      <c r="A12" s="173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3">
      <c r="A13" s="39" t="s">
        <v>25</v>
      </c>
      <c r="B13" s="9">
        <f>'CONTRACTACIO 1r TR 2024'!B13+'CONTRACTACIO 2n TR 2024'!B13+'CONTRACTACIO 3r TR 2024'!B13+'CONTRACTACIO 4t TR 2024'!B13</f>
        <v>0</v>
      </c>
      <c r="C13" s="20" t="str">
        <f t="shared" ref="C13:C24" si="0">IF(B13,B13/$B$25,"")</f>
        <v/>
      </c>
      <c r="D13" s="10">
        <f>'CONTRACTACIO 1r TR 2024'!D13+'CONTRACTACIO 2n TR 2024'!D13+'CONTRACTACIO 3r TR 2024'!D13+'CONTRACTACIO 4t TR 2024'!D13</f>
        <v>0</v>
      </c>
      <c r="E13" s="10">
        <f>'CONTRACTACIO 1r TR 2024'!E13+'CONTRACTACIO 2n TR 2024'!E13+'CONTRACTACIO 3r TR 2024'!E13+'CONTRACTACIO 4t TR 2024'!E13</f>
        <v>0</v>
      </c>
      <c r="F13" s="21" t="str">
        <f t="shared" ref="F13:F24" si="1">IF(E13,E13/$E$25,"")</f>
        <v/>
      </c>
      <c r="G13" s="9">
        <f>'CONTRACTACIO 1r TR 2024'!G13+'CONTRACTACIO 2n TR 2024'!G13+'CONTRACTACIO 3r TR 2024'!G13+'CONTRACTACIO 4t TR 2024'!G13</f>
        <v>0</v>
      </c>
      <c r="H13" s="20" t="str">
        <f t="shared" ref="H13:H24" si="2">IF(G13,G13/$G$25,"")</f>
        <v/>
      </c>
      <c r="I13" s="10">
        <f>'CONTRACTACIO 1r TR 2024'!I13+'CONTRACTACIO 2n TR 2024'!I13+'CONTRACTACIO 3r TR 2024'!I13+'CONTRACTACIO 4t TR 2024'!I13</f>
        <v>0</v>
      </c>
      <c r="J13" s="10">
        <f>'CONTRACTACIO 1r TR 2024'!J13+'CONTRACTACIO 2n TR 2024'!J13+'CONTRACTACIO 3r TR 2024'!J13+'CONTRACTACIO 4t TR 2024'!J13</f>
        <v>0</v>
      </c>
      <c r="K13" s="21" t="str">
        <f t="shared" ref="K13:K24" si="3">IF(J13,J13/$J$25,"")</f>
        <v/>
      </c>
      <c r="L13" s="9">
        <f>'CONTRACTACIO 1r TR 2024'!L13+'CONTRACTACIO 2n TR 2024'!L13+'CONTRACTACIO 3r TR 2024'!L13+'CONTRACTACIO 4t TR 2024'!L13</f>
        <v>0</v>
      </c>
      <c r="M13" s="20" t="str">
        <f t="shared" ref="M13:M24" si="4">IF(L13,L13/$L$25,"")</f>
        <v/>
      </c>
      <c r="N13" s="10">
        <f>'CONTRACTACIO 1r TR 2024'!N13+'CONTRACTACIO 2n TR 2024'!N13+'CONTRACTACIO 3r TR 2024'!N13+'CONTRACTACIO 4t TR 2024'!N13</f>
        <v>0</v>
      </c>
      <c r="O13" s="10">
        <f>'CONTRACTACIO 1r TR 2024'!O13+'CONTRACTACIO 2n TR 2024'!O13+'CONTRACTACIO 3r TR 2024'!O13+'CONTRACTACIO 4t TR 2024'!O13</f>
        <v>0</v>
      </c>
      <c r="P13" s="21" t="str">
        <f t="shared" ref="P13:P24" si="5">IF(O13,O13/$O$25,"")</f>
        <v/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0" customFormat="1" ht="36" customHeight="1" x14ac:dyDescent="0.3">
      <c r="A14" s="41" t="s">
        <v>18</v>
      </c>
      <c r="B14" s="9">
        <f>'CONTRACTACIO 1r TR 2024'!B14+'CONTRACTACIO 2n TR 2024'!B14+'CONTRACTACIO 3r TR 2024'!B14+'CONTRACTACIO 4t TR 2024'!B14</f>
        <v>0</v>
      </c>
      <c r="C14" s="20" t="str">
        <f t="shared" si="0"/>
        <v/>
      </c>
      <c r="D14" s="13">
        <f>'CONTRACTACIO 1r TR 2024'!D14+'CONTRACTACIO 2n TR 2024'!D14+'CONTRACTACIO 3r TR 2024'!D14+'CONTRACTACIO 4t TR 2024'!D14</f>
        <v>0</v>
      </c>
      <c r="E14" s="13">
        <f>'CONTRACTACIO 1r TR 2024'!E14+'CONTRACTACIO 2n TR 2024'!E14+'CONTRACTACIO 3r TR 2024'!E14+'CONTRACTACIO 4t TR 2024'!E14</f>
        <v>0</v>
      </c>
      <c r="F14" s="21" t="str">
        <f t="shared" si="1"/>
        <v/>
      </c>
      <c r="G14" s="9">
        <f>'CONTRACTACIO 1r TR 2024'!G14+'CONTRACTACIO 2n TR 2024'!G14+'CONTRACTACIO 3r TR 2024'!G14+'CONTRACTACIO 4t TR 2024'!G14</f>
        <v>0</v>
      </c>
      <c r="H14" s="20" t="str">
        <f t="shared" si="2"/>
        <v/>
      </c>
      <c r="I14" s="13">
        <f>'CONTRACTACIO 1r TR 2024'!I14+'CONTRACTACIO 2n TR 2024'!I14+'CONTRACTACIO 3r TR 2024'!I14+'CONTRACTACIO 4t TR 2024'!I14</f>
        <v>0</v>
      </c>
      <c r="J14" s="13">
        <f>'CONTRACTACIO 1r TR 2024'!J14+'CONTRACTACIO 2n TR 2024'!J14+'CONTRACTACIO 3r TR 2024'!J14+'CONTRACTACIO 4t TR 2024'!J14</f>
        <v>0</v>
      </c>
      <c r="K14" s="21" t="str">
        <f t="shared" si="3"/>
        <v/>
      </c>
      <c r="L14" s="9">
        <f>'CONTRACTACIO 1r TR 2024'!L14+'CONTRACTACIO 2n TR 2024'!L14+'CONTRACTACIO 3r TR 2024'!L14+'CONTRACTACIO 4t TR 2024'!L14</f>
        <v>0</v>
      </c>
      <c r="M14" s="20" t="str">
        <f t="shared" si="4"/>
        <v/>
      </c>
      <c r="N14" s="13">
        <f>'CONTRACTACIO 1r TR 2024'!N14+'CONTRACTACIO 2n TR 2024'!N14+'CONTRACTACIO 3r TR 2024'!N14+'CONTRACTACIO 4t TR 2024'!N14</f>
        <v>0</v>
      </c>
      <c r="O14" s="13">
        <f>'CONTRACTACIO 1r TR 2024'!O14+'CONTRACTACIO 2n TR 2024'!O14+'CONTRACTACIO 3r TR 2024'!O14+'CONTRACTACIO 4t TR 2024'!O14</f>
        <v>0</v>
      </c>
      <c r="P14" s="21" t="str">
        <f t="shared" si="5"/>
        <v/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0</v>
      </c>
      <c r="H15" s="20" t="str">
        <f t="shared" si="2"/>
        <v/>
      </c>
      <c r="I15" s="13">
        <f>'CONTRACTACIO 1r TR 2024'!I15+'CONTRACTACIO 2n TR 2024'!I15+'CONTRACTACIO 3r TR 2024'!I15+'CONTRACTACIO 4t TR 2024'!I15</f>
        <v>0</v>
      </c>
      <c r="J15" s="13">
        <f>'CONTRACTACIO 1r TR 2024'!J15+'CONTRACTACIO 2n TR 2024'!J15+'CONTRACTACIO 3r TR 2024'!J15+'CONTRACTACIO 4t TR 2024'!J15</f>
        <v>0</v>
      </c>
      <c r="K15" s="21" t="str">
        <f t="shared" si="3"/>
        <v/>
      </c>
      <c r="L15" s="9">
        <f>'CONTRACTACIO 1r TR 2024'!L15+'CONTRACTACIO 2n TR 2024'!L15+'CONTRACTACIO 3r TR 2024'!L15+'CONTRACTACIO 4t TR 2024'!L15</f>
        <v>0</v>
      </c>
      <c r="M15" s="20" t="str">
        <f t="shared" si="4"/>
        <v/>
      </c>
      <c r="N15" s="13">
        <f>'CONTRACTACIO 1r TR 2024'!N15+'CONTRACTACIO 2n TR 2024'!N15+'CONTRACTACIO 3r TR 2024'!N15+'CONTRACTACIO 4t TR 2024'!N15</f>
        <v>0</v>
      </c>
      <c r="O15" s="13">
        <f>'CONTRACTACIO 1r TR 2024'!O15+'CONTRACTACIO 2n TR 2024'!O15+'CONTRACTACIO 3r TR 2024'!O15+'CONTRACTACIO 4t TR 2024'!O15</f>
        <v>0</v>
      </c>
      <c r="P15" s="21" t="str">
        <f t="shared" si="5"/>
        <v/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 x14ac:dyDescent="0.3">
      <c r="A18" s="42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0</v>
      </c>
      <c r="H18" s="20" t="str">
        <f t="shared" si="2"/>
        <v/>
      </c>
      <c r="I18" s="13">
        <f>'CONTRACTACIO 1r TR 2024'!I18+'CONTRACTACIO 2n TR 2024'!I18+'CONTRACTACIO 3r TR 2024'!I18+'CONTRACTACIO 4t TR 2024'!I18</f>
        <v>0</v>
      </c>
      <c r="J18" s="13">
        <f>'CONTRACTACIO 1r TR 2024'!J18+'CONTRACTACIO 2n TR 2024'!J18+'CONTRACTACIO 3r TR 2024'!J18+'CONTRACTACIO 4t TR 2024'!J18</f>
        <v>0</v>
      </c>
      <c r="K18" s="21" t="str">
        <f t="shared" si="3"/>
        <v/>
      </c>
      <c r="L18" s="9">
        <f>'CONTRACTACIO 1r TR 2024'!L18+'CONTRACTACIO 2n TR 2024'!L18+'CONTRACTACIO 3r TR 2024'!L18+'CONTRACTACIO 4t TR 2024'!L18</f>
        <v>0</v>
      </c>
      <c r="M18" s="20" t="str">
        <f t="shared" si="4"/>
        <v/>
      </c>
      <c r="N18" s="13">
        <f>'CONTRACTACIO 1r TR 2024'!N18+'CONTRACTACIO 2n TR 2024'!N18+'CONTRACTACIO 3r TR 2024'!N18+'CONTRACTACIO 4t TR 2024'!N18</f>
        <v>0</v>
      </c>
      <c r="O18" s="13">
        <f>'CONTRACTACIO 1r TR 2024'!O18+'CONTRACTACIO 2n TR 2024'!O18+'CONTRACTACIO 3r TR 2024'!O18+'CONTRACTACIO 4t TR 2024'!O18</f>
        <v>0</v>
      </c>
      <c r="P18" s="21" t="str">
        <f t="shared" si="5"/>
        <v/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0" customFormat="1" ht="36" customHeight="1" x14ac:dyDescent="0.3">
      <c r="A19" s="42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0</v>
      </c>
      <c r="H19" s="20" t="str">
        <f t="shared" si="2"/>
        <v/>
      </c>
      <c r="I19" s="13">
        <f>'CONTRACTACIO 1r TR 2024'!I19+'CONTRACTACIO 2n TR 2024'!I19+'CONTRACTACIO 3r TR 2024'!I19+'CONTRACTACIO 4t TR 2024'!I19</f>
        <v>0</v>
      </c>
      <c r="J19" s="13">
        <f>'CONTRACTACIO 1r TR 2024'!J19+'CONTRACTACIO 2n TR 2024'!J19+'CONTRACTACIO 3r TR 2024'!J19+'CONTRACTACIO 4t TR 2024'!J19</f>
        <v>0</v>
      </c>
      <c r="K19" s="21" t="str">
        <f t="shared" si="3"/>
        <v/>
      </c>
      <c r="L19" s="9">
        <f>'CONTRACTACIO 1r TR 2024'!L19+'CONTRACTACIO 2n TR 2024'!L19+'CONTRACTACIO 3r TR 2024'!L19+'CONTRACTACIO 4t TR 2024'!L19</f>
        <v>0</v>
      </c>
      <c r="M19" s="20" t="str">
        <f t="shared" si="4"/>
        <v/>
      </c>
      <c r="N19" s="13">
        <f>'CONTRACTACIO 1r TR 2024'!N19+'CONTRACTACIO 2n TR 2024'!N19+'CONTRACTACIO 3r TR 2024'!N19+'CONTRACTACIO 4t TR 2024'!N19</f>
        <v>0</v>
      </c>
      <c r="O19" s="13">
        <f>'CONTRACTACIO 1r TR 2024'!O19+'CONTRACTACIO 2n TR 2024'!O19+'CONTRACTACIO 3r TR 2024'!O19+'CONTRACTACIO 4t TR 2024'!O19</f>
        <v>0</v>
      </c>
      <c r="P19" s="21" t="str">
        <f t="shared" si="5"/>
        <v/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0" customFormat="1" ht="36" customHeight="1" x14ac:dyDescent="0.3">
      <c r="A20" s="43" t="s">
        <v>29</v>
      </c>
      <c r="B20" s="9">
        <f>'CONTRACTACIO 1r TR 2024'!B20+'CONTRACTACIO 2n TR 2024'!B20+'CONTRACTACIO 3r TR 2024'!B20+'CONTRACTACIO 4t TR 2024'!B20</f>
        <v>0</v>
      </c>
      <c r="C20" s="20" t="str">
        <f t="shared" si="0"/>
        <v/>
      </c>
      <c r="D20" s="13">
        <f>'CONTRACTACIO 1r TR 2024'!D20+'CONTRACTACIO 2n TR 2024'!D20+'CONTRACTACIO 3r TR 2024'!D20+'CONTRACTACIO 4t TR 2024'!D20</f>
        <v>0</v>
      </c>
      <c r="E20" s="13">
        <f>'CONTRACTACIO 1r TR 2024'!E20+'CONTRACTACIO 2n TR 2024'!E20+'CONTRACTACIO 3r TR 2024'!E20+'CONTRACTACIO 4t TR 2024'!E20</f>
        <v>0</v>
      </c>
      <c r="F20" s="21" t="str">
        <f t="shared" si="1"/>
        <v/>
      </c>
      <c r="G20" s="9">
        <f>'CONTRACTACIO 1r TR 2024'!G20+'CONTRACTACIO 2n TR 2024'!G20+'CONTRACTACIO 3r TR 2024'!G20+'CONTRACTACIO 4t TR 2024'!G20</f>
        <v>6</v>
      </c>
      <c r="H20" s="20">
        <f t="shared" si="2"/>
        <v>1</v>
      </c>
      <c r="I20" s="13">
        <f>'CONTRACTACIO 1r TR 2024'!I20+'CONTRACTACIO 2n TR 2024'!I20+'CONTRACTACIO 3r TR 2024'!I20+'CONTRACTACIO 4t TR 2024'!I20</f>
        <v>46793.07</v>
      </c>
      <c r="J20" s="13">
        <f>'CONTRACTACIO 1r TR 2024'!J20+'CONTRACTACIO 2n TR 2024'!J20+'CONTRACTACIO 3r TR 2024'!J20+'CONTRACTACIO 4t TR 2024'!J20</f>
        <v>56619.62</v>
      </c>
      <c r="K20" s="21">
        <f t="shared" si="3"/>
        <v>1</v>
      </c>
      <c r="L20" s="9">
        <f>'CONTRACTACIO 1r TR 2024'!L20+'CONTRACTACIO 2n TR 2024'!L20+'CONTRACTACIO 3r TR 2024'!L20+'CONTRACTACIO 4t TR 2024'!L20</f>
        <v>0</v>
      </c>
      <c r="M20" s="20" t="str">
        <f t="shared" si="4"/>
        <v/>
      </c>
      <c r="N20" s="13">
        <f>'CONTRACTACIO 1r TR 2024'!N20+'CONTRACTACIO 2n TR 2024'!N20+'CONTRACTACIO 3r TR 2024'!N20+'CONTRACTACIO 4t TR 2024'!N20</f>
        <v>0</v>
      </c>
      <c r="O20" s="13">
        <f>'CONTRACTACIO 1r TR 2024'!O20+'CONTRACTACIO 2n TR 2024'!O20+'CONTRACTACIO 3r TR 2024'!O20+'CONTRACTACIO 4t TR 2024'!O20</f>
        <v>0</v>
      </c>
      <c r="P20" s="21" t="str">
        <f t="shared" si="5"/>
        <v/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0</v>
      </c>
      <c r="AB20" s="20" t="str">
        <f t="shared" si="10"/>
        <v/>
      </c>
      <c r="AC20" s="13">
        <f>'CONTRACTACIO 1r TR 2024'!X20+'CONTRACTACIO 2n TR 2024'!X20+'CONTRACTACIO 3r TR 2024'!X20+'CONTRACTACIO 4t TR 2024'!X20</f>
        <v>0</v>
      </c>
      <c r="AD20" s="13">
        <f>'CONTRACTACIO 1r TR 2024'!Y20+'CONTRACTACIO 2n TR 2024'!Y20+'CONTRACTACIO 3r TR 2024'!Y20+'CONTRACTACIO 4t TR 2024'!Y20</f>
        <v>0</v>
      </c>
      <c r="AE20" s="21" t="str">
        <f t="shared" si="11"/>
        <v/>
      </c>
    </row>
    <row r="21" spans="1:31" s="40" customFormat="1" ht="39.9" customHeight="1" x14ac:dyDescent="0.3">
      <c r="A21" s="44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0</v>
      </c>
      <c r="H21" s="20" t="str">
        <f t="shared" si="2"/>
        <v/>
      </c>
      <c r="I21" s="13">
        <f>'CONTRACTACIO 1r TR 2024'!I21+'CONTRACTACIO 2n TR 2024'!I21+'CONTRACTACIO 3r TR 2024'!I21+'CONTRACTACIO 4t TR 2024'!I21</f>
        <v>0</v>
      </c>
      <c r="J21" s="13">
        <f>'CONTRACTACIO 1r TR 2024'!J21+'CONTRACTACIO 2n TR 2024'!J21+'CONTRACTACIO 3r TR 2024'!J21+'CONTRACTACIO 4t TR 2024'!J21</f>
        <v>0</v>
      </c>
      <c r="K21" s="21" t="str">
        <f t="shared" si="3"/>
        <v/>
      </c>
      <c r="L21" s="9">
        <f>'CONTRACTACIO 1r TR 2024'!L21+'CONTRACTACIO 2n TR 2024'!L21+'CONTRACTACIO 3r TR 2024'!L21+'CONTRACTACIO 4t TR 2024'!L21</f>
        <v>0</v>
      </c>
      <c r="M21" s="20" t="str">
        <f t="shared" si="4"/>
        <v/>
      </c>
      <c r="N21" s="13">
        <f>'CONTRACTACIO 1r TR 2024'!N21+'CONTRACTACIO 2n TR 2024'!N21+'CONTRACTACIO 3r TR 2024'!N21+'CONTRACTACIO 4t TR 2024'!N21</f>
        <v>0</v>
      </c>
      <c r="O21" s="13">
        <f>'CONTRACTACIO 1r TR 2024'!O21+'CONTRACTACIO 2n TR 2024'!O21+'CONTRACTACIO 3r TR 2024'!O21+'CONTRACTACIO 4t TR 2024'!O21</f>
        <v>0</v>
      </c>
      <c r="P21" s="21" t="str">
        <f t="shared" si="5"/>
        <v/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0" customFormat="1" ht="39.9" customHeight="1" x14ac:dyDescent="0.3">
      <c r="A22" s="86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14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0</v>
      </c>
      <c r="H23" s="62" t="str">
        <f t="shared" si="2"/>
        <v/>
      </c>
      <c r="I23" s="73">
        <f>'CONTRACTACIO 1r TR 2024'!I23+'CONTRACTACIO 2n TR 2024'!I23+'CONTRACTACIO 3r TR 2024'!I23+'CONTRACTACIO 4t TR 2024'!I23</f>
        <v>0</v>
      </c>
      <c r="J23" s="74">
        <f>'CONTRACTACIO 1r TR 2024'!J23+'CONTRACTACIO 2n TR 2024'!J23+'CONTRACTACIO 3r TR 2024'!J23+'CONTRACTACIO 4t TR 2024'!J23</f>
        <v>0</v>
      </c>
      <c r="K23" s="63" t="str">
        <f t="shared" si="3"/>
        <v/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0</v>
      </c>
      <c r="AB23" s="20" t="str">
        <f t="shared" si="10"/>
        <v/>
      </c>
      <c r="AC23" s="73">
        <f>'CONTRACTACIO 1r TR 2024'!X23+'CONTRACTACIO 2n TR 2024'!X23+'CONTRACTACIO 3r TR 2024'!X23+'CONTRACTACIO 4t TR 2024'!X23</f>
        <v>0</v>
      </c>
      <c r="AD23" s="74">
        <f>'CONTRACTACIO 1r TR 2024'!Y23+'CONTRACTACIO 2n TR 2024'!Y23+'CONTRACTACIO 3r TR 2024'!Y23+'CONTRACTACIO 4t TR 2024'!Y23</f>
        <v>0</v>
      </c>
      <c r="AE23" s="63" t="str">
        <f t="shared" si="11"/>
        <v/>
      </c>
    </row>
    <row r="24" spans="1:31" s="40" customFormat="1" ht="36" customHeight="1" x14ac:dyDescent="0.3">
      <c r="A24" s="90" t="s">
        <v>52</v>
      </c>
      <c r="B24" s="77">
        <f>'CONTRACTACIO 1r TR 2024'!B24+'CONTRACTACIO 2n TR 2024'!B24+'CONTRACTACIO 3r TR 2024'!B24+'CONTRACTACIO 4t TR 2024'!B24</f>
        <v>0</v>
      </c>
      <c r="C24" s="62" t="str">
        <f t="shared" si="0"/>
        <v/>
      </c>
      <c r="D24" s="73">
        <f>'CONTRACTACIO 1r TR 2024'!D24+'CONTRACTACIO 2n TR 2024'!D24+'CONTRACTACIO 3r TR 2024'!D24+'CONTRACTACIO 4t TR 2024'!D24</f>
        <v>0</v>
      </c>
      <c r="E24" s="74">
        <f>'CONTRACTACIO 1r TR 2024'!E24+'CONTRACTACIO 2n TR 2024'!E24+'CONTRACTACIO 3r TR 2024'!E24+'CONTRACTACIO 4t TR 2024'!E24</f>
        <v>0</v>
      </c>
      <c r="F24" s="63" t="str">
        <f t="shared" si="1"/>
        <v/>
      </c>
      <c r="G24" s="77">
        <f>'CONTRACTACIO 1r TR 2024'!G24+'CONTRACTACIO 2n TR 2024'!G24+'CONTRACTACIO 3r TR 2024'!G24+'CONTRACTACIO 4t TR 2024'!G24</f>
        <v>0</v>
      </c>
      <c r="H24" s="62" t="str">
        <f t="shared" si="2"/>
        <v/>
      </c>
      <c r="I24" s="73">
        <f>'CONTRACTACIO 1r TR 2024'!I24+'CONTRACTACIO 2n TR 2024'!I24+'CONTRACTACIO 3r TR 2024'!I24+'CONTRACTACIO 4t TR 2024'!I24</f>
        <v>0</v>
      </c>
      <c r="J24" s="74">
        <f>'CONTRACTACIO 1r TR 2024'!J24+'CONTRACTACIO 2n TR 2024'!J24+'CONTRACTACIO 3r TR 2024'!J24+'CONTRACTACIO 4t TR 2024'!J24</f>
        <v>0</v>
      </c>
      <c r="K24" s="63" t="str">
        <f t="shared" si="3"/>
        <v/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ht="33" customHeight="1" thickBot="1" x14ac:dyDescent="0.35">
      <c r="A25" s="78" t="s">
        <v>0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6</v>
      </c>
      <c r="H25" s="17">
        <f t="shared" si="12"/>
        <v>1</v>
      </c>
      <c r="I25" s="18">
        <f t="shared" si="12"/>
        <v>46793.07</v>
      </c>
      <c r="J25" s="18">
        <f t="shared" si="12"/>
        <v>56619.62</v>
      </c>
      <c r="K25" s="19">
        <f t="shared" si="12"/>
        <v>1</v>
      </c>
      <c r="L25" s="16">
        <f t="shared" si="12"/>
        <v>0</v>
      </c>
      <c r="M25" s="17">
        <f t="shared" si="12"/>
        <v>0</v>
      </c>
      <c r="N25" s="18">
        <f t="shared" si="12"/>
        <v>0</v>
      </c>
      <c r="O25" s="18">
        <f t="shared" si="12"/>
        <v>0</v>
      </c>
      <c r="P25" s="19">
        <f t="shared" si="12"/>
        <v>0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3">
      <c r="B26" s="25"/>
      <c r="H26" s="25"/>
      <c r="N26" s="25"/>
    </row>
    <row r="27" spans="1:31" s="47" customFormat="1" ht="34.35" customHeight="1" x14ac:dyDescent="0.3">
      <c r="A27" s="124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customHeight="1" x14ac:dyDescent="0.3">
      <c r="A28" s="126" t="str">
        <f>'CONTRACTACIO 1r TR 2024'!A28:Q28</f>
        <v>https://bcnroc.ajuntament.barcelona.cat/jspui/bitstream/11703/128073/5/GM_pressupost-general_2023.pdf#page=269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3">
      <c r="A29" s="120" t="s">
        <v>36</v>
      </c>
      <c r="B29" s="120"/>
      <c r="C29" s="120"/>
      <c r="D29" s="120"/>
      <c r="E29" s="120"/>
      <c r="F29" s="120"/>
      <c r="G29" s="120"/>
      <c r="H29" s="120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21.6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5"/>
      <c r="W30" s="45"/>
      <c r="X30" s="45"/>
      <c r="Y30" s="47"/>
      <c r="Z30" s="47"/>
      <c r="AA30" s="47"/>
      <c r="AB30" s="47"/>
      <c r="AC30" s="45"/>
      <c r="AD30" s="45"/>
      <c r="AE30" s="45"/>
    </row>
    <row r="31" spans="1:31" s="51" customFormat="1" ht="18" customHeight="1" x14ac:dyDescent="0.3">
      <c r="A31" s="151" t="s">
        <v>10</v>
      </c>
      <c r="B31" s="154" t="s">
        <v>17</v>
      </c>
      <c r="C31" s="155"/>
      <c r="D31" s="155"/>
      <c r="E31" s="155"/>
      <c r="F31" s="156"/>
      <c r="G31" s="24"/>
      <c r="H31" s="47"/>
      <c r="I31" s="47"/>
      <c r="J31" s="160" t="s">
        <v>15</v>
      </c>
      <c r="K31" s="161"/>
      <c r="L31" s="154" t="s">
        <v>16</v>
      </c>
      <c r="M31" s="155"/>
      <c r="N31" s="155"/>
      <c r="O31" s="155"/>
      <c r="P31" s="156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thickBot="1" x14ac:dyDescent="0.35">
      <c r="A32" s="152"/>
      <c r="B32" s="157"/>
      <c r="C32" s="158"/>
      <c r="D32" s="158"/>
      <c r="E32" s="158"/>
      <c r="F32" s="159"/>
      <c r="G32" s="24"/>
      <c r="J32" s="162"/>
      <c r="K32" s="163"/>
      <c r="L32" s="166"/>
      <c r="M32" s="167"/>
      <c r="N32" s="167"/>
      <c r="O32" s="167"/>
      <c r="P32" s="168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40.35" customHeight="1" thickBot="1" x14ac:dyDescent="0.35">
      <c r="A33" s="153"/>
      <c r="B33" s="52" t="s">
        <v>14</v>
      </c>
      <c r="C33" s="33" t="s">
        <v>8</v>
      </c>
      <c r="D33" s="34" t="s">
        <v>48</v>
      </c>
      <c r="E33" s="35" t="s">
        <v>49</v>
      </c>
      <c r="F33" s="53" t="s">
        <v>9</v>
      </c>
      <c r="G33" s="24"/>
      <c r="H33" s="24"/>
      <c r="I33" s="24"/>
      <c r="J33" s="164"/>
      <c r="K33" s="165"/>
      <c r="L33" s="52" t="s">
        <v>14</v>
      </c>
      <c r="M33" s="33" t="s">
        <v>8</v>
      </c>
      <c r="N33" s="34" t="s">
        <v>48</v>
      </c>
      <c r="O33" s="35" t="s">
        <v>49</v>
      </c>
      <c r="P33" s="53" t="s">
        <v>9</v>
      </c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x14ac:dyDescent="0.3">
      <c r="A34" s="39" t="s">
        <v>25</v>
      </c>
      <c r="B34" s="9">
        <f t="shared" ref="B34:B43" si="13">B13+G13+L13+Q13+V13+AA13</f>
        <v>0</v>
      </c>
      <c r="C34" s="8" t="str">
        <f t="shared" ref="C34:C40" si="14">IF(B34,B34/$B$46,"")</f>
        <v/>
      </c>
      <c r="D34" s="10">
        <f t="shared" ref="D34:D43" si="15">D13+I13+N13+S13+X13+AC13</f>
        <v>0</v>
      </c>
      <c r="E34" s="11">
        <f t="shared" ref="E34:E43" si="16">E13+J13+O13+T13+Y13+AD13</f>
        <v>0</v>
      </c>
      <c r="F34" s="21" t="str">
        <f t="shared" ref="F34:F40" si="17">IF(E34,E34/$E$46,"")</f>
        <v/>
      </c>
      <c r="J34" s="149" t="s">
        <v>3</v>
      </c>
      <c r="K34" s="150"/>
      <c r="L34" s="54">
        <f>B25</f>
        <v>0</v>
      </c>
      <c r="M34" s="8" t="str">
        <f t="shared" ref="M34:M39" si="18">IF(L34,L34/$L$40,"")</f>
        <v/>
      </c>
      <c r="N34" s="55">
        <f>D25</f>
        <v>0</v>
      </c>
      <c r="O34" s="55">
        <f>E25</f>
        <v>0</v>
      </c>
      <c r="P34" s="56" t="str">
        <f t="shared" ref="P34:P39" si="19">IF(O34,O34/$O$40,"")</f>
        <v/>
      </c>
    </row>
    <row r="35" spans="1:33" s="24" customFormat="1" ht="30" customHeight="1" x14ac:dyDescent="0.3">
      <c r="A35" s="41" t="s">
        <v>18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145" t="s">
        <v>1</v>
      </c>
      <c r="K35" s="146"/>
      <c r="L35" s="57">
        <f>G25</f>
        <v>6</v>
      </c>
      <c r="M35" s="8">
        <f t="shared" si="18"/>
        <v>1</v>
      </c>
      <c r="N35" s="58">
        <f>I25</f>
        <v>46793.07</v>
      </c>
      <c r="O35" s="58">
        <f>J25</f>
        <v>56619.62</v>
      </c>
      <c r="P35" s="56">
        <f t="shared" si="19"/>
        <v>1</v>
      </c>
    </row>
    <row r="36" spans="1:33" s="24" customFormat="1" ht="30" customHeight="1" x14ac:dyDescent="0.3">
      <c r="A36" s="41" t="s">
        <v>19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45" t="s">
        <v>2</v>
      </c>
      <c r="K36" s="146"/>
      <c r="L36" s="57">
        <f>L25</f>
        <v>0</v>
      </c>
      <c r="M36" s="8" t="str">
        <f t="shared" si="18"/>
        <v/>
      </c>
      <c r="N36" s="58">
        <f>N25</f>
        <v>0</v>
      </c>
      <c r="O36" s="58">
        <f>O25</f>
        <v>0</v>
      </c>
      <c r="P36" s="56" t="str">
        <f t="shared" si="19"/>
        <v/>
      </c>
    </row>
    <row r="37" spans="1:33" ht="30" customHeight="1" x14ac:dyDescent="0.3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H37" s="24"/>
      <c r="I37" s="24"/>
      <c r="J37" s="145" t="s">
        <v>34</v>
      </c>
      <c r="K37" s="146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H38" s="24"/>
      <c r="I38" s="24"/>
      <c r="J38" s="145" t="s">
        <v>5</v>
      </c>
      <c r="K38" s="146"/>
      <c r="L38" s="57">
        <f>AA25</f>
        <v>0</v>
      </c>
      <c r="M38" s="8" t="str">
        <f t="shared" si="18"/>
        <v/>
      </c>
      <c r="N38" s="58">
        <f>AC25</f>
        <v>0</v>
      </c>
      <c r="O38" s="58">
        <f>AD25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H39" s="24"/>
      <c r="I39" s="24"/>
      <c r="J39" s="145" t="s">
        <v>4</v>
      </c>
      <c r="K39" s="146"/>
      <c r="L39" s="57">
        <f>V25</f>
        <v>0</v>
      </c>
      <c r="M39" s="8" t="str">
        <f t="shared" si="18"/>
        <v/>
      </c>
      <c r="N39" s="58">
        <f>X25</f>
        <v>0</v>
      </c>
      <c r="O39" s="58">
        <f>Y25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13"/>
        <v>0</v>
      </c>
      <c r="C40" s="8" t="str">
        <f t="shared" si="14"/>
        <v/>
      </c>
      <c r="D40" s="13">
        <f t="shared" si="15"/>
        <v>0</v>
      </c>
      <c r="E40" s="14">
        <f t="shared" si="16"/>
        <v>0</v>
      </c>
      <c r="F40" s="21" t="str">
        <f t="shared" si="17"/>
        <v/>
      </c>
      <c r="G40" s="24"/>
      <c r="H40" s="24"/>
      <c r="I40" s="24"/>
      <c r="J40" s="147" t="s">
        <v>0</v>
      </c>
      <c r="K40" s="148"/>
      <c r="L40" s="79">
        <f>SUM(L34:L39)</f>
        <v>6</v>
      </c>
      <c r="M40" s="17">
        <f>SUM(M34:M39)</f>
        <v>1</v>
      </c>
      <c r="N40" s="80">
        <f>SUM(N34:N39)</f>
        <v>46793.07</v>
      </c>
      <c r="O40" s="81">
        <f>SUM(O34:O39)</f>
        <v>56619.62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13"/>
        <v>6</v>
      </c>
      <c r="C41" s="8">
        <f>IF(B41,B41/$B$46,"")</f>
        <v>1</v>
      </c>
      <c r="D41" s="13">
        <f t="shared" si="15"/>
        <v>46793.07</v>
      </c>
      <c r="E41" s="14">
        <f t="shared" si="16"/>
        <v>56619.62</v>
      </c>
      <c r="F41" s="21">
        <f>IF(E41,E41/$E$46,"")</f>
        <v>1</v>
      </c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4" t="s">
        <v>32</v>
      </c>
      <c r="B42" s="12">
        <f t="shared" si="13"/>
        <v>0</v>
      </c>
      <c r="C42" s="8" t="str">
        <f>IF(B42,B42/$B$46,"")</f>
        <v/>
      </c>
      <c r="D42" s="13">
        <f t="shared" si="15"/>
        <v>0</v>
      </c>
      <c r="E42" s="14">
        <f t="shared" si="16"/>
        <v>0</v>
      </c>
      <c r="F42" s="21" t="str">
        <f>IF(E42,E42/$E$46,"")</f>
        <v/>
      </c>
      <c r="G42" s="24"/>
      <c r="H42" s="24"/>
      <c r="I42" s="24"/>
      <c r="J42" s="48"/>
      <c r="K42" s="48"/>
      <c r="L42" s="68"/>
      <c r="M42" s="49"/>
      <c r="N42" s="45"/>
      <c r="O42" s="45"/>
      <c r="P42" s="48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3">
      <c r="A43" s="76" t="s">
        <v>45</v>
      </c>
      <c r="B43" s="12">
        <f t="shared" si="13"/>
        <v>0</v>
      </c>
      <c r="C43" s="8" t="str">
        <f>IF(B43,B43/$B$46,"")</f>
        <v/>
      </c>
      <c r="D43" s="13">
        <f t="shared" si="15"/>
        <v>0</v>
      </c>
      <c r="E43" s="14">
        <f t="shared" si="16"/>
        <v>0</v>
      </c>
      <c r="F43" s="21" t="str">
        <f>IF(E43,E43/$E$46,"")</f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3">
      <c r="A44" s="88" t="s">
        <v>47</v>
      </c>
      <c r="B44" s="12">
        <f t="shared" ref="B44" si="20">B23+G23+L23+Q23+V23+AA23</f>
        <v>0</v>
      </c>
      <c r="C44" s="8" t="str">
        <f>IF(B44,B44/$B$46,"")</f>
        <v/>
      </c>
      <c r="D44" s="13">
        <f t="shared" ref="D44" si="21">D23+I23+N23+S23+X23+AC23</f>
        <v>0</v>
      </c>
      <c r="E44" s="14">
        <f t="shared" ref="E44" si="22">E23+J23+O23+T23+Y23+AD23</f>
        <v>0</v>
      </c>
      <c r="F44" s="21" t="str">
        <f>IF(E44,E44/$E$46,"")</f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3">
      <c r="A45" s="88" t="s">
        <v>52</v>
      </c>
      <c r="B45" s="12">
        <f t="shared" ref="B45" si="23">B24+G24+L24+Q24+V24+AA24</f>
        <v>0</v>
      </c>
      <c r="C45" s="8" t="str">
        <f>IF(B45,B45/$B$46,"")</f>
        <v/>
      </c>
      <c r="D45" s="13">
        <f t="shared" ref="D45" si="24">D24+I24+N24+S24+X24+AC24</f>
        <v>0</v>
      </c>
      <c r="E45" s="14">
        <f t="shared" ref="E45" si="25">E24+J24+O24+T24+Y24+AD24</f>
        <v>0</v>
      </c>
      <c r="F45" s="21" t="str">
        <f>IF(E45,E45/$E$46,"")</f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s="51" customFormat="1" ht="30" customHeight="1" thickBot="1" x14ac:dyDescent="0.35">
      <c r="A46" s="61" t="s">
        <v>0</v>
      </c>
      <c r="B46" s="16">
        <f>SUM(B34:B45)</f>
        <v>6</v>
      </c>
      <c r="C46" s="17">
        <f>SUM(C34:C45)</f>
        <v>1</v>
      </c>
      <c r="D46" s="18">
        <f>SUM(D34:D45)</f>
        <v>46793.07</v>
      </c>
      <c r="E46" s="18">
        <f>SUM(E34:E45)</f>
        <v>56619.62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ht="36" customHeight="1" x14ac:dyDescent="0.3">
      <c r="A48" s="24"/>
      <c r="B48" s="25"/>
      <c r="C48" s="24"/>
      <c r="D48" s="24"/>
      <c r="E48" s="24"/>
      <c r="F48" s="24"/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14" s="24" customFormat="1" ht="23.1" customHeigh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1:21" s="24" customFormat="1" x14ac:dyDescent="0.3">
      <c r="B97" s="25"/>
      <c r="H97" s="25"/>
      <c r="N97" s="25"/>
    </row>
    <row r="98" spans="1:21" s="24" customFormat="1" x14ac:dyDescent="0.3">
      <c r="B98" s="25"/>
      <c r="H98" s="25"/>
      <c r="N98" s="25"/>
    </row>
    <row r="99" spans="1:21" s="24" customFormat="1" x14ac:dyDescent="0.3">
      <c r="B99" s="25"/>
      <c r="H99" s="25"/>
      <c r="N99" s="25"/>
    </row>
    <row r="100" spans="1:21" s="24" customFormat="1" x14ac:dyDescent="0.3">
      <c r="B100" s="25"/>
      <c r="H100" s="25"/>
      <c r="N100" s="25"/>
    </row>
    <row r="101" spans="1:21" s="24" customFormat="1" x14ac:dyDescent="0.3">
      <c r="B101" s="25"/>
      <c r="H101" s="25"/>
      <c r="N101" s="25"/>
    </row>
    <row r="102" spans="1:21" s="24" customFormat="1" x14ac:dyDescent="0.3">
      <c r="B102" s="25"/>
      <c r="H102" s="25"/>
      <c r="N102" s="25"/>
    </row>
    <row r="103" spans="1:21" s="24" customFormat="1" x14ac:dyDescent="0.3">
      <c r="B103" s="25"/>
      <c r="H103" s="25"/>
      <c r="N103" s="25"/>
    </row>
    <row r="104" spans="1:21" s="24" customFormat="1" x14ac:dyDescent="0.3">
      <c r="B104" s="25"/>
      <c r="H104" s="25"/>
      <c r="N104" s="25"/>
    </row>
    <row r="105" spans="1:21" s="24" customFormat="1" x14ac:dyDescent="0.3">
      <c r="B105" s="25"/>
      <c r="H105" s="25"/>
      <c r="N105" s="25"/>
    </row>
    <row r="106" spans="1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</row>
    <row r="107" spans="1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1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1:21" s="24" customFormat="1" x14ac:dyDescent="0.3">
      <c r="A109" s="26"/>
      <c r="B109" s="59"/>
      <c r="C109" s="26"/>
      <c r="D109" s="26"/>
      <c r="E109" s="26"/>
      <c r="F109" s="26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1D6E045CD6274F90430CAC594F11CE" ma:contentTypeVersion="16" ma:contentTypeDescription="Crear nuevo documento." ma:contentTypeScope="" ma:versionID="f926f13f5d84e63339adad3110942086">
  <xsd:schema xmlns:xsd="http://www.w3.org/2001/XMLSchema" xmlns:xs="http://www.w3.org/2001/XMLSchema" xmlns:p="http://schemas.microsoft.com/office/2006/metadata/properties" xmlns:ns3="c4c4c031-cee5-465f-b5bf-5e7d08d4432a" xmlns:ns4="3ec76826-e36f-499e-927b-5c7ebfa890e0" targetNamespace="http://schemas.microsoft.com/office/2006/metadata/properties" ma:root="true" ma:fieldsID="e1332d1df970c82cbcf8c72a0232c2f9" ns3:_="" ns4:_="">
    <xsd:import namespace="c4c4c031-cee5-465f-b5bf-5e7d08d4432a"/>
    <xsd:import namespace="3ec76826-e36f-499e-927b-5c7ebfa890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4c031-cee5-465f-b5bf-5e7d08d443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76826-e36f-499e-927b-5c7ebfa890e0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4c4c031-cee5-465f-b5bf-5e7d08d4432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D73558-09EE-4AFC-B398-0153F68AF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c4c031-cee5-465f-b5bf-5e7d08d4432a"/>
    <ds:schemaRef ds:uri="3ec76826-e36f-499e-927b-5c7ebfa890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D3B8C4-8FDF-4C33-9825-5AEDE4BFE6D7}">
  <ds:schemaRefs>
    <ds:schemaRef ds:uri="3ec76826-e36f-499e-927b-5c7ebfa890e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4c4c031-cee5-465f-b5bf-5e7d08d4432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E3C189-C8AE-43A4-8745-4B401F4099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BERGUA BLANCO, JUAN</cp:lastModifiedBy>
  <cp:lastPrinted>2020-02-14T09:12:43Z</cp:lastPrinted>
  <dcterms:created xsi:type="dcterms:W3CDTF">2016-02-03T12:33:15Z</dcterms:created>
  <dcterms:modified xsi:type="dcterms:W3CDTF">2025-05-21T16:32:18Z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0x010100B01D6E045CD6274F90430CAC594F11CE</vt:lpwstr>
  </property>
</Properties>
</file>