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BASA\"/>
    </mc:Choice>
  </mc:AlternateContent>
  <xr:revisionPtr revIDLastSave="0" documentId="8_{923CBD20-D2EF-4ED0-835D-E03F9E68E303}" xr6:coauthVersionLast="47" xr6:coauthVersionMax="47" xr10:uidLastSave="{00000000-0000-0000-0000-000000000000}"/>
  <bookViews>
    <workbookView xWindow="-60" yWindow="-60" windowWidth="28920" windowHeight="15720" tabRatio="700" activeTab="2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7" l="1"/>
  <c r="A28" i="6"/>
  <c r="A28" i="5"/>
  <c r="A28" i="4"/>
  <c r="A27" i="7"/>
  <c r="A27" i="6"/>
  <c r="A27" i="5"/>
  <c r="A27" i="4"/>
  <c r="E44" i="6" l="1"/>
  <c r="F44" i="6" s="1"/>
  <c r="D44" i="6"/>
  <c r="B44" i="6"/>
  <c r="C44" i="6" s="1"/>
  <c r="E44" i="5"/>
  <c r="D44" i="5"/>
  <c r="B44" i="5"/>
  <c r="E44" i="4"/>
  <c r="F44" i="4" s="1"/>
  <c r="D44" i="4"/>
  <c r="B44" i="4"/>
  <c r="C44" i="4"/>
  <c r="E44" i="1"/>
  <c r="D44" i="1"/>
  <c r="B44" i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/>
  <c r="O23" i="7"/>
  <c r="P23" i="7" s="1"/>
  <c r="N23" i="7"/>
  <c r="L23" i="7"/>
  <c r="M23" i="7" s="1"/>
  <c r="J23" i="7"/>
  <c r="I23" i="7"/>
  <c r="G23" i="7"/>
  <c r="E23" i="7"/>
  <c r="D23" i="7"/>
  <c r="B23" i="7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/>
  <c r="T22" i="7"/>
  <c r="U22" i="7"/>
  <c r="S22" i="7"/>
  <c r="Q22" i="7"/>
  <c r="R22" i="7" s="1"/>
  <c r="O22" i="7"/>
  <c r="P22" i="7"/>
  <c r="N22" i="7"/>
  <c r="L22" i="7"/>
  <c r="M22" i="7" s="1"/>
  <c r="J22" i="7"/>
  <c r="I22" i="7"/>
  <c r="G22" i="7"/>
  <c r="E22" i="7"/>
  <c r="F22" i="7" s="1"/>
  <c r="D22" i="7"/>
  <c r="D43" i="7" s="1"/>
  <c r="B22" i="7"/>
  <c r="E43" i="6"/>
  <c r="D43" i="6"/>
  <c r="B43" i="6"/>
  <c r="AE22" i="6"/>
  <c r="AB22" i="6"/>
  <c r="Z22" i="6"/>
  <c r="W22" i="6"/>
  <c r="U22" i="6"/>
  <c r="R22" i="6"/>
  <c r="P22" i="6"/>
  <c r="M22" i="6"/>
  <c r="E43" i="5"/>
  <c r="D43" i="5"/>
  <c r="B43" i="5"/>
  <c r="AE22" i="5"/>
  <c r="AB22" i="5"/>
  <c r="Z22" i="5"/>
  <c r="W22" i="5"/>
  <c r="U22" i="5"/>
  <c r="R22" i="5"/>
  <c r="P22" i="5"/>
  <c r="M22" i="5"/>
  <c r="F22" i="5"/>
  <c r="C22" i="5"/>
  <c r="E43" i="4"/>
  <c r="D43" i="4"/>
  <c r="B43" i="4"/>
  <c r="AE22" i="4"/>
  <c r="AB22" i="4"/>
  <c r="Z22" i="4"/>
  <c r="W22" i="4"/>
  <c r="U22" i="4"/>
  <c r="R22" i="4"/>
  <c r="P22" i="4"/>
  <c r="M22" i="4"/>
  <c r="F22" i="4"/>
  <c r="C22" i="4"/>
  <c r="E43" i="1"/>
  <c r="D43" i="1"/>
  <c r="B43" i="1"/>
  <c r="C43" i="1" s="1"/>
  <c r="AE22" i="1"/>
  <c r="AB22" i="1"/>
  <c r="Z22" i="1"/>
  <c r="W22" i="1"/>
  <c r="U22" i="1"/>
  <c r="R22" i="1"/>
  <c r="P22" i="1"/>
  <c r="M22" i="1"/>
  <c r="C13" i="4"/>
  <c r="B25" i="1"/>
  <c r="C13" i="1" s="1"/>
  <c r="B16" i="7"/>
  <c r="C16" i="7" s="1"/>
  <c r="D16" i="7"/>
  <c r="J24" i="7"/>
  <c r="K24" i="7" s="1"/>
  <c r="E24" i="7"/>
  <c r="F24" i="7" s="1"/>
  <c r="O24" i="7"/>
  <c r="P24" i="7" s="1"/>
  <c r="T24" i="7"/>
  <c r="U24" i="7" s="1"/>
  <c r="Y24" i="7"/>
  <c r="Z24" i="7" s="1"/>
  <c r="AD24" i="7"/>
  <c r="AE24" i="7" s="1"/>
  <c r="E13" i="7"/>
  <c r="E25" i="7" s="1"/>
  <c r="O34" i="7" s="1"/>
  <c r="J13" i="7"/>
  <c r="O13" i="7"/>
  <c r="T13" i="7"/>
  <c r="Y13" i="7"/>
  <c r="Z13" i="7" s="1"/>
  <c r="AD13" i="7"/>
  <c r="AE13" i="7" s="1"/>
  <c r="E20" i="7"/>
  <c r="J20" i="7"/>
  <c r="O20" i="7"/>
  <c r="AD20" i="7"/>
  <c r="T20" i="7"/>
  <c r="U20" i="7" s="1"/>
  <c r="Y20" i="7"/>
  <c r="Z20" i="7" s="1"/>
  <c r="E21" i="7"/>
  <c r="J21" i="7"/>
  <c r="O21" i="7"/>
  <c r="AD21" i="7"/>
  <c r="T21" i="7"/>
  <c r="U21" i="7" s="1"/>
  <c r="Y21" i="7"/>
  <c r="J14" i="7"/>
  <c r="K14" i="7" s="1"/>
  <c r="O14" i="7"/>
  <c r="E14" i="7"/>
  <c r="T14" i="7"/>
  <c r="U14" i="7" s="1"/>
  <c r="Y14" i="7"/>
  <c r="Z14" i="7" s="1"/>
  <c r="AD14" i="7"/>
  <c r="AE14" i="7"/>
  <c r="J15" i="7"/>
  <c r="O15" i="7"/>
  <c r="E36" i="7" s="1"/>
  <c r="E15" i="7"/>
  <c r="T15" i="7"/>
  <c r="U15" i="7" s="1"/>
  <c r="Y15" i="7"/>
  <c r="Z15" i="7" s="1"/>
  <c r="AD15" i="7"/>
  <c r="AE15" i="7" s="1"/>
  <c r="J16" i="7"/>
  <c r="O16" i="7"/>
  <c r="E16" i="7"/>
  <c r="F16" i="7" s="1"/>
  <c r="T16" i="7"/>
  <c r="Y16" i="7"/>
  <c r="AD16" i="7"/>
  <c r="J17" i="7"/>
  <c r="K17" i="7" s="1"/>
  <c r="O17" i="7"/>
  <c r="E17" i="7"/>
  <c r="F17" i="7" s="1"/>
  <c r="T17" i="7"/>
  <c r="U17" i="7" s="1"/>
  <c r="Y17" i="7"/>
  <c r="Z17" i="7" s="1"/>
  <c r="AD17" i="7"/>
  <c r="J18" i="7"/>
  <c r="E39" i="7" s="1"/>
  <c r="O18" i="7"/>
  <c r="AD18" i="7"/>
  <c r="AE18" i="7" s="1"/>
  <c r="E18" i="7"/>
  <c r="T18" i="7"/>
  <c r="U18" i="7" s="1"/>
  <c r="Y18" i="7"/>
  <c r="Z18" i="7" s="1"/>
  <c r="J19" i="7"/>
  <c r="O19" i="7"/>
  <c r="AD19" i="7"/>
  <c r="AE19" i="7" s="1"/>
  <c r="E19" i="7"/>
  <c r="F19" i="7"/>
  <c r="T19" i="7"/>
  <c r="U19" i="7"/>
  <c r="Y19" i="7"/>
  <c r="Z19" i="7" s="1"/>
  <c r="I24" i="7"/>
  <c r="D24" i="7"/>
  <c r="N24" i="7"/>
  <c r="S24" i="7"/>
  <c r="X24" i="7"/>
  <c r="AC24" i="7"/>
  <c r="I16" i="7"/>
  <c r="N16" i="7"/>
  <c r="S16" i="7"/>
  <c r="X16" i="7"/>
  <c r="AC16" i="7"/>
  <c r="D13" i="7"/>
  <c r="I13" i="7"/>
  <c r="N13" i="7"/>
  <c r="S13" i="7"/>
  <c r="X13" i="7"/>
  <c r="AC13" i="7"/>
  <c r="AC25" i="7" s="1"/>
  <c r="N38" i="7" s="1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4" i="7"/>
  <c r="B24" i="7"/>
  <c r="L24" i="7"/>
  <c r="M24" i="7"/>
  <c r="Q24" i="7"/>
  <c r="R24" i="7"/>
  <c r="V24" i="7"/>
  <c r="W24" i="7" s="1"/>
  <c r="AA24" i="7"/>
  <c r="AB24" i="7" s="1"/>
  <c r="G16" i="7"/>
  <c r="L16" i="7"/>
  <c r="Q16" i="7"/>
  <c r="V16" i="7"/>
  <c r="W16" i="7" s="1"/>
  <c r="AA16" i="7"/>
  <c r="AB16" i="7" s="1"/>
  <c r="B13" i="7"/>
  <c r="G13" i="7"/>
  <c r="L13" i="7"/>
  <c r="Q13" i="7"/>
  <c r="V13" i="7"/>
  <c r="W13" i="7" s="1"/>
  <c r="AA13" i="7"/>
  <c r="AB13" i="7" s="1"/>
  <c r="B20" i="7"/>
  <c r="G20" i="7"/>
  <c r="L20" i="7"/>
  <c r="AA20" i="7"/>
  <c r="AB20" i="7" s="1"/>
  <c r="Q20" i="7"/>
  <c r="R20" i="7" s="1"/>
  <c r="V20" i="7"/>
  <c r="B21" i="7"/>
  <c r="C21" i="7" s="1"/>
  <c r="G21" i="7"/>
  <c r="H21" i="7" s="1"/>
  <c r="L21" i="7"/>
  <c r="M21" i="7" s="1"/>
  <c r="AA21" i="7"/>
  <c r="AB21" i="7" s="1"/>
  <c r="Q21" i="7"/>
  <c r="R21" i="7" s="1"/>
  <c r="V21" i="7"/>
  <c r="W21" i="7" s="1"/>
  <c r="G14" i="7"/>
  <c r="H14" i="7" s="1"/>
  <c r="L14" i="7"/>
  <c r="B14" i="7"/>
  <c r="Q14" i="7"/>
  <c r="R14" i="7" s="1"/>
  <c r="V14" i="7"/>
  <c r="W14" i="7" s="1"/>
  <c r="AA14" i="7"/>
  <c r="AB14" i="7" s="1"/>
  <c r="G15" i="7"/>
  <c r="L15" i="7"/>
  <c r="B15" i="7"/>
  <c r="Q15" i="7"/>
  <c r="B36" i="7" s="1"/>
  <c r="V15" i="7"/>
  <c r="W15" i="7"/>
  <c r="AA15" i="7"/>
  <c r="AB15" i="7" s="1"/>
  <c r="G17" i="7"/>
  <c r="H17" i="7" s="1"/>
  <c r="L17" i="7"/>
  <c r="M17" i="7" s="1"/>
  <c r="B17" i="7"/>
  <c r="C17" i="7" s="1"/>
  <c r="Q17" i="7"/>
  <c r="V17" i="7"/>
  <c r="W17" i="7" s="1"/>
  <c r="AA17" i="7"/>
  <c r="AB17" i="7" s="1"/>
  <c r="G18" i="7"/>
  <c r="L18" i="7"/>
  <c r="M18" i="7" s="1"/>
  <c r="AA18" i="7"/>
  <c r="B18" i="7"/>
  <c r="Q18" i="7"/>
  <c r="R18" i="7" s="1"/>
  <c r="V18" i="7"/>
  <c r="W18" i="7" s="1"/>
  <c r="G19" i="7"/>
  <c r="L19" i="7"/>
  <c r="AA19" i="7"/>
  <c r="AB19" i="7" s="1"/>
  <c r="B19" i="7"/>
  <c r="Q19" i="7"/>
  <c r="R19" i="7" s="1"/>
  <c r="V19" i="7"/>
  <c r="W19" i="7" s="1"/>
  <c r="J25" i="6"/>
  <c r="K20" i="6"/>
  <c r="E25" i="6"/>
  <c r="O25" i="6"/>
  <c r="O36" i="6" s="1"/>
  <c r="P36" i="6" s="1"/>
  <c r="Y25" i="6"/>
  <c r="O38" i="6" s="1"/>
  <c r="T25" i="6"/>
  <c r="O37" i="6"/>
  <c r="P37" i="6" s="1"/>
  <c r="AD25" i="6"/>
  <c r="O39" i="6" s="1"/>
  <c r="P39" i="6" s="1"/>
  <c r="I25" i="6"/>
  <c r="N35" i="6" s="1"/>
  <c r="D25" i="6"/>
  <c r="N34" i="6"/>
  <c r="N25" i="6"/>
  <c r="N36" i="6"/>
  <c r="X25" i="6"/>
  <c r="N38" i="6"/>
  <c r="S25" i="6"/>
  <c r="N37" i="6" s="1"/>
  <c r="AC25" i="6"/>
  <c r="N39" i="6" s="1"/>
  <c r="G25" i="6"/>
  <c r="L35" i="6" s="1"/>
  <c r="M35" i="6" s="1"/>
  <c r="H15" i="6"/>
  <c r="B25" i="6"/>
  <c r="L25" i="6"/>
  <c r="L36" i="6" s="1"/>
  <c r="M36" i="6" s="1"/>
  <c r="V25" i="6"/>
  <c r="L38" i="6" s="1"/>
  <c r="Q25" i="6"/>
  <c r="L37" i="6" s="1"/>
  <c r="M37" i="6" s="1"/>
  <c r="AA25" i="6"/>
  <c r="L39" i="6" s="1"/>
  <c r="M39" i="6" s="1"/>
  <c r="E45" i="6"/>
  <c r="E34" i="6"/>
  <c r="E35" i="6"/>
  <c r="E36" i="6"/>
  <c r="F36" i="6" s="1"/>
  <c r="E37" i="6"/>
  <c r="E38" i="6"/>
  <c r="F38" i="6" s="1"/>
  <c r="E39" i="6"/>
  <c r="F39" i="6" s="1"/>
  <c r="E40" i="6"/>
  <c r="E41" i="6"/>
  <c r="E42" i="6"/>
  <c r="F42" i="6" s="1"/>
  <c r="D45" i="6"/>
  <c r="D34" i="6"/>
  <c r="D35" i="6"/>
  <c r="D36" i="6"/>
  <c r="D37" i="6"/>
  <c r="D38" i="6"/>
  <c r="D39" i="6"/>
  <c r="D40" i="6"/>
  <c r="D41" i="6"/>
  <c r="D42" i="6"/>
  <c r="B45" i="6"/>
  <c r="B42" i="6"/>
  <c r="C42" i="6" s="1"/>
  <c r="B34" i="6"/>
  <c r="B35" i="6"/>
  <c r="B36" i="6"/>
  <c r="B46" i="6" s="1"/>
  <c r="B37" i="6"/>
  <c r="B38" i="6"/>
  <c r="C38" i="6" s="1"/>
  <c r="B39" i="6"/>
  <c r="B40" i="6"/>
  <c r="C40" i="6" s="1"/>
  <c r="B41" i="6"/>
  <c r="AE13" i="6"/>
  <c r="AE25" i="6" s="1"/>
  <c r="AE14" i="6"/>
  <c r="AE15" i="6"/>
  <c r="AE16" i="6"/>
  <c r="AE17" i="6"/>
  <c r="AE18" i="6"/>
  <c r="AE19" i="6"/>
  <c r="AE20" i="6"/>
  <c r="AE21" i="6"/>
  <c r="AE24" i="6"/>
  <c r="AB13" i="6"/>
  <c r="AB14" i="6"/>
  <c r="AB15" i="6"/>
  <c r="AB25" i="6" s="1"/>
  <c r="AB16" i="6"/>
  <c r="AB17" i="6"/>
  <c r="AB18" i="6"/>
  <c r="AB19" i="6"/>
  <c r="AB20" i="6"/>
  <c r="AB21" i="6"/>
  <c r="AB24" i="6"/>
  <c r="Z13" i="6"/>
  <c r="Z14" i="6"/>
  <c r="Z15" i="6"/>
  <c r="Z16" i="6"/>
  <c r="Z17" i="6"/>
  <c r="Z19" i="6"/>
  <c r="Z20" i="6"/>
  <c r="Z24" i="6"/>
  <c r="W13" i="6"/>
  <c r="W14" i="6"/>
  <c r="W15" i="6"/>
  <c r="W16" i="6"/>
  <c r="W17" i="6"/>
  <c r="W20" i="6"/>
  <c r="W21" i="6"/>
  <c r="W24" i="6"/>
  <c r="U14" i="6"/>
  <c r="U25" i="6" s="1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1" i="6"/>
  <c r="R24" i="6"/>
  <c r="P13" i="6"/>
  <c r="P15" i="6"/>
  <c r="P16" i="6"/>
  <c r="P18" i="6"/>
  <c r="P20" i="6"/>
  <c r="P21" i="6"/>
  <c r="P24" i="6"/>
  <c r="M14" i="6"/>
  <c r="M15" i="6"/>
  <c r="M16" i="6"/>
  <c r="M19" i="6"/>
  <c r="M20" i="6"/>
  <c r="M21" i="6"/>
  <c r="M24" i="6"/>
  <c r="K16" i="6"/>
  <c r="K17" i="6"/>
  <c r="H16" i="6"/>
  <c r="H17" i="6"/>
  <c r="H21" i="6"/>
  <c r="F15" i="6"/>
  <c r="F16" i="6"/>
  <c r="F17" i="6"/>
  <c r="F18" i="6"/>
  <c r="F19" i="6"/>
  <c r="F20" i="6"/>
  <c r="F21" i="6"/>
  <c r="F24" i="6"/>
  <c r="C14" i="6"/>
  <c r="C15" i="6"/>
  <c r="C16" i="6"/>
  <c r="C17" i="6"/>
  <c r="C18" i="6"/>
  <c r="C25" i="6" s="1"/>
  <c r="C19" i="6"/>
  <c r="C21" i="6"/>
  <c r="C24" i="6"/>
  <c r="AD25" i="5"/>
  <c r="O39" i="5" s="1"/>
  <c r="P39" i="5" s="1"/>
  <c r="AC25" i="5"/>
  <c r="N39" i="5" s="1"/>
  <c r="AA25" i="5"/>
  <c r="L39" i="5" s="1"/>
  <c r="M39" i="5" s="1"/>
  <c r="E25" i="5"/>
  <c r="O34" i="5" s="1"/>
  <c r="J25" i="5"/>
  <c r="O35" i="5" s="1"/>
  <c r="O25" i="5"/>
  <c r="O36" i="5" s="1"/>
  <c r="T25" i="5"/>
  <c r="O37" i="5" s="1"/>
  <c r="P37" i="5" s="1"/>
  <c r="Y25" i="5"/>
  <c r="Z18" i="5"/>
  <c r="D25" i="5"/>
  <c r="N34" i="5" s="1"/>
  <c r="I25" i="5"/>
  <c r="N35" i="5" s="1"/>
  <c r="N25" i="5"/>
  <c r="N36" i="5" s="1"/>
  <c r="S25" i="5"/>
  <c r="N37" i="5" s="1"/>
  <c r="X25" i="5"/>
  <c r="N38" i="5" s="1"/>
  <c r="B25" i="5"/>
  <c r="L34" i="5" s="1"/>
  <c r="G25" i="5"/>
  <c r="H13" i="5" s="1"/>
  <c r="L25" i="5"/>
  <c r="L36" i="5" s="1"/>
  <c r="Q25" i="5"/>
  <c r="L37" i="5" s="1"/>
  <c r="M37" i="5" s="1"/>
  <c r="V25" i="5"/>
  <c r="L38" i="5"/>
  <c r="M38" i="5" s="1"/>
  <c r="E34" i="5"/>
  <c r="E35" i="5"/>
  <c r="E36" i="5"/>
  <c r="E41" i="5"/>
  <c r="E42" i="5"/>
  <c r="E39" i="5"/>
  <c r="E40" i="5"/>
  <c r="E45" i="5"/>
  <c r="F45" i="5" s="1"/>
  <c r="E37" i="5"/>
  <c r="E38" i="5"/>
  <c r="F38" i="5" s="1"/>
  <c r="D34" i="5"/>
  <c r="D35" i="5"/>
  <c r="D36" i="5"/>
  <c r="D41" i="5"/>
  <c r="D42" i="5"/>
  <c r="D39" i="5"/>
  <c r="D40" i="5"/>
  <c r="D45" i="5"/>
  <c r="D37" i="5"/>
  <c r="D38" i="5"/>
  <c r="B34" i="5"/>
  <c r="B35" i="5"/>
  <c r="B36" i="5"/>
  <c r="B41" i="5"/>
  <c r="B42" i="5"/>
  <c r="C42" i="5" s="1"/>
  <c r="B45" i="5"/>
  <c r="B39" i="5"/>
  <c r="B40" i="5"/>
  <c r="B37" i="5"/>
  <c r="B38" i="5"/>
  <c r="C38" i="5" s="1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M14" i="5"/>
  <c r="M15" i="5"/>
  <c r="M16" i="5"/>
  <c r="M17" i="5"/>
  <c r="M18" i="5"/>
  <c r="M21" i="5"/>
  <c r="K16" i="5"/>
  <c r="K17" i="5"/>
  <c r="H16" i="5"/>
  <c r="H17" i="5"/>
  <c r="H21" i="5"/>
  <c r="F14" i="5"/>
  <c r="F15" i="5"/>
  <c r="F16" i="5"/>
  <c r="F17" i="5"/>
  <c r="F18" i="5"/>
  <c r="F19" i="5"/>
  <c r="C15" i="5"/>
  <c r="C16" i="5"/>
  <c r="C17" i="5"/>
  <c r="C18" i="5"/>
  <c r="C19" i="5"/>
  <c r="C21" i="5"/>
  <c r="E45" i="4"/>
  <c r="F45" i="4" s="1"/>
  <c r="E34" i="4"/>
  <c r="E35" i="4"/>
  <c r="E36" i="4"/>
  <c r="E37" i="4"/>
  <c r="E38" i="4"/>
  <c r="F38" i="4" s="1"/>
  <c r="E39" i="4"/>
  <c r="E40" i="4"/>
  <c r="E41" i="4"/>
  <c r="E42" i="4"/>
  <c r="D45" i="4"/>
  <c r="B45" i="4"/>
  <c r="B42" i="4"/>
  <c r="C42" i="4" s="1"/>
  <c r="B34" i="4"/>
  <c r="B35" i="4"/>
  <c r="B36" i="4"/>
  <c r="B37" i="4"/>
  <c r="C37" i="4" s="1"/>
  <c r="B38" i="4"/>
  <c r="B39" i="4"/>
  <c r="B40" i="4"/>
  <c r="B41" i="4"/>
  <c r="AE13" i="4"/>
  <c r="AE14" i="4"/>
  <c r="AE15" i="4"/>
  <c r="AE16" i="4"/>
  <c r="AE17" i="4"/>
  <c r="AE18" i="4"/>
  <c r="AE19" i="4"/>
  <c r="AE20" i="4"/>
  <c r="AE21" i="4"/>
  <c r="AE24" i="4"/>
  <c r="AD25" i="4"/>
  <c r="O39" i="4" s="1"/>
  <c r="P39" i="4" s="1"/>
  <c r="AC25" i="4"/>
  <c r="N39" i="4" s="1"/>
  <c r="AB13" i="4"/>
  <c r="AB14" i="4"/>
  <c r="AB15" i="4"/>
  <c r="AB16" i="4"/>
  <c r="AB17" i="4"/>
  <c r="AB18" i="4"/>
  <c r="AB19" i="4"/>
  <c r="AB20" i="4"/>
  <c r="AB21" i="4"/>
  <c r="AB24" i="4"/>
  <c r="AA25" i="4"/>
  <c r="L39" i="4" s="1"/>
  <c r="M39" i="4" s="1"/>
  <c r="Z13" i="4"/>
  <c r="Z14" i="4"/>
  <c r="Z15" i="4"/>
  <c r="Z16" i="4"/>
  <c r="Z18" i="4"/>
  <c r="Z19" i="4"/>
  <c r="Y25" i="4"/>
  <c r="O38" i="4" s="1"/>
  <c r="P38" i="4" s="1"/>
  <c r="Z20" i="4"/>
  <c r="Z24" i="4"/>
  <c r="X25" i="4"/>
  <c r="N38" i="4" s="1"/>
  <c r="W13" i="4"/>
  <c r="W14" i="4"/>
  <c r="W15" i="4"/>
  <c r="W16" i="4"/>
  <c r="W18" i="4"/>
  <c r="W19" i="4"/>
  <c r="V25" i="4"/>
  <c r="L38" i="4" s="1"/>
  <c r="M38" i="4" s="1"/>
  <c r="W21" i="4"/>
  <c r="W24" i="4"/>
  <c r="T25" i="4"/>
  <c r="O37" i="4" s="1"/>
  <c r="P37" i="4" s="1"/>
  <c r="U13" i="4"/>
  <c r="U14" i="4"/>
  <c r="U15" i="4"/>
  <c r="U16" i="4"/>
  <c r="U17" i="4"/>
  <c r="U18" i="4"/>
  <c r="U19" i="4"/>
  <c r="U20" i="4"/>
  <c r="U21" i="4"/>
  <c r="U24" i="4"/>
  <c r="S25" i="4"/>
  <c r="N37" i="4" s="1"/>
  <c r="Q25" i="4"/>
  <c r="L37" i="4" s="1"/>
  <c r="M37" i="4" s="1"/>
  <c r="R13" i="4"/>
  <c r="R14" i="4"/>
  <c r="R15" i="4"/>
  <c r="R16" i="4"/>
  <c r="R17" i="4"/>
  <c r="R18" i="4"/>
  <c r="R19" i="4"/>
  <c r="R20" i="4"/>
  <c r="R21" i="4"/>
  <c r="R24" i="4"/>
  <c r="O25" i="4"/>
  <c r="P13" i="4" s="1"/>
  <c r="P19" i="4"/>
  <c r="P17" i="4"/>
  <c r="P24" i="4"/>
  <c r="N25" i="4"/>
  <c r="N36" i="4" s="1"/>
  <c r="L25" i="4"/>
  <c r="L36" i="4" s="1"/>
  <c r="M19" i="4"/>
  <c r="M15" i="4"/>
  <c r="M16" i="4"/>
  <c r="M17" i="4"/>
  <c r="M18" i="4"/>
  <c r="M21" i="4"/>
  <c r="M24" i="4"/>
  <c r="J25" i="4"/>
  <c r="O35" i="4" s="1"/>
  <c r="K16" i="4"/>
  <c r="K17" i="4"/>
  <c r="I25" i="4"/>
  <c r="N35" i="4" s="1"/>
  <c r="G25" i="4"/>
  <c r="H13" i="4" s="1"/>
  <c r="H16" i="4"/>
  <c r="H17" i="4"/>
  <c r="H21" i="4"/>
  <c r="E25" i="4"/>
  <c r="O34" i="4" s="1"/>
  <c r="F18" i="4"/>
  <c r="F13" i="4"/>
  <c r="F16" i="4"/>
  <c r="F17" i="4"/>
  <c r="F19" i="4"/>
  <c r="F21" i="4"/>
  <c r="F24" i="4"/>
  <c r="D25" i="4"/>
  <c r="N34" i="4" s="1"/>
  <c r="B25" i="4"/>
  <c r="L34" i="4" s="1"/>
  <c r="C16" i="4"/>
  <c r="C17" i="4"/>
  <c r="C19" i="4"/>
  <c r="C21" i="4"/>
  <c r="C24" i="4"/>
  <c r="D34" i="4"/>
  <c r="D35" i="4"/>
  <c r="D36" i="4"/>
  <c r="D37" i="4"/>
  <c r="D38" i="4"/>
  <c r="D39" i="4"/>
  <c r="D40" i="4"/>
  <c r="D41" i="4"/>
  <c r="D42" i="4"/>
  <c r="J25" i="1"/>
  <c r="O35" i="1" s="1"/>
  <c r="K22" i="1"/>
  <c r="O25" i="1"/>
  <c r="O36" i="1" s="1"/>
  <c r="E25" i="1"/>
  <c r="O34" i="1" s="1"/>
  <c r="Y25" i="1"/>
  <c r="O38" i="1" s="1"/>
  <c r="P38" i="1" s="1"/>
  <c r="I25" i="1"/>
  <c r="N35" i="1" s="1"/>
  <c r="N25" i="1"/>
  <c r="N36" i="1" s="1"/>
  <c r="D25" i="1"/>
  <c r="N34" i="1"/>
  <c r="X25" i="1"/>
  <c r="N38" i="1" s="1"/>
  <c r="G25" i="1"/>
  <c r="H13" i="1" s="1"/>
  <c r="H22" i="1"/>
  <c r="L25" i="1"/>
  <c r="L36" i="1" s="1"/>
  <c r="M20" i="1"/>
  <c r="V25" i="1"/>
  <c r="L38" i="1" s="1"/>
  <c r="M38" i="1" s="1"/>
  <c r="Q25" i="1"/>
  <c r="L37" i="1" s="1"/>
  <c r="M37" i="1" s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20" i="1"/>
  <c r="Z19" i="1"/>
  <c r="Z18" i="1"/>
  <c r="Z17" i="1"/>
  <c r="Z16" i="1"/>
  <c r="Z15" i="1"/>
  <c r="Z14" i="1"/>
  <c r="W24" i="1"/>
  <c r="W21" i="1"/>
  <c r="W20" i="1"/>
  <c r="W19" i="1"/>
  <c r="W18" i="1"/>
  <c r="W17" i="1"/>
  <c r="W16" i="1"/>
  <c r="W15" i="1"/>
  <c r="W14" i="1"/>
  <c r="U24" i="1"/>
  <c r="R24" i="1"/>
  <c r="R21" i="1"/>
  <c r="R20" i="1"/>
  <c r="R19" i="1"/>
  <c r="R18" i="1"/>
  <c r="R25" i="1" s="1"/>
  <c r="R17" i="1"/>
  <c r="R16" i="1"/>
  <c r="R15" i="1"/>
  <c r="R14" i="1"/>
  <c r="P24" i="1"/>
  <c r="P21" i="1"/>
  <c r="P20" i="1"/>
  <c r="P19" i="1"/>
  <c r="P18" i="1"/>
  <c r="P17" i="1"/>
  <c r="P15" i="1"/>
  <c r="P14" i="1"/>
  <c r="M24" i="1"/>
  <c r="M21" i="1"/>
  <c r="M19" i="1"/>
  <c r="M18" i="1"/>
  <c r="M17" i="1"/>
  <c r="M16" i="1"/>
  <c r="M15" i="1"/>
  <c r="M14" i="1"/>
  <c r="K24" i="1"/>
  <c r="K17" i="1"/>
  <c r="K16" i="1"/>
  <c r="K15" i="1"/>
  <c r="K14" i="1"/>
  <c r="H21" i="1"/>
  <c r="H19" i="1"/>
  <c r="H17" i="1"/>
  <c r="H15" i="1"/>
  <c r="C24" i="1"/>
  <c r="C21" i="1"/>
  <c r="C20" i="1"/>
  <c r="C19" i="1"/>
  <c r="C18" i="1"/>
  <c r="C17" i="1"/>
  <c r="C16" i="1"/>
  <c r="C15" i="1"/>
  <c r="C14" i="1"/>
  <c r="E45" i="1"/>
  <c r="E42" i="1"/>
  <c r="E34" i="1"/>
  <c r="E41" i="1"/>
  <c r="E35" i="1"/>
  <c r="F35" i="1" s="1"/>
  <c r="E36" i="1"/>
  <c r="E37" i="1"/>
  <c r="E38" i="1"/>
  <c r="E39" i="1"/>
  <c r="E40" i="1"/>
  <c r="D45" i="1"/>
  <c r="D42" i="1"/>
  <c r="D34" i="1"/>
  <c r="D41" i="1"/>
  <c r="D35" i="1"/>
  <c r="D36" i="1"/>
  <c r="D37" i="1"/>
  <c r="D38" i="1"/>
  <c r="D39" i="1"/>
  <c r="D40" i="1"/>
  <c r="B45" i="1"/>
  <c r="B42" i="1"/>
  <c r="C42" i="1" s="1"/>
  <c r="B34" i="1"/>
  <c r="B41" i="1"/>
  <c r="B35" i="1"/>
  <c r="B36" i="1"/>
  <c r="C36" i="1" s="1"/>
  <c r="B37" i="1"/>
  <c r="B38" i="1"/>
  <c r="C38" i="1" s="1"/>
  <c r="B39" i="1"/>
  <c r="B40" i="1"/>
  <c r="AE13" i="1"/>
  <c r="AD25" i="1"/>
  <c r="O39" i="1" s="1"/>
  <c r="P39" i="1" s="1"/>
  <c r="AE16" i="1"/>
  <c r="AC25" i="1"/>
  <c r="N39" i="1" s="1"/>
  <c r="AB13" i="1"/>
  <c r="AA25" i="1"/>
  <c r="L39" i="1" s="1"/>
  <c r="M39" i="1" s="1"/>
  <c r="Z13" i="1"/>
  <c r="W13" i="1"/>
  <c r="U13" i="1"/>
  <c r="U14" i="1"/>
  <c r="U15" i="1"/>
  <c r="U16" i="1"/>
  <c r="U17" i="1"/>
  <c r="U18" i="1"/>
  <c r="U19" i="1"/>
  <c r="U20" i="1"/>
  <c r="U21" i="1"/>
  <c r="T25" i="1"/>
  <c r="O37" i="1" s="1"/>
  <c r="P37" i="1" s="1"/>
  <c r="S25" i="1"/>
  <c r="N37" i="1" s="1"/>
  <c r="R13" i="1"/>
  <c r="P13" i="1"/>
  <c r="F14" i="1"/>
  <c r="F15" i="1"/>
  <c r="F16" i="1"/>
  <c r="F17" i="1"/>
  <c r="F18" i="1"/>
  <c r="F19" i="1"/>
  <c r="F21" i="1"/>
  <c r="P16" i="1"/>
  <c r="P16" i="5"/>
  <c r="P16" i="4"/>
  <c r="AE16" i="7"/>
  <c r="F22" i="1"/>
  <c r="F23" i="1"/>
  <c r="F24" i="1"/>
  <c r="C22" i="1"/>
  <c r="C23" i="1"/>
  <c r="O34" i="6"/>
  <c r="P34" i="6" s="1"/>
  <c r="F22" i="6"/>
  <c r="L34" i="6"/>
  <c r="C22" i="6"/>
  <c r="F45" i="1"/>
  <c r="H20" i="6"/>
  <c r="H19" i="6"/>
  <c r="M18" i="6"/>
  <c r="M13" i="6"/>
  <c r="P19" i="6"/>
  <c r="P14" i="6"/>
  <c r="Z21" i="6"/>
  <c r="H22" i="6"/>
  <c r="O35" i="6"/>
  <c r="P35" i="6" s="1"/>
  <c r="K22" i="6"/>
  <c r="H22" i="5"/>
  <c r="O38" i="5"/>
  <c r="P38" i="5" s="1"/>
  <c r="K22" i="5"/>
  <c r="M14" i="4"/>
  <c r="P21" i="4"/>
  <c r="H19" i="4"/>
  <c r="H22" i="4"/>
  <c r="K22" i="4"/>
  <c r="Z21" i="4"/>
  <c r="L34" i="1"/>
  <c r="F20" i="1"/>
  <c r="K21" i="1"/>
  <c r="H16" i="1"/>
  <c r="H14" i="1"/>
  <c r="H18" i="1"/>
  <c r="H24" i="1"/>
  <c r="Z18" i="6"/>
  <c r="C20" i="6"/>
  <c r="C13" i="6"/>
  <c r="F14" i="6"/>
  <c r="K15" i="6"/>
  <c r="R16" i="6"/>
  <c r="U16" i="6"/>
  <c r="U13" i="6"/>
  <c r="H18" i="6"/>
  <c r="H13" i="6"/>
  <c r="H24" i="6"/>
  <c r="H14" i="6"/>
  <c r="K19" i="6"/>
  <c r="K14" i="6"/>
  <c r="K18" i="6"/>
  <c r="K21" i="6"/>
  <c r="K13" i="6"/>
  <c r="T25" i="7"/>
  <c r="O37" i="7" s="1"/>
  <c r="P37" i="7" s="1"/>
  <c r="F13" i="6"/>
  <c r="W19" i="6"/>
  <c r="W18" i="6"/>
  <c r="K24" i="6"/>
  <c r="F43" i="6"/>
  <c r="H14" i="5"/>
  <c r="H24" i="5"/>
  <c r="H18" i="5"/>
  <c r="K15" i="5"/>
  <c r="K18" i="5"/>
  <c r="K14" i="5"/>
  <c r="K21" i="5"/>
  <c r="P15" i="5"/>
  <c r="P18" i="5"/>
  <c r="P14" i="5"/>
  <c r="H15" i="5"/>
  <c r="W18" i="5"/>
  <c r="R16" i="5"/>
  <c r="C14" i="5"/>
  <c r="C13" i="5"/>
  <c r="F43" i="5"/>
  <c r="AE21" i="5"/>
  <c r="AE20" i="5"/>
  <c r="C20" i="5"/>
  <c r="F21" i="5"/>
  <c r="F20" i="5"/>
  <c r="P21" i="5"/>
  <c r="C43" i="6"/>
  <c r="H15" i="4"/>
  <c r="H18" i="4"/>
  <c r="H14" i="4"/>
  <c r="K15" i="4"/>
  <c r="K14" i="4"/>
  <c r="K18" i="4"/>
  <c r="C15" i="4"/>
  <c r="F15" i="4"/>
  <c r="P14" i="4"/>
  <c r="P18" i="4"/>
  <c r="H24" i="4"/>
  <c r="K19" i="4"/>
  <c r="K24" i="4"/>
  <c r="C14" i="4"/>
  <c r="F14" i="4"/>
  <c r="F20" i="4"/>
  <c r="K21" i="4"/>
  <c r="W17" i="4"/>
  <c r="E38" i="7"/>
  <c r="F38" i="7" s="1"/>
  <c r="Z17" i="4"/>
  <c r="C18" i="4"/>
  <c r="W20" i="4"/>
  <c r="M20" i="4"/>
  <c r="P18" i="7"/>
  <c r="F43" i="4"/>
  <c r="K22" i="7"/>
  <c r="C24" i="7"/>
  <c r="B35" i="7"/>
  <c r="B37" i="7"/>
  <c r="C37" i="7" s="1"/>
  <c r="E37" i="7"/>
  <c r="B39" i="7"/>
  <c r="D38" i="7"/>
  <c r="E35" i="7"/>
  <c r="F35" i="7" s="1"/>
  <c r="E45" i="7"/>
  <c r="F45" i="7" s="1"/>
  <c r="B45" i="7"/>
  <c r="C45" i="7" s="1"/>
  <c r="C35" i="1"/>
  <c r="B38" i="7"/>
  <c r="C38" i="7" s="1"/>
  <c r="R17" i="7"/>
  <c r="H22" i="7"/>
  <c r="F38" i="1"/>
  <c r="P17" i="7"/>
  <c r="P16" i="7"/>
  <c r="F37" i="4"/>
  <c r="Z16" i="7"/>
  <c r="F37" i="1"/>
  <c r="M16" i="7"/>
  <c r="F43" i="1"/>
  <c r="F44" i="1"/>
  <c r="C22" i="7"/>
  <c r="C23" i="7"/>
  <c r="C44" i="1"/>
  <c r="F15" i="7"/>
  <c r="F42" i="1"/>
  <c r="F36" i="1"/>
  <c r="C36" i="6"/>
  <c r="C41" i="6"/>
  <c r="C39" i="5"/>
  <c r="C43" i="5"/>
  <c r="C43" i="4"/>
  <c r="C45" i="1"/>
  <c r="C37" i="1"/>
  <c r="C15" i="7"/>
  <c r="F37" i="6"/>
  <c r="F41" i="6"/>
  <c r="C39" i="6"/>
  <c r="C37" i="6"/>
  <c r="F40" i="6"/>
  <c r="C35" i="6"/>
  <c r="F35" i="6"/>
  <c r="U13" i="7"/>
  <c r="U16" i="7"/>
  <c r="F45" i="6"/>
  <c r="C34" i="6"/>
  <c r="M34" i="6"/>
  <c r="F34" i="6"/>
  <c r="AB18" i="7"/>
  <c r="C45" i="6"/>
  <c r="C45" i="5"/>
  <c r="F39" i="5"/>
  <c r="AE20" i="7"/>
  <c r="R16" i="7"/>
  <c r="C36" i="5"/>
  <c r="C37" i="5"/>
  <c r="F36" i="5"/>
  <c r="F37" i="5"/>
  <c r="F18" i="7"/>
  <c r="F35" i="5"/>
  <c r="F21" i="7"/>
  <c r="F14" i="7"/>
  <c r="F42" i="5"/>
  <c r="W20" i="7"/>
  <c r="Z21" i="7"/>
  <c r="AE17" i="7"/>
  <c r="F35" i="4"/>
  <c r="C38" i="4"/>
  <c r="C35" i="4"/>
  <c r="F42" i="4"/>
  <c r="C45" i="4"/>
  <c r="K15" i="7"/>
  <c r="K16" i="7"/>
  <c r="C18" i="7"/>
  <c r="C14" i="7"/>
  <c r="C40" i="4"/>
  <c r="C39" i="4"/>
  <c r="F39" i="4"/>
  <c r="R13" i="7"/>
  <c r="K21" i="7"/>
  <c r="F40" i="4"/>
  <c r="P14" i="7"/>
  <c r="H15" i="7"/>
  <c r="H16" i="7"/>
  <c r="H24" i="7"/>
  <c r="F37" i="7"/>
  <c r="K23" i="5" l="1"/>
  <c r="K20" i="5"/>
  <c r="H23" i="5"/>
  <c r="M20" i="5"/>
  <c r="P20" i="5"/>
  <c r="H19" i="5"/>
  <c r="H25" i="5" s="1"/>
  <c r="C41" i="5"/>
  <c r="H20" i="5"/>
  <c r="L35" i="5"/>
  <c r="K19" i="5"/>
  <c r="P19" i="5"/>
  <c r="M19" i="5"/>
  <c r="M13" i="5"/>
  <c r="P13" i="5"/>
  <c r="P25" i="5" s="1"/>
  <c r="K13" i="5"/>
  <c r="F13" i="5"/>
  <c r="F20" i="7"/>
  <c r="C25" i="5"/>
  <c r="D41" i="7"/>
  <c r="P20" i="4"/>
  <c r="O36" i="4"/>
  <c r="P15" i="4"/>
  <c r="K20" i="4"/>
  <c r="H20" i="4"/>
  <c r="H25" i="4" s="1"/>
  <c r="L35" i="4"/>
  <c r="L40" i="4" s="1"/>
  <c r="C20" i="7"/>
  <c r="C20" i="4"/>
  <c r="C25" i="4" s="1"/>
  <c r="D46" i="4"/>
  <c r="M13" i="4"/>
  <c r="M25" i="4" s="1"/>
  <c r="K13" i="4"/>
  <c r="E46" i="4"/>
  <c r="F41" i="4" s="1"/>
  <c r="D46" i="5"/>
  <c r="D46" i="6"/>
  <c r="D44" i="7"/>
  <c r="B44" i="7"/>
  <c r="E44" i="7"/>
  <c r="D39" i="7"/>
  <c r="D36" i="7"/>
  <c r="S25" i="7"/>
  <c r="N37" i="7" s="1"/>
  <c r="B46" i="5"/>
  <c r="C40" i="5" s="1"/>
  <c r="H25" i="6"/>
  <c r="M25" i="6"/>
  <c r="B25" i="7"/>
  <c r="L34" i="7" s="1"/>
  <c r="I25" i="7"/>
  <c r="N35" i="7" s="1"/>
  <c r="D45" i="7"/>
  <c r="B43" i="7"/>
  <c r="C43" i="7" s="1"/>
  <c r="U25" i="1"/>
  <c r="W25" i="5"/>
  <c r="E46" i="6"/>
  <c r="U25" i="4"/>
  <c r="D40" i="7"/>
  <c r="P25" i="4"/>
  <c r="F25" i="6"/>
  <c r="D35" i="7"/>
  <c r="D37" i="7"/>
  <c r="E46" i="5"/>
  <c r="F34" i="5" s="1"/>
  <c r="E41" i="7"/>
  <c r="B41" i="7"/>
  <c r="B46" i="1"/>
  <c r="C41" i="1" s="1"/>
  <c r="K18" i="1"/>
  <c r="K20" i="1"/>
  <c r="D46" i="1"/>
  <c r="H20" i="1"/>
  <c r="H25" i="1" s="1"/>
  <c r="L35" i="1"/>
  <c r="L40" i="1" s="1"/>
  <c r="M34" i="1" s="1"/>
  <c r="K19" i="1"/>
  <c r="C40" i="1"/>
  <c r="C39" i="1"/>
  <c r="B40" i="7"/>
  <c r="M13" i="1"/>
  <c r="M25" i="1"/>
  <c r="K13" i="1"/>
  <c r="F13" i="1"/>
  <c r="F25" i="1" s="1"/>
  <c r="E34" i="7"/>
  <c r="F13" i="7"/>
  <c r="C25" i="1"/>
  <c r="B34" i="7"/>
  <c r="N40" i="6"/>
  <c r="E46" i="1"/>
  <c r="F41" i="1" s="1"/>
  <c r="N40" i="1"/>
  <c r="Z25" i="4"/>
  <c r="AB25" i="4"/>
  <c r="C34" i="1"/>
  <c r="AA25" i="7"/>
  <c r="L38" i="7" s="1"/>
  <c r="M38" i="7" s="1"/>
  <c r="J25" i="7"/>
  <c r="K19" i="7" s="1"/>
  <c r="F23" i="7"/>
  <c r="AE25" i="4"/>
  <c r="F25" i="5"/>
  <c r="R25" i="5"/>
  <c r="Z25" i="5"/>
  <c r="Y25" i="7"/>
  <c r="O39" i="7" s="1"/>
  <c r="P39" i="7" s="1"/>
  <c r="E43" i="7"/>
  <c r="F43" i="7" s="1"/>
  <c r="AE25" i="1"/>
  <c r="D25" i="7"/>
  <c r="N34" i="7" s="1"/>
  <c r="E40" i="7"/>
  <c r="W25" i="6"/>
  <c r="D34" i="7"/>
  <c r="C46" i="6"/>
  <c r="P25" i="1"/>
  <c r="N40" i="5"/>
  <c r="C19" i="7"/>
  <c r="O25" i="7"/>
  <c r="P20" i="7" s="1"/>
  <c r="W25" i="4"/>
  <c r="AE25" i="5"/>
  <c r="X25" i="7"/>
  <c r="N39" i="7" s="1"/>
  <c r="F25" i="4"/>
  <c r="R25" i="4"/>
  <c r="C13" i="7"/>
  <c r="Z25" i="1"/>
  <c r="U25" i="5"/>
  <c r="AB25" i="5"/>
  <c r="Q25" i="7"/>
  <c r="L37" i="7" s="1"/>
  <c r="M37" i="7" s="1"/>
  <c r="B46" i="4"/>
  <c r="C41" i="4" s="1"/>
  <c r="K25" i="6"/>
  <c r="W25" i="1"/>
  <c r="R15" i="7"/>
  <c r="AB25" i="1"/>
  <c r="P25" i="6"/>
  <c r="R25" i="6"/>
  <c r="Z25" i="6"/>
  <c r="F46" i="6"/>
  <c r="P38" i="6"/>
  <c r="P40" i="6" s="1"/>
  <c r="O40" i="6"/>
  <c r="L40" i="6"/>
  <c r="M38" i="6"/>
  <c r="M40" i="6" s="1"/>
  <c r="AB25" i="7"/>
  <c r="V25" i="7"/>
  <c r="L39" i="7" s="1"/>
  <c r="M39" i="7" s="1"/>
  <c r="W25" i="7"/>
  <c r="L40" i="5"/>
  <c r="M34" i="5" s="1"/>
  <c r="O40" i="5"/>
  <c r="P34" i="5" s="1"/>
  <c r="R25" i="7"/>
  <c r="L25" i="7"/>
  <c r="M14" i="7" s="1"/>
  <c r="N40" i="4"/>
  <c r="O40" i="4"/>
  <c r="P35" i="4" s="1"/>
  <c r="P21" i="7"/>
  <c r="U25" i="7"/>
  <c r="Z25" i="7"/>
  <c r="D42" i="7"/>
  <c r="E42" i="7"/>
  <c r="O40" i="1"/>
  <c r="P34" i="1" s="1"/>
  <c r="F42" i="7"/>
  <c r="AE21" i="7"/>
  <c r="AE25" i="7" s="1"/>
  <c r="G25" i="7"/>
  <c r="H20" i="7" s="1"/>
  <c r="B42" i="7"/>
  <c r="AD25" i="7"/>
  <c r="O38" i="7" s="1"/>
  <c r="P38" i="7" s="1"/>
  <c r="N25" i="7"/>
  <c r="N36" i="7" s="1"/>
  <c r="F44" i="5" l="1"/>
  <c r="F40" i="5"/>
  <c r="K23" i="7"/>
  <c r="H23" i="7"/>
  <c r="C44" i="5"/>
  <c r="M25" i="5"/>
  <c r="F41" i="5"/>
  <c r="F46" i="5" s="1"/>
  <c r="K25" i="5"/>
  <c r="P19" i="7"/>
  <c r="M19" i="7"/>
  <c r="C34" i="5"/>
  <c r="C35" i="5"/>
  <c r="M36" i="5"/>
  <c r="P35" i="5"/>
  <c r="P36" i="5"/>
  <c r="M35" i="5"/>
  <c r="K25" i="4"/>
  <c r="M36" i="4"/>
  <c r="M34" i="4"/>
  <c r="F25" i="7"/>
  <c r="P34" i="4"/>
  <c r="P40" i="4" s="1"/>
  <c r="F34" i="4"/>
  <c r="F36" i="4"/>
  <c r="P15" i="7"/>
  <c r="C34" i="4"/>
  <c r="C36" i="4"/>
  <c r="M20" i="7"/>
  <c r="M15" i="7"/>
  <c r="M35" i="4"/>
  <c r="P36" i="4"/>
  <c r="K20" i="7"/>
  <c r="K25" i="1"/>
  <c r="F39" i="1"/>
  <c r="K18" i="7"/>
  <c r="H19" i="7"/>
  <c r="C46" i="1"/>
  <c r="L35" i="7"/>
  <c r="H18" i="7"/>
  <c r="F34" i="1"/>
  <c r="F40" i="1"/>
  <c r="P35" i="1"/>
  <c r="O36" i="7"/>
  <c r="P13" i="7"/>
  <c r="P36" i="1"/>
  <c r="L36" i="7"/>
  <c r="M13" i="7"/>
  <c r="M36" i="1"/>
  <c r="O35" i="7"/>
  <c r="K13" i="7"/>
  <c r="E46" i="7"/>
  <c r="F44" i="7" s="1"/>
  <c r="M35" i="1"/>
  <c r="H13" i="7"/>
  <c r="D46" i="7"/>
  <c r="C25" i="7"/>
  <c r="N40" i="7"/>
  <c r="B46" i="7"/>
  <c r="C35" i="7" s="1"/>
  <c r="C42" i="7"/>
  <c r="C44" i="7" l="1"/>
  <c r="P40" i="5"/>
  <c r="M40" i="5"/>
  <c r="C46" i="5"/>
  <c r="P25" i="7"/>
  <c r="M40" i="4"/>
  <c r="F41" i="7"/>
  <c r="F36" i="7"/>
  <c r="F46" i="4"/>
  <c r="M25" i="7"/>
  <c r="C41" i="7"/>
  <c r="C36" i="7"/>
  <c r="C46" i="4"/>
  <c r="L40" i="7"/>
  <c r="M34" i="7" s="1"/>
  <c r="H25" i="7"/>
  <c r="O40" i="7"/>
  <c r="P34" i="7" s="1"/>
  <c r="K25" i="7"/>
  <c r="P40" i="1"/>
  <c r="F34" i="7"/>
  <c r="F39" i="7"/>
  <c r="C34" i="7"/>
  <c r="C39" i="7"/>
  <c r="F46" i="1"/>
  <c r="F40" i="7"/>
  <c r="C40" i="7"/>
  <c r="M40" i="1"/>
  <c r="M36" i="7" l="1"/>
  <c r="P35" i="7"/>
  <c r="M35" i="7"/>
  <c r="P36" i="7"/>
  <c r="C46" i="7"/>
  <c r="F46" i="7"/>
  <c r="P40" i="7" l="1"/>
  <c r="M40" i="7"/>
</calcChain>
</file>

<file path=xl/sharedStrings.xml><?xml version="1.0" encoding="utf-8"?>
<sst xmlns="http://schemas.openxmlformats.org/spreadsheetml/2006/main" count="457" uniqueCount="62">
  <si>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</si>
  <si>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</si>
  <si>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</si>
  <si>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</si>
  <si>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</si>
  <si>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</si>
  <si>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</si>
  <si>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</si>
  <si>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</si>
  <si>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</si>
  <si>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</si>
  <si>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</si>
  <si>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</si>
  <si>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</si>
  <si>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</si>
  <si>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</si>
  <si>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</si>
  <si>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</si>
  <si>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</si>
  <si>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</si>
  <si>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</si>
  <si>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</si>
  <si>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</si>
  <si>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</si>
  <si>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</si>
  <si>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</si>
  <si>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</si>
  <si>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</si>
  <si>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</si>
  <si>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</si>
  <si>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</si>
  <si>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</si>
  <si>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</si>
  <si>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</si>
  <si>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</si>
  <si>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</si>
  <si>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</si>
  <si>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</si>
  <si>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</si>
  <si>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</si>
  <si>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</si>
  <si>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</si>
  <si>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</si>
  <si>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</si>
  <si>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</si>
  <si>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</si>
  <si>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</si>
  <si>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</si>
  <si>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</si>
  <si>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</si>
  <si>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</si>
  <si>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</si>
  <si>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</si>
  <si>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https://bcnroc.ajuntament.barcelona.cat/jspui/bitstream/11703/128073/5/GM_pressupost-general_2023.pdf#page=269</t>
  </si>
  <si>
    <t>1 de gener a 31 de març de 2024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</si>
  <si>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</si>
  <si>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</si>
  <si>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</si>
  <si>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</si>
  <si>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</si>
  <si>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</si>
  <si>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Barcelona Activa SAU SPM (BASA)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</si>
</sst>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68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wrapText="1" inden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B9-4B29-B21E-802F9B9D4D6F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B9-4B29-B21E-802F9B9D4D6F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B9-4B29-B21E-802F9B9D4D6F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B9-4B29-B21E-802F9B9D4D6F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B9-4B29-B21E-802F9B9D4D6F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B9-4B29-B21E-802F9B9D4D6F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B9-4B29-B21E-802F9B9D4D6F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B9-4B29-B21E-802F9B9D4D6F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B9-4B29-B21E-802F9B9D4D6F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B9-4B29-B21E-802F9B9D4D6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2"/>
                <c:pt idx="0">
                  <c:v>49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7</c:v>
                </c:pt>
                <c:pt idx="7">
                  <c:v>564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9B9-4B29-B21E-802F9B9D4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EE-402A-97F6-A63F48E6597E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EE-402A-97F6-A63F48E6597E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EE-402A-97F6-A63F48E6597E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EE-402A-97F6-A63F48E6597E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EE-402A-97F6-A63F48E6597E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EE-402A-97F6-A63F48E6597E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EE-402A-97F6-A63F48E6597E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EE-402A-97F6-A63F48E6597E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EE-402A-97F6-A63F48E6597E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EE-402A-97F6-A63F48E6597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2"/>
                <c:pt idx="0">
                  <c:v>7337042.0200000005</c:v>
                </c:pt>
                <c:pt idx="1">
                  <c:v>0</c:v>
                </c:pt>
                <c:pt idx="2">
                  <c:v>58170.63</c:v>
                </c:pt>
                <c:pt idx="3">
                  <c:v>0</c:v>
                </c:pt>
                <c:pt idx="4">
                  <c:v>0</c:v>
                </c:pt>
                <c:pt idx="5">
                  <c:v>18150</c:v>
                </c:pt>
                <c:pt idx="6">
                  <c:v>190345.33999999997</c:v>
                </c:pt>
                <c:pt idx="7">
                  <c:v>1147471.3762000001</c:v>
                </c:pt>
                <c:pt idx="8">
                  <c:v>0</c:v>
                </c:pt>
                <c:pt idx="9">
                  <c:v>0</c:v>
                </c:pt>
                <c:pt idx="10">
                  <c:v>1557.6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EE-402A-97F6-A63F48E659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64-40A9-9257-F7890808F106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64-40A9-9257-F7890808F106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64-40A9-9257-F7890808F106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64-40A9-9257-F7890808F10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4</c:v>
                </c:pt>
                <c:pt idx="1">
                  <c:v>445</c:v>
                </c:pt>
                <c:pt idx="2">
                  <c:v>177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64-40A9-9257-F7890808F1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CB-4AAE-BC4C-808A049DB43E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CB-4AAE-BC4C-808A049DB43E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CB-4AAE-BC4C-808A049DB43E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CB-4AAE-BC4C-808A049DB43E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CB-4AAE-BC4C-808A049DB43E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CB-4AAE-BC4C-808A049DB43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778340.53</c:v>
                </c:pt>
                <c:pt idx="1">
                  <c:v>5096164.5561999995</c:v>
                </c:pt>
                <c:pt idx="2">
                  <c:v>2878231.88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CB-4AAE-BC4C-808A049DB4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1710690</xdr:colOff>
      <xdr:row>2</xdr:row>
      <xdr:rowOff>155575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1710690</xdr:colOff>
      <xdr:row>2</xdr:row>
      <xdr:rowOff>155575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28073/5/GM_pressupost-general_202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topLeftCell="A10" zoomScale="85" zoomScaleNormal="85" workbookViewId="0">
      <selection activeCell="H16" sqref="H16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45464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61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">
      <c r="A12" s="13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>
        <v>1</v>
      </c>
      <c r="C13" s="20">
        <f t="shared" ref="C13:C24" si="0">IF(B13,B13/$B$25,"")</f>
        <v>1</v>
      </c>
      <c r="D13" s="4">
        <v>278526.46999999997</v>
      </c>
      <c r="E13" s="5">
        <v>337017.03</v>
      </c>
      <c r="F13" s="21">
        <f t="shared" ref="F13:F24" si="1">IF(E13,E13/$E$25,"")</f>
        <v>1</v>
      </c>
      <c r="G13" s="1">
        <v>10</v>
      </c>
      <c r="H13" s="20">
        <f t="shared" ref="H13:H24" si="2">IF(G13,G13/$G$25,"")</f>
        <v>6.8965517241379309E-2</v>
      </c>
      <c r="I13" s="4">
        <v>573195.39</v>
      </c>
      <c r="J13" s="5">
        <v>690920.43</v>
      </c>
      <c r="K13" s="21">
        <f t="shared" ref="K13:K24" si="3">IF(J13,J13/$J$25,"")</f>
        <v>0.69362978525850216</v>
      </c>
      <c r="L13" s="1">
        <v>3</v>
      </c>
      <c r="M13" s="20">
        <f t="shared" ref="M13:M24" si="4">IF(L13,L13/$L$25,"")</f>
        <v>4.7619047619047616E-2</v>
      </c>
      <c r="N13" s="4">
        <v>66760.81</v>
      </c>
      <c r="O13" s="5">
        <v>80780.570000000007</v>
      </c>
      <c r="P13" s="21">
        <f t="shared" ref="P13:P24" si="5">IF(O13,O13/$O$25,"")</f>
        <v>0.41383075322761892</v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1</v>
      </c>
      <c r="H18" s="62">
        <f t="shared" si="2"/>
        <v>6.8965517241379309E-3</v>
      </c>
      <c r="I18" s="65">
        <v>15000</v>
      </c>
      <c r="J18" s="66">
        <v>18150</v>
      </c>
      <c r="K18" s="63">
        <f t="shared" si="3"/>
        <v>1.8221172881574529E-2</v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2</v>
      </c>
      <c r="H19" s="20">
        <f t="shared" si="2"/>
        <v>1.3793103448275862E-2</v>
      </c>
      <c r="I19" s="6">
        <v>35029.449999999997</v>
      </c>
      <c r="J19" s="7">
        <v>42385.64</v>
      </c>
      <c r="K19" s="21">
        <f t="shared" si="3"/>
        <v>4.2551849814665595E-2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132</v>
      </c>
      <c r="H20" s="62">
        <f t="shared" si="2"/>
        <v>0.91034482758620694</v>
      </c>
      <c r="I20" s="65">
        <v>220380.05</v>
      </c>
      <c r="J20" s="66">
        <v>244637.87620000006</v>
      </c>
      <c r="K20" s="63">
        <f t="shared" si="3"/>
        <v>0.24559719204525773</v>
      </c>
      <c r="L20" s="64">
        <v>60</v>
      </c>
      <c r="M20" s="62">
        <f t="shared" si="4"/>
        <v>0.95238095238095233</v>
      </c>
      <c r="N20" s="65">
        <v>94975.61</v>
      </c>
      <c r="O20" s="66">
        <v>114421.38</v>
      </c>
      <c r="P20" s="63">
        <f t="shared" si="5"/>
        <v>0.58616924677238114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 x14ac:dyDescent="0.25">
      <c r="A21" s="89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91"/>
      <c r="J21" s="91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93"/>
      <c r="Y21" s="93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1"/>
      <c r="J22" s="91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1"/>
      <c r="J23" s="91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93"/>
      <c r="Y23" s="94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si="0"/>
        <v/>
      </c>
      <c r="D24" s="65"/>
      <c r="E24" s="66"/>
      <c r="F24" s="63" t="str">
        <f t="shared" si="1"/>
        <v/>
      </c>
      <c r="G24" s="64"/>
      <c r="H24" s="62" t="str">
        <f t="shared" si="2"/>
        <v/>
      </c>
      <c r="I24" s="65"/>
      <c r="J24" s="66"/>
      <c r="K24" s="63" t="str">
        <f t="shared" si="3"/>
        <v/>
      </c>
      <c r="L24" s="64"/>
      <c r="M24" s="62" t="str">
        <f t="shared" si="4"/>
        <v/>
      </c>
      <c r="N24" s="65"/>
      <c r="O24" s="66"/>
      <c r="P24" s="63" t="str">
        <f t="shared" si="5"/>
        <v/>
      </c>
      <c r="Q24" s="64"/>
      <c r="R24" s="62" t="str">
        <f t="shared" si="6"/>
        <v/>
      </c>
      <c r="S24" s="65"/>
      <c r="T24" s="66"/>
      <c r="U24" s="63" t="str">
        <f t="shared" si="7"/>
        <v/>
      </c>
      <c r="V24" s="64"/>
      <c r="W24" s="62" t="str">
        <f t="shared" si="8"/>
        <v/>
      </c>
      <c r="X24" s="65"/>
      <c r="Y24" s="66"/>
      <c r="Z24" s="63" t="str">
        <f t="shared" si="9"/>
        <v/>
      </c>
      <c r="AA24" s="64"/>
      <c r="AB24" s="20" t="str">
        <f t="shared" si="10"/>
        <v/>
      </c>
      <c r="AC24" s="65"/>
      <c r="AD24" s="66"/>
      <c r="AE24" s="63" t="str">
        <f t="shared" si="11"/>
        <v/>
      </c>
    </row>
    <row r="25" spans="1:31" ht="33" customHeight="1" thickBot="1" x14ac:dyDescent="0.3">
      <c r="A25" s="78" t="s">
        <v>0</v>
      </c>
      <c r="B25" s="16">
        <f t="shared" ref="B25:AE25" si="12">SUM(B13:B24)</f>
        <v>1</v>
      </c>
      <c r="C25" s="17">
        <f t="shared" si="12"/>
        <v>1</v>
      </c>
      <c r="D25" s="18">
        <f t="shared" si="12"/>
        <v>278526.46999999997</v>
      </c>
      <c r="E25" s="18">
        <f t="shared" si="12"/>
        <v>337017.03</v>
      </c>
      <c r="F25" s="19">
        <f t="shared" si="12"/>
        <v>1</v>
      </c>
      <c r="G25" s="16">
        <f t="shared" si="12"/>
        <v>145</v>
      </c>
      <c r="H25" s="17">
        <f t="shared" si="12"/>
        <v>1</v>
      </c>
      <c r="I25" s="18">
        <f t="shared" si="12"/>
        <v>843604.8899999999</v>
      </c>
      <c r="J25" s="18">
        <f t="shared" si="12"/>
        <v>996093.94620000012</v>
      </c>
      <c r="K25" s="19">
        <f t="shared" si="12"/>
        <v>1</v>
      </c>
      <c r="L25" s="16">
        <f t="shared" si="12"/>
        <v>63</v>
      </c>
      <c r="M25" s="17">
        <f t="shared" si="12"/>
        <v>1</v>
      </c>
      <c r="N25" s="18">
        <f t="shared" si="12"/>
        <v>161736.41999999998</v>
      </c>
      <c r="O25" s="18">
        <f t="shared" si="12"/>
        <v>195201.95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25">
      <c r="B26" s="25"/>
      <c r="H26" s="25"/>
      <c r="N26" s="25"/>
    </row>
    <row r="27" spans="1:31" s="47" customFormat="1" ht="34.15" hidden="1" customHeight="1" x14ac:dyDescent="0.25">
      <c r="A27" s="142" t="s">
        <v>55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hidden="1" customHeight="1" x14ac:dyDescent="0.25">
      <c r="A28" s="143" t="s">
        <v>53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120"/>
      <c r="B32" s="139"/>
      <c r="C32" s="140"/>
      <c r="D32" s="140"/>
      <c r="E32" s="140"/>
      <c r="F32" s="141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5" si="13">B13+G13+L13+Q13+AA13+V13</f>
        <v>14</v>
      </c>
      <c r="C34" s="8">
        <f t="shared" ref="C34:C43" si="14">IF(B34,B34/$B$46,"")</f>
        <v>6.6985645933014357E-2</v>
      </c>
      <c r="D34" s="10">
        <f t="shared" ref="D34:D45" si="15">D13+I13+N13+S13+AC13+X13</f>
        <v>918482.66999999993</v>
      </c>
      <c r="E34" s="11">
        <f t="shared" ref="E34:E45" si="16">E13+J13+O13+T13+AD13+Y13</f>
        <v>1108718.03</v>
      </c>
      <c r="F34" s="21">
        <f t="shared" ref="F34:F43" si="17">IF(E34,E34/$E$46,"")</f>
        <v>0.72545223624897193</v>
      </c>
      <c r="J34" s="99" t="s">
        <v>3</v>
      </c>
      <c r="K34" s="100"/>
      <c r="L34" s="54">
        <f>B25</f>
        <v>1</v>
      </c>
      <c r="M34" s="8">
        <f t="shared" ref="M34:M39" si="18">IF(L34,L34/$L$40,"")</f>
        <v>4.7846889952153108E-3</v>
      </c>
      <c r="N34" s="55">
        <f>D25</f>
        <v>278526.46999999997</v>
      </c>
      <c r="O34" s="55">
        <f>E25</f>
        <v>337017.03</v>
      </c>
      <c r="P34" s="56">
        <f t="shared" ref="P34:P39" si="19">IF(O34,O34/$O$40,"")</f>
        <v>0.22051572307116432</v>
      </c>
    </row>
    <row r="35" spans="1:33" s="24" customFormat="1" ht="30" customHeight="1" x14ac:dyDescent="0.25">
      <c r="A35" s="41" t="s">
        <v>18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95" t="s">
        <v>1</v>
      </c>
      <c r="K35" s="96"/>
      <c r="L35" s="57">
        <f>G25</f>
        <v>145</v>
      </c>
      <c r="M35" s="8">
        <f t="shared" si="18"/>
        <v>0.69377990430622005</v>
      </c>
      <c r="N35" s="58">
        <f>I25</f>
        <v>843604.8899999999</v>
      </c>
      <c r="O35" s="58">
        <f>J25</f>
        <v>996093.94620000012</v>
      </c>
      <c r="P35" s="56">
        <f t="shared" si="19"/>
        <v>0.65176046680223387</v>
      </c>
    </row>
    <row r="36" spans="1:33" ht="30" customHeight="1" x14ac:dyDescent="0.25">
      <c r="A36" s="41" t="s">
        <v>19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G36" s="24"/>
      <c r="J36" s="95" t="s">
        <v>2</v>
      </c>
      <c r="K36" s="96"/>
      <c r="L36" s="57">
        <f>L25</f>
        <v>63</v>
      </c>
      <c r="M36" s="8">
        <f t="shared" si="18"/>
        <v>0.30143540669856461</v>
      </c>
      <c r="N36" s="58">
        <f>N25</f>
        <v>161736.41999999998</v>
      </c>
      <c r="O36" s="58">
        <f>O25</f>
        <v>195201.95</v>
      </c>
      <c r="P36" s="56">
        <f t="shared" si="19"/>
        <v>0.12772381012660181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95" t="s">
        <v>34</v>
      </c>
      <c r="K37" s="96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J38" s="95" t="s">
        <v>5</v>
      </c>
      <c r="K38" s="96"/>
      <c r="L38" s="57">
        <f>V25</f>
        <v>0</v>
      </c>
      <c r="M38" s="8" t="str">
        <f t="shared" si="18"/>
        <v/>
      </c>
      <c r="N38" s="58">
        <f>X25</f>
        <v>0</v>
      </c>
      <c r="O38" s="58">
        <f>Y25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13"/>
        <v>1</v>
      </c>
      <c r="C39" s="8">
        <f t="shared" si="14"/>
        <v>4.7846889952153108E-3</v>
      </c>
      <c r="D39" s="13">
        <f t="shared" si="15"/>
        <v>15000</v>
      </c>
      <c r="E39" s="22">
        <f t="shared" si="16"/>
        <v>18150</v>
      </c>
      <c r="F39" s="21">
        <f t="shared" si="17"/>
        <v>1.1875840142979221E-2</v>
      </c>
      <c r="G39" s="24"/>
      <c r="J39" s="95" t="s">
        <v>4</v>
      </c>
      <c r="K39" s="96"/>
      <c r="L39" s="57">
        <f>AA25</f>
        <v>0</v>
      </c>
      <c r="M39" s="8" t="str">
        <f t="shared" si="18"/>
        <v/>
      </c>
      <c r="N39" s="58">
        <f>AC25</f>
        <v>0</v>
      </c>
      <c r="O39" s="58">
        <f>AD25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13"/>
        <v>2</v>
      </c>
      <c r="C40" s="8">
        <f t="shared" si="14"/>
        <v>9.5693779904306216E-3</v>
      </c>
      <c r="D40" s="13">
        <f t="shared" si="15"/>
        <v>35029.449999999997</v>
      </c>
      <c r="E40" s="14">
        <f t="shared" si="16"/>
        <v>42385.64</v>
      </c>
      <c r="F40" s="21">
        <f t="shared" si="17"/>
        <v>2.7733613498505002E-2</v>
      </c>
      <c r="G40" s="24"/>
      <c r="J40" s="97" t="s">
        <v>0</v>
      </c>
      <c r="K40" s="98"/>
      <c r="L40" s="79">
        <f>SUM(L34:L39)</f>
        <v>209</v>
      </c>
      <c r="M40" s="17">
        <f>SUM(M34:M39)</f>
        <v>1</v>
      </c>
      <c r="N40" s="80">
        <f>SUM(N34:N39)</f>
        <v>1283867.7799999998</v>
      </c>
      <c r="O40" s="81">
        <f>SUM(O34:O39)</f>
        <v>1528312.9262000001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13"/>
        <v>192</v>
      </c>
      <c r="C41" s="8">
        <f t="shared" si="14"/>
        <v>0.91866028708133973</v>
      </c>
      <c r="D41" s="13">
        <f t="shared" si="15"/>
        <v>315355.65999999997</v>
      </c>
      <c r="E41" s="14">
        <f t="shared" si="16"/>
        <v>359059.25620000006</v>
      </c>
      <c r="F41" s="21">
        <f t="shared" si="17"/>
        <v>0.23493831010954389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89" t="s">
        <v>50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13"/>
        <v>0</v>
      </c>
      <c r="C44" s="8" t="str">
        <f t="shared" ref="C44" si="20">IF(B44,B44/$B$46,"")</f>
        <v/>
      </c>
      <c r="D44" s="13">
        <f t="shared" si="15"/>
        <v>0</v>
      </c>
      <c r="E44" s="14">
        <f t="shared" si="16"/>
        <v>0</v>
      </c>
      <c r="F44" s="21" t="str">
        <f t="shared" ref="F44" si="2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90" t="s">
        <v>52</v>
      </c>
      <c r="B45" s="12">
        <f t="shared" si="13"/>
        <v>0</v>
      </c>
      <c r="C45" s="8" t="str">
        <f t="shared" ref="C45" si="22">IF(B45,B45/$B$46,"")</f>
        <v/>
      </c>
      <c r="D45" s="13">
        <f t="shared" si="15"/>
        <v>0</v>
      </c>
      <c r="E45" s="14">
        <f t="shared" si="16"/>
        <v>0</v>
      </c>
      <c r="F45" s="21" t="str">
        <f t="shared" ref="F45" si="2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209</v>
      </c>
      <c r="C46" s="17">
        <f>SUM(C34:C45)</f>
        <v>1</v>
      </c>
      <c r="D46" s="18">
        <f>SUM(D34:D45)</f>
        <v>1283867.7799999998</v>
      </c>
      <c r="E46" s="18">
        <f>SUM(E34:E45)</f>
        <v>1528312.9262000001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  <mergeCell ref="B10:AE10"/>
    <mergeCell ref="B11:F11"/>
    <mergeCell ref="G11:K11"/>
    <mergeCell ref="Q11:U11"/>
    <mergeCell ref="AA11:AE11"/>
    <mergeCell ref="V11:Z11"/>
    <mergeCell ref="J38:K38"/>
    <mergeCell ref="J40:K40"/>
    <mergeCell ref="J34:K34"/>
    <mergeCell ref="J35:K35"/>
    <mergeCell ref="J36:K36"/>
    <mergeCell ref="J37:K37"/>
    <mergeCell ref="J39:K39"/>
  </mergeCells>
  <hyperlinks>
    <hyperlink ref="A28" r:id="rId1" location="page=269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topLeftCell="A15" zoomScale="70" zoomScaleNormal="70" workbookViewId="0">
      <selection activeCell="N12" sqref="N12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45579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Barcelona Activa SAU SPM (BASA)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">
      <c r="A12" s="13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9</v>
      </c>
      <c r="H13" s="20">
        <f t="shared" ref="H13:H21" si="2">IF(G13,G13/$G$25,"")</f>
        <v>5.4216867469879519E-2</v>
      </c>
      <c r="I13" s="4">
        <v>2408499.59</v>
      </c>
      <c r="J13" s="5">
        <v>2914284.5</v>
      </c>
      <c r="K13" s="21">
        <f t="shared" ref="K13:K21" si="3">IF(J13,J13/$J$25,"")</f>
        <v>0.90318756244080789</v>
      </c>
      <c r="L13" s="1">
        <v>5</v>
      </c>
      <c r="M13" s="20">
        <f t="shared" ref="M13:M21" si="4">IF(L13,L13/$L$25,"")</f>
        <v>8.3333333333333329E-2</v>
      </c>
      <c r="N13" s="4">
        <v>1876372.95</v>
      </c>
      <c r="O13" s="5">
        <v>2270411.27</v>
      </c>
      <c r="P13" s="21">
        <f t="shared" ref="P13:P21" si="5">IF(O13,O13/$O$25,"")</f>
        <v>0.93307143159793082</v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>
        <v>2</v>
      </c>
      <c r="M15" s="20">
        <f t="shared" si="4"/>
        <v>3.3333333333333333E-2</v>
      </c>
      <c r="N15" s="6">
        <v>48074.9</v>
      </c>
      <c r="O15" s="7">
        <v>58170.63</v>
      </c>
      <c r="P15" s="21">
        <f t="shared" si="5"/>
        <v>2.3906396928277025E-2</v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>
        <v>1</v>
      </c>
      <c r="C20" s="62">
        <f t="shared" si="0"/>
        <v>1</v>
      </c>
      <c r="D20" s="65">
        <v>4425</v>
      </c>
      <c r="E20" s="66">
        <v>5324.25</v>
      </c>
      <c r="F20" s="21">
        <f t="shared" si="1"/>
        <v>1</v>
      </c>
      <c r="G20" s="64">
        <v>157</v>
      </c>
      <c r="H20" s="62">
        <f t="shared" si="2"/>
        <v>0.94578313253012047</v>
      </c>
      <c r="I20" s="65">
        <v>283969.65000000002</v>
      </c>
      <c r="J20" s="66">
        <v>312381.39</v>
      </c>
      <c r="K20" s="21">
        <f t="shared" si="3"/>
        <v>9.6812437559192097E-2</v>
      </c>
      <c r="L20" s="64">
        <v>53</v>
      </c>
      <c r="M20" s="62">
        <f t="shared" si="4"/>
        <v>0.8833333333333333</v>
      </c>
      <c r="N20" s="65">
        <v>86786.33</v>
      </c>
      <c r="O20" s="66">
        <v>104684.4</v>
      </c>
      <c r="P20" s="63">
        <f t="shared" si="5"/>
        <v>4.3022171473792246E-2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 x14ac:dyDescent="0.25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/>
      <c r="H23" s="20" t="str">
        <f t="shared" si="13"/>
        <v/>
      </c>
      <c r="I23" s="6"/>
      <c r="J23" s="7"/>
      <c r="K23" s="21" t="str">
        <f t="shared" si="14"/>
        <v/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/>
      <c r="W23" s="20" t="str">
        <f t="shared" si="18"/>
        <v/>
      </c>
      <c r="X23" s="6"/>
      <c r="Y23" s="7"/>
      <c r="Z23" s="21" t="str">
        <f t="shared" si="19"/>
        <v/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ref="C24" si="2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3">IF(G24,G24/$G$25,"")</f>
        <v/>
      </c>
      <c r="I24" s="65"/>
      <c r="J24" s="66"/>
      <c r="K24" s="63" t="str">
        <f t="shared" ref="K24" si="24">IF(J24,J24/$J$25,"")</f>
        <v/>
      </c>
      <c r="L24" s="64"/>
      <c r="M24" s="62" t="str">
        <f t="shared" ref="M24" si="25">IF(L24,L24/$L$25,"")</f>
        <v/>
      </c>
      <c r="N24" s="65"/>
      <c r="O24" s="66"/>
      <c r="P24" s="63" t="str">
        <f t="shared" ref="P24" si="26">IF(O24,O24/$O$25,"")</f>
        <v/>
      </c>
      <c r="Q24" s="64"/>
      <c r="R24" s="62" t="str">
        <f t="shared" ref="R24" si="2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28">IF(V24,V24/$V$25,"")</f>
        <v/>
      </c>
      <c r="X24" s="65"/>
      <c r="Y24" s="66"/>
      <c r="Z24" s="63" t="str">
        <f t="shared" ref="Z24" si="29">IF(Y24,Y24/$Y$25,"")</f>
        <v/>
      </c>
      <c r="AA24" s="64"/>
      <c r="AB24" s="20" t="str">
        <f t="shared" ref="AB24" si="30">IF(AA24,AA24/$AA$25,"")</f>
        <v/>
      </c>
      <c r="AC24" s="65"/>
      <c r="AD24" s="66"/>
      <c r="AE24" s="63" t="str">
        <f t="shared" ref="AE24" si="31">IF(AD24,AD24/$AD$25,"")</f>
        <v/>
      </c>
    </row>
    <row r="25" spans="1:31" ht="33" customHeight="1" thickBot="1" x14ac:dyDescent="0.3">
      <c r="A25" s="78" t="s">
        <v>0</v>
      </c>
      <c r="B25" s="16">
        <f t="shared" ref="B25:AE25" si="32">SUM(B13:B24)</f>
        <v>1</v>
      </c>
      <c r="C25" s="17">
        <f t="shared" si="32"/>
        <v>1</v>
      </c>
      <c r="D25" s="18">
        <f t="shared" si="32"/>
        <v>4425</v>
      </c>
      <c r="E25" s="18">
        <f t="shared" si="32"/>
        <v>5324.25</v>
      </c>
      <c r="F25" s="19">
        <f t="shared" si="32"/>
        <v>1</v>
      </c>
      <c r="G25" s="16">
        <f t="shared" si="32"/>
        <v>166</v>
      </c>
      <c r="H25" s="17">
        <f t="shared" si="32"/>
        <v>1</v>
      </c>
      <c r="I25" s="18">
        <f t="shared" si="32"/>
        <v>2692469.2399999998</v>
      </c>
      <c r="J25" s="18">
        <f t="shared" si="32"/>
        <v>3226665.89</v>
      </c>
      <c r="K25" s="19">
        <f t="shared" si="32"/>
        <v>1</v>
      </c>
      <c r="L25" s="16">
        <f t="shared" si="32"/>
        <v>60</v>
      </c>
      <c r="M25" s="17">
        <f t="shared" si="32"/>
        <v>1</v>
      </c>
      <c r="N25" s="18">
        <f t="shared" si="32"/>
        <v>2011234.18</v>
      </c>
      <c r="O25" s="18">
        <f t="shared" si="32"/>
        <v>2433266.2999999998</v>
      </c>
      <c r="P25" s="19">
        <f t="shared" si="32"/>
        <v>1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0</v>
      </c>
      <c r="W25" s="17">
        <f t="shared" si="32"/>
        <v>0</v>
      </c>
      <c r="X25" s="18">
        <f t="shared" si="32"/>
        <v>0</v>
      </c>
      <c r="Y25" s="18">
        <f t="shared" si="32"/>
        <v>0</v>
      </c>
      <c r="Z25" s="19">
        <f t="shared" si="32"/>
        <v>0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4" customFormat="1" ht="18" customHeight="1" x14ac:dyDescent="0.25">
      <c r="B26" s="25"/>
      <c r="H26" s="25"/>
      <c r="N26" s="25"/>
    </row>
    <row r="27" spans="1:31" s="47" customFormat="1" ht="34.15" hidden="1" customHeight="1" x14ac:dyDescent="0.25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hidden="1" customHeight="1" x14ac:dyDescent="0.25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120"/>
      <c r="B32" s="127"/>
      <c r="C32" s="128"/>
      <c r="D32" s="128"/>
      <c r="E32" s="128"/>
      <c r="F32" s="129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5" si="33">B13+G13+L13+Q13+AA13+V13</f>
        <v>14</v>
      </c>
      <c r="C34" s="8">
        <f t="shared" ref="C34:C45" si="34">IF(B34,B34/$B$46,"")</f>
        <v>6.1674008810572688E-2</v>
      </c>
      <c r="D34" s="10">
        <f t="shared" ref="D34:D45" si="35">D13+I13+N13+S13+AC13+X13</f>
        <v>4284872.54</v>
      </c>
      <c r="E34" s="11">
        <f t="shared" ref="E34:E45" si="36">E13+J13+O13+T13+AD13+Y13</f>
        <v>5184695.7699999996</v>
      </c>
      <c r="F34" s="21">
        <f t="shared" ref="F34:F42" si="37">IF(E34,E34/$E$46,"")</f>
        <v>0.91517406580098248</v>
      </c>
      <c r="J34" s="99" t="s">
        <v>3</v>
      </c>
      <c r="K34" s="100"/>
      <c r="L34" s="54">
        <f>B25</f>
        <v>1</v>
      </c>
      <c r="M34" s="8">
        <f t="shared" ref="M34:M39" si="38">IF(L34,L34/$L$40,"")</f>
        <v>4.4052863436123352E-3</v>
      </c>
      <c r="N34" s="55">
        <f>D25</f>
        <v>4425</v>
      </c>
      <c r="O34" s="55">
        <f>E25</f>
        <v>5324.25</v>
      </c>
      <c r="P34" s="56">
        <f t="shared" ref="P34:P39" si="39">IF(O34,O34/$O$40,"")</f>
        <v>9.3980741320158143E-4</v>
      </c>
    </row>
    <row r="35" spans="1:33" s="24" customFormat="1" ht="30" customHeight="1" x14ac:dyDescent="0.25">
      <c r="A35" s="41" t="s">
        <v>18</v>
      </c>
      <c r="B35" s="12">
        <f t="shared" si="33"/>
        <v>0</v>
      </c>
      <c r="C35" s="8" t="str">
        <f t="shared" si="34"/>
        <v/>
      </c>
      <c r="D35" s="13">
        <f t="shared" si="35"/>
        <v>0</v>
      </c>
      <c r="E35" s="14">
        <f t="shared" si="36"/>
        <v>0</v>
      </c>
      <c r="F35" s="21" t="str">
        <f t="shared" si="37"/>
        <v/>
      </c>
      <c r="J35" s="95" t="s">
        <v>1</v>
      </c>
      <c r="K35" s="96"/>
      <c r="L35" s="57">
        <f>G25</f>
        <v>166</v>
      </c>
      <c r="M35" s="8">
        <f t="shared" si="38"/>
        <v>0.7312775330396476</v>
      </c>
      <c r="N35" s="58">
        <f>I25</f>
        <v>2692469.2399999998</v>
      </c>
      <c r="O35" s="58">
        <f>J25</f>
        <v>3226665.89</v>
      </c>
      <c r="P35" s="56">
        <f t="shared" si="39"/>
        <v>0.56955336870858408</v>
      </c>
    </row>
    <row r="36" spans="1:33" ht="30" customHeight="1" x14ac:dyDescent="0.25">
      <c r="A36" s="41" t="s">
        <v>19</v>
      </c>
      <c r="B36" s="12">
        <f t="shared" si="33"/>
        <v>2</v>
      </c>
      <c r="C36" s="8">
        <f t="shared" si="34"/>
        <v>8.8105726872246704E-3</v>
      </c>
      <c r="D36" s="13">
        <f t="shared" si="35"/>
        <v>48074.9</v>
      </c>
      <c r="E36" s="14">
        <f t="shared" si="36"/>
        <v>58170.63</v>
      </c>
      <c r="F36" s="21">
        <f t="shared" si="37"/>
        <v>1.0267960615036166E-2</v>
      </c>
      <c r="G36" s="24"/>
      <c r="J36" s="95" t="s">
        <v>2</v>
      </c>
      <c r="K36" s="96"/>
      <c r="L36" s="57">
        <f>L25</f>
        <v>60</v>
      </c>
      <c r="M36" s="8">
        <f t="shared" si="38"/>
        <v>0.26431718061674009</v>
      </c>
      <c r="N36" s="58">
        <f>N25</f>
        <v>2011234.18</v>
      </c>
      <c r="O36" s="58">
        <f>O25</f>
        <v>2433266.2999999998</v>
      </c>
      <c r="P36" s="56">
        <f t="shared" si="39"/>
        <v>0.42950682387821443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4"/>
      <c r="J37" s="95" t="s">
        <v>34</v>
      </c>
      <c r="K37" s="96"/>
      <c r="L37" s="57">
        <f>Q25</f>
        <v>0</v>
      </c>
      <c r="M37" s="8" t="str">
        <f t="shared" si="38"/>
        <v/>
      </c>
      <c r="N37" s="58">
        <f>S25</f>
        <v>0</v>
      </c>
      <c r="O37" s="58">
        <f>T25</f>
        <v>0</v>
      </c>
      <c r="P37" s="56" t="str">
        <f t="shared" si="3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4"/>
      <c r="J38" s="95" t="s">
        <v>5</v>
      </c>
      <c r="K38" s="96"/>
      <c r="L38" s="57">
        <f>V25</f>
        <v>0</v>
      </c>
      <c r="M38" s="8" t="str">
        <f t="shared" si="38"/>
        <v/>
      </c>
      <c r="N38" s="58">
        <f>X25</f>
        <v>0</v>
      </c>
      <c r="O38" s="58">
        <f>Y25</f>
        <v>0</v>
      </c>
      <c r="P38" s="56" t="str">
        <f t="shared" si="3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33"/>
        <v>0</v>
      </c>
      <c r="C39" s="8" t="str">
        <f t="shared" si="34"/>
        <v/>
      </c>
      <c r="D39" s="13">
        <f t="shared" si="35"/>
        <v>0</v>
      </c>
      <c r="E39" s="22">
        <f t="shared" si="36"/>
        <v>0</v>
      </c>
      <c r="F39" s="21" t="str">
        <f t="shared" si="37"/>
        <v/>
      </c>
      <c r="G39" s="24"/>
      <c r="J39" s="95" t="s">
        <v>4</v>
      </c>
      <c r="K39" s="96"/>
      <c r="L39" s="57">
        <f>AA25</f>
        <v>0</v>
      </c>
      <c r="M39" s="8" t="str">
        <f t="shared" si="38"/>
        <v/>
      </c>
      <c r="N39" s="58">
        <f>AC25</f>
        <v>0</v>
      </c>
      <c r="O39" s="58">
        <f>AD25</f>
        <v>0</v>
      </c>
      <c r="P39" s="56" t="str">
        <f t="shared" si="3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33"/>
        <v>0</v>
      </c>
      <c r="C40" s="8" t="str">
        <f t="shared" si="34"/>
        <v/>
      </c>
      <c r="D40" s="13">
        <f t="shared" si="35"/>
        <v>0</v>
      </c>
      <c r="E40" s="14">
        <f t="shared" si="36"/>
        <v>0</v>
      </c>
      <c r="F40" s="21" t="str">
        <f t="shared" si="37"/>
        <v/>
      </c>
      <c r="G40" s="24"/>
      <c r="J40" s="97" t="s">
        <v>0</v>
      </c>
      <c r="K40" s="98"/>
      <c r="L40" s="79">
        <f>SUM(L34:L39)</f>
        <v>227</v>
      </c>
      <c r="M40" s="17">
        <f>SUM(M34:M39)</f>
        <v>1</v>
      </c>
      <c r="N40" s="80">
        <f>SUM(N34:N39)</f>
        <v>4708128.42</v>
      </c>
      <c r="O40" s="81">
        <f>SUM(O34:O39)</f>
        <v>5665256.4399999995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33"/>
        <v>211</v>
      </c>
      <c r="C41" s="8">
        <f t="shared" si="34"/>
        <v>0.92951541850220265</v>
      </c>
      <c r="D41" s="13">
        <f t="shared" si="35"/>
        <v>375180.98000000004</v>
      </c>
      <c r="E41" s="14">
        <f t="shared" si="36"/>
        <v>422390.04000000004</v>
      </c>
      <c r="F41" s="21">
        <f t="shared" si="37"/>
        <v>7.4557973583981321E-2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32</v>
      </c>
      <c r="B42" s="12">
        <f t="shared" si="33"/>
        <v>0</v>
      </c>
      <c r="C42" s="8" t="str">
        <f t="shared" si="34"/>
        <v/>
      </c>
      <c r="D42" s="13">
        <f t="shared" si="35"/>
        <v>0</v>
      </c>
      <c r="E42" s="14">
        <f t="shared" si="36"/>
        <v>0</v>
      </c>
      <c r="F42" s="21" t="str">
        <f t="shared" si="3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33"/>
        <v>0</v>
      </c>
      <c r="C44" s="8" t="str">
        <f t="shared" si="34"/>
        <v/>
      </c>
      <c r="D44" s="13">
        <f t="shared" si="35"/>
        <v>0</v>
      </c>
      <c r="E44" s="14">
        <f t="shared" si="36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52</v>
      </c>
      <c r="B45" s="12">
        <f t="shared" si="33"/>
        <v>0</v>
      </c>
      <c r="C45" s="8" t="str">
        <f t="shared" si="34"/>
        <v/>
      </c>
      <c r="D45" s="13">
        <f t="shared" si="35"/>
        <v>0</v>
      </c>
      <c r="E45" s="14">
        <f t="shared" si="36"/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227</v>
      </c>
      <c r="C46" s="17">
        <f>SUM(C34:C45)</f>
        <v>1</v>
      </c>
      <c r="D46" s="18">
        <f>SUM(D34:D45)</f>
        <v>4708128.4200000009</v>
      </c>
      <c r="E46" s="18">
        <f>SUM(E34:E45)</f>
        <v>5665256.4399999995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29:H29"/>
    <mergeCell ref="A31:A33"/>
    <mergeCell ref="B31:F32"/>
    <mergeCell ref="J31:K33"/>
    <mergeCell ref="L31:P32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tabSelected="1" zoomScale="70" zoomScaleNormal="70" workbookViewId="0">
      <selection activeCell="F4" sqref="F4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>
        <v>45698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Barcelona Activa SAU SPM (BASA)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">
      <c r="A12" s="137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>
        <v>2</v>
      </c>
      <c r="C13" s="20">
        <f t="shared" ref="C13:C23" si="0">IF(B13,B13/$B$25,"")</f>
        <v>1</v>
      </c>
      <c r="D13" s="4">
        <v>360329.97</v>
      </c>
      <c r="E13" s="5">
        <v>435999.25</v>
      </c>
      <c r="F13" s="21">
        <f t="shared" ref="F13:F24" si="1">IF(E13,E13/$E$25,"")</f>
        <v>1</v>
      </c>
      <c r="G13" s="1">
        <v>17</v>
      </c>
      <c r="H13" s="20">
        <f t="shared" ref="H13:H23" si="2">IF(G13,G13/$G$25,"")</f>
        <v>0.12686567164179105</v>
      </c>
      <c r="I13" s="4">
        <v>361094.32</v>
      </c>
      <c r="J13" s="5">
        <v>430132.73</v>
      </c>
      <c r="K13" s="21">
        <f t="shared" ref="K13:K23" si="3">IF(J13,J13/$J$25,"")</f>
        <v>0.4924781377412295</v>
      </c>
      <c r="L13" s="1">
        <v>2</v>
      </c>
      <c r="M13" s="20">
        <f t="shared" ref="M13:M23" si="4">IF(L13,L13/$L$25,"")</f>
        <v>3.7037037037037035E-2</v>
      </c>
      <c r="N13" s="4">
        <v>146691.1</v>
      </c>
      <c r="O13" s="5">
        <v>177496.24</v>
      </c>
      <c r="P13" s="21">
        <f t="shared" ref="P13:P23" si="5">IF(O13,O13/$O$25,"")</f>
        <v>0.71065687185920534</v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4</v>
      </c>
      <c r="H19" s="20">
        <f t="shared" si="2"/>
        <v>2.9850746268656716E-2</v>
      </c>
      <c r="I19" s="6">
        <v>120188.24</v>
      </c>
      <c r="J19" s="7">
        <v>145427.76999999999</v>
      </c>
      <c r="K19" s="21">
        <f t="shared" si="3"/>
        <v>0.16650673699129998</v>
      </c>
      <c r="L19" s="2">
        <v>1</v>
      </c>
      <c r="M19" s="20">
        <f t="shared" si="4"/>
        <v>1.8518518518518517E-2</v>
      </c>
      <c r="N19" s="6">
        <v>2092.5</v>
      </c>
      <c r="O19" s="7">
        <v>2531.9299999999998</v>
      </c>
      <c r="P19" s="21">
        <f t="shared" si="5"/>
        <v>1.0137304618770954E-2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110</v>
      </c>
      <c r="H20" s="62">
        <f t="shared" si="2"/>
        <v>0.82089552238805974</v>
      </c>
      <c r="I20" s="65">
        <v>265033.44</v>
      </c>
      <c r="J20" s="66">
        <v>296286.62</v>
      </c>
      <c r="K20" s="63">
        <f t="shared" si="3"/>
        <v>0.33923175959021612</v>
      </c>
      <c r="L20" s="64">
        <v>51</v>
      </c>
      <c r="M20" s="62">
        <f t="shared" si="4"/>
        <v>0.94444444444444442</v>
      </c>
      <c r="N20" s="65">
        <v>57972.17</v>
      </c>
      <c r="O20" s="66">
        <v>69735.460000000006</v>
      </c>
      <c r="P20" s="63">
        <f t="shared" si="5"/>
        <v>0.27920582352202361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 x14ac:dyDescent="0.25">
      <c r="A21" s="44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>
        <v>3</v>
      </c>
      <c r="H23" s="20">
        <f t="shared" si="2"/>
        <v>2.2388059701492536E-2</v>
      </c>
      <c r="I23" s="6">
        <v>1440</v>
      </c>
      <c r="J23" s="7">
        <v>1557.6</v>
      </c>
      <c r="K23" s="21">
        <f t="shared" si="3"/>
        <v>1.7833656772544119E-3</v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ref="C24" si="1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13">IF(G24,G24/$G$25,"")</f>
        <v/>
      </c>
      <c r="I24" s="65"/>
      <c r="J24" s="66"/>
      <c r="K24" s="63" t="str">
        <f t="shared" ref="K24" si="14">IF(J24,J24/$J$25,"")</f>
        <v/>
      </c>
      <c r="L24" s="64"/>
      <c r="M24" s="62" t="str">
        <f t="shared" ref="M24" si="15">IF(L24,L24/$L$25,"")</f>
        <v/>
      </c>
      <c r="N24" s="65"/>
      <c r="O24" s="66"/>
      <c r="P24" s="63" t="str">
        <f t="shared" ref="P24" si="16">IF(O24,O24/$O$25,"")</f>
        <v/>
      </c>
      <c r="Q24" s="64"/>
      <c r="R24" s="62" t="str">
        <f t="shared" ref="R24" si="1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18">IF(V24,V24/$V$25,"")</f>
        <v/>
      </c>
      <c r="X24" s="65"/>
      <c r="Y24" s="66"/>
      <c r="Z24" s="63" t="str">
        <f t="shared" ref="Z24" si="19">IF(Y24,Y24/$Y$25,"")</f>
        <v/>
      </c>
      <c r="AA24" s="64"/>
      <c r="AB24" s="20" t="str">
        <f t="shared" ref="AB24" si="20">IF(AA24,AA24/$AA$25,"")</f>
        <v/>
      </c>
      <c r="AC24" s="65"/>
      <c r="AD24" s="66"/>
      <c r="AE24" s="63" t="str">
        <f t="shared" ref="AE24" si="21">IF(AD24,AD24/$AD$25,"")</f>
        <v/>
      </c>
    </row>
    <row r="25" spans="1:31" ht="33" customHeight="1" thickBot="1" x14ac:dyDescent="0.3">
      <c r="A25" s="78" t="s">
        <v>0</v>
      </c>
      <c r="B25" s="16">
        <f t="shared" ref="B25:AE25" si="22">SUM(B13:B24)</f>
        <v>2</v>
      </c>
      <c r="C25" s="17">
        <f t="shared" si="22"/>
        <v>1</v>
      </c>
      <c r="D25" s="18">
        <f t="shared" si="22"/>
        <v>360329.97</v>
      </c>
      <c r="E25" s="18">
        <f t="shared" si="22"/>
        <v>435999.25</v>
      </c>
      <c r="F25" s="19">
        <f t="shared" si="22"/>
        <v>1</v>
      </c>
      <c r="G25" s="16">
        <f t="shared" si="22"/>
        <v>134</v>
      </c>
      <c r="H25" s="17">
        <f t="shared" si="22"/>
        <v>1</v>
      </c>
      <c r="I25" s="18">
        <f t="shared" si="22"/>
        <v>747756</v>
      </c>
      <c r="J25" s="18">
        <f t="shared" si="22"/>
        <v>873404.72</v>
      </c>
      <c r="K25" s="19">
        <f t="shared" si="22"/>
        <v>1</v>
      </c>
      <c r="L25" s="16">
        <f t="shared" si="22"/>
        <v>54</v>
      </c>
      <c r="M25" s="17">
        <f t="shared" si="22"/>
        <v>1</v>
      </c>
      <c r="N25" s="18">
        <f t="shared" si="22"/>
        <v>206755.77000000002</v>
      </c>
      <c r="O25" s="18">
        <f t="shared" si="22"/>
        <v>249763.63</v>
      </c>
      <c r="P25" s="19">
        <f t="shared" si="22"/>
        <v>0.99999999999999989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0</v>
      </c>
      <c r="W25" s="17">
        <f t="shared" si="22"/>
        <v>0</v>
      </c>
      <c r="X25" s="18">
        <f t="shared" si="22"/>
        <v>0</v>
      </c>
      <c r="Y25" s="18">
        <f t="shared" si="22"/>
        <v>0</v>
      </c>
      <c r="Z25" s="19">
        <f t="shared" si="22"/>
        <v>0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4" customFormat="1" ht="18.75" customHeight="1" x14ac:dyDescent="0.25">
      <c r="B26" s="25"/>
      <c r="H26" s="25"/>
      <c r="N26" s="25"/>
    </row>
    <row r="27" spans="1:31" s="47" customFormat="1" ht="34.15" hidden="1" customHeight="1" x14ac:dyDescent="0.25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hidden="1" customHeight="1" x14ac:dyDescent="0.25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120"/>
      <c r="B32" s="139"/>
      <c r="C32" s="140"/>
      <c r="D32" s="140"/>
      <c r="E32" s="140"/>
      <c r="F32" s="141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5" si="23">B13+G13+L13+Q13+AA13+V13</f>
        <v>21</v>
      </c>
      <c r="C34" s="8">
        <f t="shared" ref="C34:C42" si="24">IF(B34,B34/$B$46,"")</f>
        <v>0.11052631578947368</v>
      </c>
      <c r="D34" s="10">
        <f t="shared" ref="D34:D45" si="25">D13+I13+N13+S13+AC13+X13</f>
        <v>868115.39</v>
      </c>
      <c r="E34" s="11">
        <f t="shared" ref="E34:E45" si="26">E13+J13+O13+T13+AD13+Y13</f>
        <v>1043628.22</v>
      </c>
      <c r="F34" s="21">
        <f t="shared" ref="F34:F43" si="27">IF(E34,E34/$E$46,"")</f>
        <v>0.66934960680301459</v>
      </c>
      <c r="J34" s="99" t="s">
        <v>3</v>
      </c>
      <c r="K34" s="100"/>
      <c r="L34" s="54">
        <f>B25</f>
        <v>2</v>
      </c>
      <c r="M34" s="8">
        <f>IF(L34,L34/$L$40,"")</f>
        <v>1.0526315789473684E-2</v>
      </c>
      <c r="N34" s="55">
        <f>D25</f>
        <v>360329.97</v>
      </c>
      <c r="O34" s="55">
        <f>E25</f>
        <v>435999.25</v>
      </c>
      <c r="P34" s="56">
        <f>IF(O34,O34/$O$40,"")</f>
        <v>0.2796359095712353</v>
      </c>
    </row>
    <row r="35" spans="1:33" s="24" customFormat="1" ht="30" customHeight="1" x14ac:dyDescent="0.25">
      <c r="A35" s="41" t="s">
        <v>18</v>
      </c>
      <c r="B35" s="12">
        <f t="shared" si="23"/>
        <v>0</v>
      </c>
      <c r="C35" s="8" t="str">
        <f t="shared" si="24"/>
        <v/>
      </c>
      <c r="D35" s="13">
        <f t="shared" si="25"/>
        <v>0</v>
      </c>
      <c r="E35" s="14">
        <f t="shared" si="26"/>
        <v>0</v>
      </c>
      <c r="F35" s="21" t="str">
        <f t="shared" si="27"/>
        <v/>
      </c>
      <c r="J35" s="95" t="s">
        <v>1</v>
      </c>
      <c r="K35" s="96"/>
      <c r="L35" s="57">
        <f>G25</f>
        <v>134</v>
      </c>
      <c r="M35" s="8">
        <f>IF(L35,L35/$L$40,"")</f>
        <v>0.70526315789473681</v>
      </c>
      <c r="N35" s="58">
        <f>I25</f>
        <v>747756</v>
      </c>
      <c r="O35" s="58">
        <f>J25</f>
        <v>873404.72</v>
      </c>
      <c r="P35" s="56">
        <f>IF(O35,O35/$O$40,"")</f>
        <v>0.56017372346629057</v>
      </c>
    </row>
    <row r="36" spans="1:33" ht="30" customHeight="1" x14ac:dyDescent="0.25">
      <c r="A36" s="41" t="s">
        <v>19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G36" s="24"/>
      <c r="J36" s="95" t="s">
        <v>2</v>
      </c>
      <c r="K36" s="96"/>
      <c r="L36" s="57">
        <f>L25</f>
        <v>54</v>
      </c>
      <c r="M36" s="8">
        <f>IF(L36,L36/$L$40,"")</f>
        <v>0.28421052631578947</v>
      </c>
      <c r="N36" s="58">
        <f>N25</f>
        <v>206755.77000000002</v>
      </c>
      <c r="O36" s="58">
        <f>O25</f>
        <v>249763.63</v>
      </c>
      <c r="P36" s="56">
        <f>IF(O36,O36/$O$40,"")</f>
        <v>0.16019036696247407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95" t="s">
        <v>34</v>
      </c>
      <c r="K37" s="96"/>
      <c r="L37" s="57">
        <f>Q25</f>
        <v>0</v>
      </c>
      <c r="M37" s="8" t="str">
        <f>IF(L37,L37/$L$40,"")</f>
        <v/>
      </c>
      <c r="N37" s="58">
        <f>S25</f>
        <v>0</v>
      </c>
      <c r="O37" s="58">
        <f>T25</f>
        <v>0</v>
      </c>
      <c r="P37" s="56" t="str">
        <f>IF(O37,O37/$O$40,"")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4"/>
      <c r="J38" s="95" t="s">
        <v>5</v>
      </c>
      <c r="K38" s="96"/>
      <c r="L38" s="57">
        <f>V25</f>
        <v>0</v>
      </c>
      <c r="M38" s="8" t="str">
        <f>IF(L38,L38/$L$40,"")</f>
        <v/>
      </c>
      <c r="N38" s="58">
        <f>X25</f>
        <v>0</v>
      </c>
      <c r="O38" s="58">
        <f>Y25</f>
        <v>0</v>
      </c>
      <c r="P38" s="56" t="str">
        <f>IF(O38,O38/$O$40,"")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95" t="s">
        <v>4</v>
      </c>
      <c r="K39" s="96"/>
      <c r="L39" s="57">
        <f>AA25</f>
        <v>0</v>
      </c>
      <c r="M39" s="8" t="str">
        <f t="shared" ref="M39" si="28">IF(L39,L39/$L$40,"")</f>
        <v/>
      </c>
      <c r="N39" s="58">
        <f>AC25</f>
        <v>0</v>
      </c>
      <c r="O39" s="58">
        <f>AD25</f>
        <v>0</v>
      </c>
      <c r="P39" s="56" t="str">
        <f t="shared" ref="P39" si="29">IF(O39,O39/$O$40,"")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23"/>
        <v>5</v>
      </c>
      <c r="C40" s="8">
        <f t="shared" si="24"/>
        <v>2.6315789473684209E-2</v>
      </c>
      <c r="D40" s="13">
        <f t="shared" si="25"/>
        <v>122280.74</v>
      </c>
      <c r="E40" s="14">
        <f t="shared" si="26"/>
        <v>147959.69999999998</v>
      </c>
      <c r="F40" s="21">
        <f t="shared" si="27"/>
        <v>9.4896597389530143E-2</v>
      </c>
      <c r="G40" s="24"/>
      <c r="J40" s="97" t="s">
        <v>0</v>
      </c>
      <c r="K40" s="98"/>
      <c r="L40" s="79">
        <f>SUM(L34:L39)</f>
        <v>190</v>
      </c>
      <c r="M40" s="17">
        <f>SUM(M34:M39)</f>
        <v>1</v>
      </c>
      <c r="N40" s="80">
        <f>SUM(N34:N39)</f>
        <v>1314841.74</v>
      </c>
      <c r="O40" s="81">
        <f>SUM(O34:O39)</f>
        <v>1559167.6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23"/>
        <v>161</v>
      </c>
      <c r="C41" s="8">
        <f t="shared" si="24"/>
        <v>0.84736842105263155</v>
      </c>
      <c r="D41" s="13">
        <f t="shared" si="25"/>
        <v>323005.61</v>
      </c>
      <c r="E41" s="14">
        <f t="shared" si="26"/>
        <v>366022.08</v>
      </c>
      <c r="F41" s="21">
        <f t="shared" si="27"/>
        <v>0.23475480121572562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32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23"/>
        <v>3</v>
      </c>
      <c r="C44" s="8">
        <f t="shared" si="30"/>
        <v>1.5789473684210527E-2</v>
      </c>
      <c r="D44" s="13">
        <f t="shared" si="25"/>
        <v>1440</v>
      </c>
      <c r="E44" s="14">
        <f t="shared" si="26"/>
        <v>1557.6</v>
      </c>
      <c r="F44" s="21">
        <f t="shared" ref="F44" si="31">IF(E44,E44/$E$46,"")</f>
        <v>9.9899459172958678E-4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90" t="s">
        <v>52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190</v>
      </c>
      <c r="C46" s="17">
        <f>SUM(C34:C45)</f>
        <v>1</v>
      </c>
      <c r="D46" s="18">
        <f>SUM(D34:D45)</f>
        <v>1314841.74</v>
      </c>
      <c r="E46" s="18">
        <f>SUM(E34:E45)</f>
        <v>1559167.6</v>
      </c>
      <c r="F46" s="19">
        <f>SUM(F34:F45)</f>
        <v>0.99999999999999989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8:K38"/>
    <mergeCell ref="J39:K39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zoomScale="80" zoomScaleNormal="80" workbookViewId="0">
      <selection activeCell="J7" sqref="J7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58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Barcelona Activa SAU SPM (BASA)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01" t="s">
        <v>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</row>
    <row r="11" spans="1:31" ht="30" customHeight="1" thickBot="1" x14ac:dyDescent="0.3">
      <c r="A11" s="136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6" t="s">
        <v>5</v>
      </c>
      <c r="W11" s="117"/>
      <c r="X11" s="117"/>
      <c r="Y11" s="117"/>
      <c r="Z11" s="118"/>
      <c r="AA11" s="113" t="s">
        <v>4</v>
      </c>
      <c r="AB11" s="114"/>
      <c r="AC11" s="114"/>
      <c r="AD11" s="114"/>
      <c r="AE11" s="115"/>
    </row>
    <row r="12" spans="1:31" ht="39" customHeight="1" thickBot="1" x14ac:dyDescent="0.3">
      <c r="A12" s="137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/>
      <c r="H13" s="20" t="str">
        <f t="shared" ref="H13:H21" si="2">IF(G13,G13/$G$25,"")</f>
        <v/>
      </c>
      <c r="I13" s="4"/>
      <c r="J13" s="5"/>
      <c r="K13" s="21" t="str">
        <f t="shared" ref="K13:K21" si="3">IF(J13,J13/$J$25,"")</f>
        <v/>
      </c>
      <c r="L13" s="1"/>
      <c r="M13" s="20" t="str">
        <f>IF(L13,L13/$L$25,"")</f>
        <v/>
      </c>
      <c r="N13" s="4"/>
      <c r="O13" s="5"/>
      <c r="P13" s="21" t="str">
        <f>IF(O13,O13/$O$25,"")</f>
        <v/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>IF(L14,L14/$L$25,"")</f>
        <v/>
      </c>
      <c r="N14" s="6"/>
      <c r="O14" s="7"/>
      <c r="P14" s="21" t="str">
        <f>IF(O14,O14/$O$25,"")</f>
        <v/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>IF(L15,L15/$L$25,"")</f>
        <v/>
      </c>
      <c r="N15" s="6"/>
      <c r="O15" s="7"/>
      <c r="P15" s="21" t="str">
        <f>IF(O15,O15/$O$25,"")</f>
        <v/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>IF(L18,L18/$L$25,"")</f>
        <v/>
      </c>
      <c r="N18" s="65"/>
      <c r="O18" s="66"/>
      <c r="P18" s="63" t="str">
        <f>IF(O18,O18/$O$25,"")</f>
        <v/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/>
      <c r="W18" s="62" t="str">
        <f t="shared" si="6"/>
        <v/>
      </c>
      <c r="X18" s="65"/>
      <c r="Y18" s="66"/>
      <c r="Z18" s="63" t="str">
        <f t="shared" si="7"/>
        <v/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>IF(L19,L19/$L$25,"")</f>
        <v/>
      </c>
      <c r="N19" s="6"/>
      <c r="O19" s="7"/>
      <c r="P19" s="21" t="str">
        <f>IF(O19,O19/$O$25,"")</f>
        <v/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/>
      <c r="H20" s="62" t="str">
        <f t="shared" si="2"/>
        <v/>
      </c>
      <c r="I20" s="65"/>
      <c r="J20" s="66"/>
      <c r="K20" s="63" t="str">
        <f t="shared" si="3"/>
        <v/>
      </c>
      <c r="L20" s="64"/>
      <c r="M20" s="62" t="str">
        <f>IF(L20,L20/$L$25,"")</f>
        <v/>
      </c>
      <c r="N20" s="65"/>
      <c r="O20" s="66"/>
      <c r="P20" s="63" t="str">
        <f>IF(O20,O20/$O$25,"")</f>
        <v/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/>
      <c r="W20" s="62" t="str">
        <f t="shared" si="6"/>
        <v/>
      </c>
      <c r="X20" s="65"/>
      <c r="Y20" s="66"/>
      <c r="Z20" s="63" t="str">
        <f t="shared" si="7"/>
        <v/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39.950000000000003" hidden="1" customHeight="1" x14ac:dyDescent="0.25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>IF(L21,L21/$L$25,"")</f>
        <v/>
      </c>
      <c r="N21" s="6"/>
      <c r="O21" s="7"/>
      <c r="P21" s="21" t="str">
        <f>IF(O21,O21/$O$25,"")</f>
        <v/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/>
      <c r="H23" s="20" t="str">
        <f t="shared" si="11"/>
        <v/>
      </c>
      <c r="I23" s="6"/>
      <c r="J23" s="7"/>
      <c r="K23" s="21" t="str">
        <f t="shared" si="12"/>
        <v/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ref="C24" si="20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1">IF(G24,G24/$G$25,"")</f>
        <v/>
      </c>
      <c r="I24" s="65"/>
      <c r="J24" s="66"/>
      <c r="K24" s="63" t="str">
        <f t="shared" ref="K24" si="22">IF(J24,J24/$J$25,"")</f>
        <v/>
      </c>
      <c r="L24" s="64"/>
      <c r="M24" s="62" t="str">
        <f t="shared" ref="M24" si="23">IF(L24,L24/$L$25,"")</f>
        <v/>
      </c>
      <c r="N24" s="65"/>
      <c r="O24" s="66"/>
      <c r="P24" s="63" t="str">
        <f t="shared" ref="P24" si="24">IF(O24,O24/$O$25,"")</f>
        <v/>
      </c>
      <c r="Q24" s="64"/>
      <c r="R24" s="62" t="str">
        <f t="shared" ref="R24" si="25">IF(Q24,Q24/$Q$25,"")</f>
        <v/>
      </c>
      <c r="S24" s="65"/>
      <c r="T24" s="66"/>
      <c r="U24" s="63" t="str">
        <f t="shared" si="5"/>
        <v/>
      </c>
      <c r="V24" s="64"/>
      <c r="W24" s="62" t="str">
        <f t="shared" ref="W24" si="26">IF(V24,V24/$V$25,"")</f>
        <v/>
      </c>
      <c r="X24" s="65"/>
      <c r="Y24" s="66"/>
      <c r="Z24" s="63" t="str">
        <f t="shared" ref="Z24" si="27">IF(Y24,Y24/$Y$25,"")</f>
        <v/>
      </c>
      <c r="AA24" s="64"/>
      <c r="AB24" s="20" t="str">
        <f t="shared" ref="AB24" si="28">IF(AA24,AA24/$AA$25,"")</f>
        <v/>
      </c>
      <c r="AC24" s="65"/>
      <c r="AD24" s="66"/>
      <c r="AE24" s="63" t="str">
        <f t="shared" ref="AE24" si="29">IF(AD24,AD24/$AD$25,"")</f>
        <v/>
      </c>
    </row>
    <row r="25" spans="1:31" ht="33" customHeight="1" thickBot="1" x14ac:dyDescent="0.3">
      <c r="A25" s="78" t="s">
        <v>0</v>
      </c>
      <c r="B25" s="16">
        <f t="shared" ref="B25:AE25" si="30">SUM(B13:B24)</f>
        <v>0</v>
      </c>
      <c r="C25" s="17">
        <f t="shared" si="30"/>
        <v>0</v>
      </c>
      <c r="D25" s="18">
        <f t="shared" si="30"/>
        <v>0</v>
      </c>
      <c r="E25" s="18">
        <f t="shared" si="30"/>
        <v>0</v>
      </c>
      <c r="F25" s="19">
        <f t="shared" si="30"/>
        <v>0</v>
      </c>
      <c r="G25" s="16">
        <f t="shared" si="30"/>
        <v>0</v>
      </c>
      <c r="H25" s="17">
        <f t="shared" si="30"/>
        <v>0</v>
      </c>
      <c r="I25" s="18">
        <f t="shared" si="30"/>
        <v>0</v>
      </c>
      <c r="J25" s="18">
        <f t="shared" si="30"/>
        <v>0</v>
      </c>
      <c r="K25" s="19">
        <f t="shared" si="30"/>
        <v>0</v>
      </c>
      <c r="L25" s="16">
        <f t="shared" si="30"/>
        <v>0</v>
      </c>
      <c r="M25" s="17">
        <f t="shared" si="30"/>
        <v>0</v>
      </c>
      <c r="N25" s="18">
        <f t="shared" si="30"/>
        <v>0</v>
      </c>
      <c r="O25" s="18">
        <f t="shared" si="30"/>
        <v>0</v>
      </c>
      <c r="P25" s="19">
        <f t="shared" si="30"/>
        <v>0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0</v>
      </c>
      <c r="W25" s="17">
        <f t="shared" si="30"/>
        <v>0</v>
      </c>
      <c r="X25" s="18">
        <f t="shared" si="30"/>
        <v>0</v>
      </c>
      <c r="Y25" s="18">
        <f t="shared" si="30"/>
        <v>0</v>
      </c>
      <c r="Z25" s="19">
        <f t="shared" si="30"/>
        <v>0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4" customFormat="1" ht="18.75" customHeight="1" x14ac:dyDescent="0.25">
      <c r="B26" s="25"/>
      <c r="H26" s="25"/>
      <c r="N26" s="25"/>
    </row>
    <row r="27" spans="1:31" s="47" customFormat="1" ht="34.15" hidden="1" customHeight="1" x14ac:dyDescent="0.25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hidden="1" customHeight="1" x14ac:dyDescent="0.25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119" t="s">
        <v>10</v>
      </c>
      <c r="B31" s="124" t="s">
        <v>17</v>
      </c>
      <c r="C31" s="125"/>
      <c r="D31" s="125"/>
      <c r="E31" s="125"/>
      <c r="F31" s="126"/>
      <c r="G31" s="24"/>
      <c r="J31" s="130" t="s">
        <v>15</v>
      </c>
      <c r="K31" s="131"/>
      <c r="L31" s="124" t="s">
        <v>16</v>
      </c>
      <c r="M31" s="125"/>
      <c r="N31" s="125"/>
      <c r="O31" s="125"/>
      <c r="P31" s="126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120"/>
      <c r="B32" s="139"/>
      <c r="C32" s="140"/>
      <c r="D32" s="140"/>
      <c r="E32" s="140"/>
      <c r="F32" s="141"/>
      <c r="G32" s="24"/>
      <c r="J32" s="132"/>
      <c r="K32" s="133"/>
      <c r="L32" s="127"/>
      <c r="M32" s="128"/>
      <c r="N32" s="128"/>
      <c r="O32" s="128"/>
      <c r="P32" s="12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121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4"/>
      <c r="K33" s="135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2" si="31">B13+G13+L13+Q13+AA13+V13</f>
        <v>0</v>
      </c>
      <c r="C34" s="8" t="str">
        <f t="shared" ref="C34:C45" si="32">IF(B34,B34/$B$46,"")</f>
        <v/>
      </c>
      <c r="D34" s="10">
        <f t="shared" ref="D34:D42" si="33">D13+I13+N13+S13+AC13+X13</f>
        <v>0</v>
      </c>
      <c r="E34" s="11">
        <f t="shared" ref="E34:E42" si="34">E13+J13+O13+T13+AD13+Y13</f>
        <v>0</v>
      </c>
      <c r="F34" s="21" t="str">
        <f t="shared" ref="F34:F42" si="35">IF(E34,E34/$E$46,"")</f>
        <v/>
      </c>
      <c r="J34" s="99" t="s">
        <v>3</v>
      </c>
      <c r="K34" s="100"/>
      <c r="L34" s="54">
        <f>B25</f>
        <v>0</v>
      </c>
      <c r="M34" s="8" t="str">
        <f t="shared" ref="M34:M39" si="36">IF(L34,L34/$L$40,"")</f>
        <v/>
      </c>
      <c r="N34" s="55">
        <f>D25</f>
        <v>0</v>
      </c>
      <c r="O34" s="55">
        <f>E25</f>
        <v>0</v>
      </c>
      <c r="P34" s="56" t="str">
        <f t="shared" ref="P34:P39" si="37">IF(O34,O34/$O$40,"")</f>
        <v/>
      </c>
    </row>
    <row r="35" spans="1:33" s="24" customFormat="1" ht="30" customHeight="1" x14ac:dyDescent="0.25">
      <c r="A35" s="41" t="s">
        <v>18</v>
      </c>
      <c r="B35" s="12">
        <f t="shared" si="31"/>
        <v>0</v>
      </c>
      <c r="C35" s="8" t="str">
        <f t="shared" si="32"/>
        <v/>
      </c>
      <c r="D35" s="13">
        <f t="shared" si="33"/>
        <v>0</v>
      </c>
      <c r="E35" s="14">
        <f t="shared" si="34"/>
        <v>0</v>
      </c>
      <c r="F35" s="21" t="str">
        <f t="shared" si="35"/>
        <v/>
      </c>
      <c r="J35" s="95" t="s">
        <v>1</v>
      </c>
      <c r="K35" s="96"/>
      <c r="L35" s="57">
        <f>G25</f>
        <v>0</v>
      </c>
      <c r="M35" s="8" t="str">
        <f t="shared" si="36"/>
        <v/>
      </c>
      <c r="N35" s="58">
        <f>I25</f>
        <v>0</v>
      </c>
      <c r="O35" s="58">
        <f>J25</f>
        <v>0</v>
      </c>
      <c r="P35" s="56" t="str">
        <f t="shared" si="37"/>
        <v/>
      </c>
    </row>
    <row r="36" spans="1:33" ht="30" customHeight="1" x14ac:dyDescent="0.25">
      <c r="A36" s="41" t="s">
        <v>19</v>
      </c>
      <c r="B36" s="12">
        <f t="shared" si="31"/>
        <v>0</v>
      </c>
      <c r="C36" s="8" t="str">
        <f t="shared" si="32"/>
        <v/>
      </c>
      <c r="D36" s="13">
        <f t="shared" si="33"/>
        <v>0</v>
      </c>
      <c r="E36" s="14">
        <f t="shared" si="34"/>
        <v>0</v>
      </c>
      <c r="F36" s="21" t="str">
        <f t="shared" si="35"/>
        <v/>
      </c>
      <c r="G36" s="24"/>
      <c r="J36" s="95" t="s">
        <v>2</v>
      </c>
      <c r="K36" s="96"/>
      <c r="L36" s="57">
        <f>L25</f>
        <v>0</v>
      </c>
      <c r="M36" s="8" t="str">
        <f t="shared" si="36"/>
        <v/>
      </c>
      <c r="N36" s="58">
        <f>N25</f>
        <v>0</v>
      </c>
      <c r="O36" s="58">
        <f>O25</f>
        <v>0</v>
      </c>
      <c r="P36" s="56" t="str">
        <f t="shared" si="37"/>
        <v/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4"/>
      <c r="J37" s="95" t="s">
        <v>34</v>
      </c>
      <c r="K37" s="96"/>
      <c r="L37" s="57">
        <f>Q25</f>
        <v>0</v>
      </c>
      <c r="M37" s="8" t="str">
        <f t="shared" si="36"/>
        <v/>
      </c>
      <c r="N37" s="58">
        <f>S25</f>
        <v>0</v>
      </c>
      <c r="O37" s="58">
        <f>T25</f>
        <v>0</v>
      </c>
      <c r="P37" s="56" t="str">
        <f t="shared" si="37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4"/>
      <c r="J38" s="95" t="s">
        <v>5</v>
      </c>
      <c r="K38" s="96"/>
      <c r="L38" s="57">
        <f>V25</f>
        <v>0</v>
      </c>
      <c r="M38" s="8" t="str">
        <f t="shared" si="36"/>
        <v/>
      </c>
      <c r="N38" s="58">
        <f>X25</f>
        <v>0</v>
      </c>
      <c r="O38" s="58">
        <f>Y25</f>
        <v>0</v>
      </c>
      <c r="P38" s="56" t="str">
        <f t="shared" si="37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31"/>
        <v>0</v>
      </c>
      <c r="C39" s="8" t="str">
        <f t="shared" si="32"/>
        <v/>
      </c>
      <c r="D39" s="13">
        <f t="shared" si="33"/>
        <v>0</v>
      </c>
      <c r="E39" s="22">
        <f t="shared" si="34"/>
        <v>0</v>
      </c>
      <c r="F39" s="21" t="str">
        <f t="shared" si="35"/>
        <v/>
      </c>
      <c r="G39" s="24"/>
      <c r="J39" s="95" t="s">
        <v>4</v>
      </c>
      <c r="K39" s="96"/>
      <c r="L39" s="57">
        <f>AA25</f>
        <v>0</v>
      </c>
      <c r="M39" s="8" t="str">
        <f t="shared" si="36"/>
        <v/>
      </c>
      <c r="N39" s="58">
        <f>AC25</f>
        <v>0</v>
      </c>
      <c r="O39" s="58">
        <f>AD25</f>
        <v>0</v>
      </c>
      <c r="P39" s="56" t="str">
        <f t="shared" si="37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31"/>
        <v>0</v>
      </c>
      <c r="C40" s="8" t="str">
        <f t="shared" si="32"/>
        <v/>
      </c>
      <c r="D40" s="13">
        <f t="shared" si="33"/>
        <v>0</v>
      </c>
      <c r="E40" s="14">
        <f t="shared" si="34"/>
        <v>0</v>
      </c>
      <c r="F40" s="21" t="str">
        <f t="shared" si="35"/>
        <v/>
      </c>
      <c r="G40" s="24"/>
      <c r="J40" s="97" t="s">
        <v>0</v>
      </c>
      <c r="K40" s="98"/>
      <c r="L40" s="79">
        <f>SUM(L34:L39)</f>
        <v>0</v>
      </c>
      <c r="M40" s="17">
        <f>SUM(M34:M39)</f>
        <v>0</v>
      </c>
      <c r="N40" s="80">
        <f>SUM(N34:N39)</f>
        <v>0</v>
      </c>
      <c r="O40" s="81">
        <f>SUM(O34:O39)</f>
        <v>0</v>
      </c>
      <c r="P40" s="82">
        <f>SUM(P34:P39)</f>
        <v>0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31"/>
        <v>0</v>
      </c>
      <c r="C41" s="8" t="str">
        <f t="shared" si="32"/>
        <v/>
      </c>
      <c r="D41" s="13">
        <f t="shared" si="33"/>
        <v>0</v>
      </c>
      <c r="E41" s="14">
        <f t="shared" si="34"/>
        <v>0</v>
      </c>
      <c r="F41" s="21" t="str">
        <f t="shared" si="35"/>
        <v/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32</v>
      </c>
      <c r="B42" s="12">
        <f t="shared" si="31"/>
        <v>0</v>
      </c>
      <c r="C42" s="8" t="str">
        <f t="shared" si="32"/>
        <v/>
      </c>
      <c r="D42" s="13">
        <f t="shared" si="33"/>
        <v>0</v>
      </c>
      <c r="E42" s="14">
        <f t="shared" si="34"/>
        <v>0</v>
      </c>
      <c r="F42" s="21" t="str">
        <f t="shared" si="35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38"/>
        <v>0</v>
      </c>
      <c r="C44" s="8" t="str">
        <f t="shared" si="32"/>
        <v/>
      </c>
      <c r="D44" s="13">
        <f t="shared" si="39"/>
        <v>0</v>
      </c>
      <c r="E44" s="14">
        <f t="shared" si="40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52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0</v>
      </c>
      <c r="C46" s="17">
        <f>SUM(C34:C45)</f>
        <v>0</v>
      </c>
      <c r="D46" s="18">
        <f>SUM(D34:D45)</f>
        <v>0</v>
      </c>
      <c r="E46" s="18">
        <f>SUM(E34:E45)</f>
        <v>0</v>
      </c>
      <c r="F46" s="19">
        <f>SUM(F34:F45)</f>
        <v>0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zoomScale="80" zoomScaleNormal="80" workbookViewId="0">
      <selection activeCell="A5" sqref="A5"/>
    </sheetView>
  </sheetViews>
  <sheetFormatPr defaultColWidth="9.140625" defaultRowHeight="15" x14ac:dyDescent="0.25"/>
  <cols>
    <col min="1" max="1" width="30.42578125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59</v>
      </c>
      <c r="B7" s="30" t="s">
        <v>60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Barcelona Activa SAU SPM (BASA)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45" t="s">
        <v>6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7"/>
    </row>
    <row r="11" spans="1:31" ht="30" customHeight="1" thickBot="1" x14ac:dyDescent="0.3">
      <c r="A11" s="148" t="s">
        <v>10</v>
      </c>
      <c r="B11" s="104" t="s">
        <v>3</v>
      </c>
      <c r="C11" s="105"/>
      <c r="D11" s="105"/>
      <c r="E11" s="105"/>
      <c r="F11" s="106"/>
      <c r="G11" s="107" t="s">
        <v>1</v>
      </c>
      <c r="H11" s="108"/>
      <c r="I11" s="108"/>
      <c r="J11" s="108"/>
      <c r="K11" s="109"/>
      <c r="L11" s="122" t="s">
        <v>2</v>
      </c>
      <c r="M11" s="123"/>
      <c r="N11" s="123"/>
      <c r="O11" s="123"/>
      <c r="P11" s="123"/>
      <c r="Q11" s="110" t="s">
        <v>34</v>
      </c>
      <c r="R11" s="111"/>
      <c r="S11" s="111"/>
      <c r="T11" s="111"/>
      <c r="U11" s="112"/>
      <c r="V11" s="113" t="s">
        <v>4</v>
      </c>
      <c r="W11" s="114"/>
      <c r="X11" s="114"/>
      <c r="Y11" s="114"/>
      <c r="Z11" s="115"/>
      <c r="AA11" s="116" t="s">
        <v>5</v>
      </c>
      <c r="AB11" s="117"/>
      <c r="AC11" s="117"/>
      <c r="AD11" s="117"/>
      <c r="AE11" s="118"/>
    </row>
    <row r="12" spans="1:31" ht="39" customHeight="1" thickBot="1" x14ac:dyDescent="0.3">
      <c r="A12" s="149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2024'!B13+'CONTRACTACIO 2n TR 2024'!B13+'CONTRACTACIO 3r TR 2024'!B13+'CONTRACTACIO 4t TR 2024'!B13</f>
        <v>3</v>
      </c>
      <c r="C13" s="20">
        <f t="shared" ref="C13:C24" si="0">IF(B13,B13/$B$25,"")</f>
        <v>0.75</v>
      </c>
      <c r="D13" s="10">
        <f>'CONTRACTACIO 1r TR 2024'!D13+'CONTRACTACIO 2n TR 2024'!D13+'CONTRACTACIO 3r TR 2024'!D13+'CONTRACTACIO 4t TR 2024'!D13</f>
        <v>638856.43999999994</v>
      </c>
      <c r="E13" s="10">
        <f>'CONTRACTACIO 1r TR 2024'!E13+'CONTRACTACIO 2n TR 2024'!E13+'CONTRACTACIO 3r TR 2024'!E13+'CONTRACTACIO 4t TR 2024'!E13</f>
        <v>773016.28</v>
      </c>
      <c r="F13" s="21">
        <f t="shared" ref="F13:F24" si="1">IF(E13,E13/$E$25,"")</f>
        <v>0.99315948509067109</v>
      </c>
      <c r="G13" s="9">
        <f>'CONTRACTACIO 1r TR 2024'!G13+'CONTRACTACIO 2n TR 2024'!G13+'CONTRACTACIO 3r TR 2024'!G13+'CONTRACTACIO 4t TR 2024'!G13</f>
        <v>36</v>
      </c>
      <c r="H13" s="20">
        <f t="shared" ref="H13:H24" si="2">IF(G13,G13/$G$25,"")</f>
        <v>8.0898876404494377E-2</v>
      </c>
      <c r="I13" s="10">
        <f>'CONTRACTACIO 1r TR 2024'!I13+'CONTRACTACIO 2n TR 2024'!I13+'CONTRACTACIO 3r TR 2024'!I13+'CONTRACTACIO 4t TR 2024'!I13</f>
        <v>3342789.3</v>
      </c>
      <c r="J13" s="10">
        <f>'CONTRACTACIO 1r TR 2024'!J13+'CONTRACTACIO 2n TR 2024'!J13+'CONTRACTACIO 3r TR 2024'!J13+'CONTRACTACIO 4t TR 2024'!J13</f>
        <v>4035337.66</v>
      </c>
      <c r="K13" s="21">
        <f t="shared" ref="K13:K24" si="3">IF(J13,J13/$J$25,"")</f>
        <v>0.791838178594646</v>
      </c>
      <c r="L13" s="9">
        <f>'CONTRACTACIO 1r TR 2024'!L13+'CONTRACTACIO 2n TR 2024'!L13+'CONTRACTACIO 3r TR 2024'!L13+'CONTRACTACIO 4t TR 2024'!L13</f>
        <v>10</v>
      </c>
      <c r="M13" s="20">
        <f t="shared" ref="M13:M24" si="4">IF(L13,L13/$L$25,"")</f>
        <v>5.6497175141242938E-2</v>
      </c>
      <c r="N13" s="10">
        <f>'CONTRACTACIO 1r TR 2024'!N13+'CONTRACTACIO 2n TR 2024'!N13+'CONTRACTACIO 3r TR 2024'!N13+'CONTRACTACIO 4t TR 2024'!N13</f>
        <v>2089824.86</v>
      </c>
      <c r="O13" s="10">
        <f>'CONTRACTACIO 1r TR 2024'!O13+'CONTRACTACIO 2n TR 2024'!O13+'CONTRACTACIO 3r TR 2024'!O13+'CONTRACTACIO 4t TR 2024'!O13</f>
        <v>2528688.08</v>
      </c>
      <c r="P13" s="21">
        <f t="shared" ref="P13:P24" si="5">IF(O13,O13/$O$25,"")</f>
        <v>0.87855606685865772</v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0" customFormat="1" ht="36" customHeight="1" x14ac:dyDescent="0.25">
      <c r="A14" s="41" t="s">
        <v>18</v>
      </c>
      <c r="B14" s="9">
        <f>'CONTRACTACIO 1r TR 2024'!B14+'CONTRACTACIO 2n TR 2024'!B14+'CONTRACTACIO 3r TR 2024'!B14+'CONTRACTACIO 4t TR 2024'!B14</f>
        <v>0</v>
      </c>
      <c r="C14" s="20" t="str">
        <f t="shared" si="0"/>
        <v/>
      </c>
      <c r="D14" s="13">
        <f>'CONTRACTACIO 1r TR 2024'!D14+'CONTRACTACIO 2n TR 2024'!D14+'CONTRACTACIO 3r TR 2024'!D14+'CONTRACTACIO 4t TR 2024'!D14</f>
        <v>0</v>
      </c>
      <c r="E14" s="13">
        <f>'CONTRACTACIO 1r TR 2024'!E14+'CONTRACTACIO 2n TR 2024'!E14+'CONTRACTACIO 3r TR 2024'!E14+'CONTRACTACIO 4t TR 2024'!E14</f>
        <v>0</v>
      </c>
      <c r="F14" s="21" t="str">
        <f t="shared" si="1"/>
        <v/>
      </c>
      <c r="G14" s="9">
        <f>'CONTRACTACIO 1r TR 2024'!G14+'CONTRACTACIO 2n TR 2024'!G14+'CONTRACTACIO 3r TR 2024'!G14+'CONTRACTACIO 4t TR 2024'!G14</f>
        <v>0</v>
      </c>
      <c r="H14" s="20" t="str">
        <f t="shared" si="2"/>
        <v/>
      </c>
      <c r="I14" s="13">
        <f>'CONTRACTACIO 1r TR 2024'!I14+'CONTRACTACIO 2n TR 2024'!I14+'CONTRACTACIO 3r TR 2024'!I14+'CONTRACTACIO 4t TR 2024'!I14</f>
        <v>0</v>
      </c>
      <c r="J14" s="13">
        <f>'CONTRACTACIO 1r TR 2024'!J14+'CONTRACTACIO 2n TR 2024'!J14+'CONTRACTACIO 3r TR 2024'!J14+'CONTRACTACIO 4t TR 2024'!J14</f>
        <v>0</v>
      </c>
      <c r="K14" s="21" t="str">
        <f t="shared" si="3"/>
        <v/>
      </c>
      <c r="L14" s="9">
        <f>'CONTRACTACIO 1r TR 2024'!L14+'CONTRACTACIO 2n TR 2024'!L14+'CONTRACTACIO 3r TR 2024'!L14+'CONTRACTACIO 4t TR 2024'!L14</f>
        <v>0</v>
      </c>
      <c r="M14" s="20" t="str">
        <f t="shared" si="4"/>
        <v/>
      </c>
      <c r="N14" s="13">
        <f>'CONTRACTACIO 1r TR 2024'!N14+'CONTRACTACIO 2n TR 2024'!N14+'CONTRACTACIO 3r TR 2024'!N14+'CONTRACTACIO 4t TR 2024'!N14</f>
        <v>0</v>
      </c>
      <c r="O14" s="13">
        <f>'CONTRACTACIO 1r TR 2024'!O14+'CONTRACTACIO 2n TR 2024'!O14+'CONTRACTACIO 3r TR 2024'!O14+'CONTRACTACIO 4t TR 2024'!O14</f>
        <v>0</v>
      </c>
      <c r="P14" s="21" t="str">
        <f t="shared" si="5"/>
        <v/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0</v>
      </c>
      <c r="H15" s="20" t="str">
        <f t="shared" si="2"/>
        <v/>
      </c>
      <c r="I15" s="13">
        <f>'CONTRACTACIO 1r TR 2024'!I15+'CONTRACTACIO 2n TR 2024'!I15+'CONTRACTACIO 3r TR 2024'!I15+'CONTRACTACIO 4t TR 2024'!I15</f>
        <v>0</v>
      </c>
      <c r="J15" s="13">
        <f>'CONTRACTACIO 1r TR 2024'!J15+'CONTRACTACIO 2n TR 2024'!J15+'CONTRACTACIO 3r TR 2024'!J15+'CONTRACTACIO 4t TR 2024'!J15</f>
        <v>0</v>
      </c>
      <c r="K15" s="21" t="str">
        <f t="shared" si="3"/>
        <v/>
      </c>
      <c r="L15" s="9">
        <f>'CONTRACTACIO 1r TR 2024'!L15+'CONTRACTACIO 2n TR 2024'!L15+'CONTRACTACIO 3r TR 2024'!L15+'CONTRACTACIO 4t TR 2024'!L15</f>
        <v>2</v>
      </c>
      <c r="M15" s="20">
        <f t="shared" si="4"/>
        <v>1.1299435028248588E-2</v>
      </c>
      <c r="N15" s="13">
        <f>'CONTRACTACIO 1r TR 2024'!N15+'CONTRACTACIO 2n TR 2024'!N15+'CONTRACTACIO 3r TR 2024'!N15+'CONTRACTACIO 4t TR 2024'!N15</f>
        <v>48074.9</v>
      </c>
      <c r="O15" s="13">
        <f>'CONTRACTACIO 1r TR 2024'!O15+'CONTRACTACIO 2n TR 2024'!O15+'CONTRACTACIO 3r TR 2024'!O15+'CONTRACTACIO 4t TR 2024'!O15</f>
        <v>58170.63</v>
      </c>
      <c r="P15" s="21">
        <f t="shared" si="5"/>
        <v>2.0210543286734772E-2</v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1</v>
      </c>
      <c r="H18" s="20">
        <f t="shared" si="2"/>
        <v>2.2471910112359553E-3</v>
      </c>
      <c r="I18" s="13">
        <f>'CONTRACTACIO 1r TR 2024'!I18+'CONTRACTACIO 2n TR 2024'!I18+'CONTRACTACIO 3r TR 2024'!I18+'CONTRACTACIO 4t TR 2024'!I18</f>
        <v>15000</v>
      </c>
      <c r="J18" s="13">
        <f>'CONTRACTACIO 1r TR 2024'!J18+'CONTRACTACIO 2n TR 2024'!J18+'CONTRACTACIO 3r TR 2024'!J18+'CONTRACTACIO 4t TR 2024'!J18</f>
        <v>18150</v>
      </c>
      <c r="K18" s="21">
        <f t="shared" si="3"/>
        <v>3.5615019491312717E-3</v>
      </c>
      <c r="L18" s="9">
        <f>'CONTRACTACIO 1r TR 2024'!L18+'CONTRACTACIO 2n TR 2024'!L18+'CONTRACTACIO 3r TR 2024'!L18+'CONTRACTACIO 4t TR 2024'!L18</f>
        <v>0</v>
      </c>
      <c r="M18" s="20" t="str">
        <f t="shared" si="4"/>
        <v/>
      </c>
      <c r="N18" s="13">
        <f>'CONTRACTACIO 1r TR 2024'!N18+'CONTRACTACIO 2n TR 2024'!N18+'CONTRACTACIO 3r TR 2024'!N18+'CONTRACTACIO 4t TR 2024'!N18</f>
        <v>0</v>
      </c>
      <c r="O18" s="13">
        <f>'CONTRACTACIO 1r TR 2024'!O18+'CONTRACTACIO 2n TR 2024'!O18+'CONTRACTACIO 3r TR 2024'!O18+'CONTRACTACIO 4t TR 2024'!O18</f>
        <v>0</v>
      </c>
      <c r="P18" s="21" t="str">
        <f t="shared" si="5"/>
        <v/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6</v>
      </c>
      <c r="H19" s="20">
        <f t="shared" si="2"/>
        <v>1.3483146067415731E-2</v>
      </c>
      <c r="I19" s="13">
        <f>'CONTRACTACIO 1r TR 2024'!I19+'CONTRACTACIO 2n TR 2024'!I19+'CONTRACTACIO 3r TR 2024'!I19+'CONTRACTACIO 4t TR 2024'!I19</f>
        <v>155217.69</v>
      </c>
      <c r="J19" s="13">
        <f>'CONTRACTACIO 1r TR 2024'!J19+'CONTRACTACIO 2n TR 2024'!J19+'CONTRACTACIO 3r TR 2024'!J19+'CONTRACTACIO 4t TR 2024'!J19</f>
        <v>187813.40999999997</v>
      </c>
      <c r="K19" s="21">
        <f t="shared" si="3"/>
        <v>3.6853874699062844E-2</v>
      </c>
      <c r="L19" s="9">
        <f>'CONTRACTACIO 1r TR 2024'!L19+'CONTRACTACIO 2n TR 2024'!L19+'CONTRACTACIO 3r TR 2024'!L19+'CONTRACTACIO 4t TR 2024'!L19</f>
        <v>1</v>
      </c>
      <c r="M19" s="20">
        <f t="shared" si="4"/>
        <v>5.6497175141242938E-3</v>
      </c>
      <c r="N19" s="13">
        <f>'CONTRACTACIO 1r TR 2024'!N19+'CONTRACTACIO 2n TR 2024'!N19+'CONTRACTACIO 3r TR 2024'!N19+'CONTRACTACIO 4t TR 2024'!N19</f>
        <v>2092.5</v>
      </c>
      <c r="O19" s="13">
        <f>'CONTRACTACIO 1r TR 2024'!O19+'CONTRACTACIO 2n TR 2024'!O19+'CONTRACTACIO 3r TR 2024'!O19+'CONTRACTACIO 4t TR 2024'!O19</f>
        <v>2531.9299999999998</v>
      </c>
      <c r="P19" s="21">
        <f t="shared" si="5"/>
        <v>8.7968242503102287E-4</v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0" customFormat="1" ht="36" customHeight="1" x14ac:dyDescent="0.25">
      <c r="A20" s="43" t="s">
        <v>29</v>
      </c>
      <c r="B20" s="9">
        <f>'CONTRACTACIO 1r TR 2024'!B20+'CONTRACTACIO 2n TR 2024'!B20+'CONTRACTACIO 3r TR 2024'!B20+'CONTRACTACIO 4t TR 2024'!B20</f>
        <v>1</v>
      </c>
      <c r="C20" s="20">
        <f t="shared" si="0"/>
        <v>0.25</v>
      </c>
      <c r="D20" s="13">
        <f>'CONTRACTACIO 1r TR 2024'!D20+'CONTRACTACIO 2n TR 2024'!D20+'CONTRACTACIO 3r TR 2024'!D20+'CONTRACTACIO 4t TR 2024'!D20</f>
        <v>4425</v>
      </c>
      <c r="E20" s="13">
        <f>'CONTRACTACIO 1r TR 2024'!E20+'CONTRACTACIO 2n TR 2024'!E20+'CONTRACTACIO 3r TR 2024'!E20+'CONTRACTACIO 4t TR 2024'!E20</f>
        <v>5324.25</v>
      </c>
      <c r="F20" s="21">
        <f t="shared" si="1"/>
        <v>6.8405149093289539E-3</v>
      </c>
      <c r="G20" s="9">
        <f>'CONTRACTACIO 1r TR 2024'!G20+'CONTRACTACIO 2n TR 2024'!G20+'CONTRACTACIO 3r TR 2024'!G20+'CONTRACTACIO 4t TR 2024'!G20</f>
        <v>399</v>
      </c>
      <c r="H20" s="20">
        <f t="shared" si="2"/>
        <v>0.89662921348314606</v>
      </c>
      <c r="I20" s="13">
        <f>'CONTRACTACIO 1r TR 2024'!I20+'CONTRACTACIO 2n TR 2024'!I20+'CONTRACTACIO 3r TR 2024'!I20+'CONTRACTACIO 4t TR 2024'!I20</f>
        <v>769383.14</v>
      </c>
      <c r="J20" s="13">
        <f>'CONTRACTACIO 1r TR 2024'!J20+'CONTRACTACIO 2n TR 2024'!J20+'CONTRACTACIO 3r TR 2024'!J20+'CONTRACTACIO 4t TR 2024'!J20</f>
        <v>853305.88620000007</v>
      </c>
      <c r="K20" s="21">
        <f t="shared" si="3"/>
        <v>0.16744080313534365</v>
      </c>
      <c r="L20" s="9">
        <f>'CONTRACTACIO 1r TR 2024'!L20+'CONTRACTACIO 2n TR 2024'!L20+'CONTRACTACIO 3r TR 2024'!L20+'CONTRACTACIO 4t TR 2024'!L20</f>
        <v>164</v>
      </c>
      <c r="M20" s="20">
        <f t="shared" si="4"/>
        <v>0.92655367231638419</v>
      </c>
      <c r="N20" s="13">
        <f>'CONTRACTACIO 1r TR 2024'!N20+'CONTRACTACIO 2n TR 2024'!N20+'CONTRACTACIO 3r TR 2024'!N20+'CONTRACTACIO 4t TR 2024'!N20</f>
        <v>239734.11</v>
      </c>
      <c r="O20" s="13">
        <f>'CONTRACTACIO 1r TR 2024'!O20+'CONTRACTACIO 2n TR 2024'!O20+'CONTRACTACIO 3r TR 2024'!O20+'CONTRACTACIO 4t TR 2024'!O20</f>
        <v>288841.24</v>
      </c>
      <c r="P20" s="21">
        <f t="shared" si="5"/>
        <v>0.10035370742957653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0</v>
      </c>
      <c r="AB20" s="20" t="str">
        <f t="shared" si="10"/>
        <v/>
      </c>
      <c r="AC20" s="13">
        <f>'CONTRACTACIO 1r TR 2024'!X20+'CONTRACTACIO 2n TR 2024'!X20+'CONTRACTACIO 3r TR 2024'!X20+'CONTRACTACIO 4t TR 2024'!X20</f>
        <v>0</v>
      </c>
      <c r="AD20" s="13">
        <f>'CONTRACTACIO 1r TR 2024'!Y20+'CONTRACTACIO 2n TR 2024'!Y20+'CONTRACTACIO 3r TR 2024'!Y20+'CONTRACTACIO 4t TR 2024'!Y20</f>
        <v>0</v>
      </c>
      <c r="AE20" s="21" t="str">
        <f t="shared" si="11"/>
        <v/>
      </c>
    </row>
    <row r="21" spans="1:31" s="40" customFormat="1" ht="39.950000000000003" customHeight="1" x14ac:dyDescent="0.25">
      <c r="A21" s="44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0</v>
      </c>
      <c r="H21" s="20" t="str">
        <f t="shared" si="2"/>
        <v/>
      </c>
      <c r="I21" s="13">
        <f>'CONTRACTACIO 1r TR 2024'!I21+'CONTRACTACIO 2n TR 2024'!I21+'CONTRACTACIO 3r TR 2024'!I21+'CONTRACTACIO 4t TR 2024'!I21</f>
        <v>0</v>
      </c>
      <c r="J21" s="13">
        <f>'CONTRACTACIO 1r TR 2024'!J21+'CONTRACTACIO 2n TR 2024'!J21+'CONTRACTACIO 3r TR 2024'!J21+'CONTRACTACIO 4t TR 2024'!J21</f>
        <v>0</v>
      </c>
      <c r="K21" s="21" t="str">
        <f t="shared" si="3"/>
        <v/>
      </c>
      <c r="L21" s="9">
        <f>'CONTRACTACIO 1r TR 2024'!L21+'CONTRACTACIO 2n TR 2024'!L21+'CONTRACTACIO 3r TR 2024'!L21+'CONTRACTACIO 4t TR 2024'!L21</f>
        <v>0</v>
      </c>
      <c r="M21" s="20" t="str">
        <f t="shared" si="4"/>
        <v/>
      </c>
      <c r="N21" s="13">
        <f>'CONTRACTACIO 1r TR 2024'!N21+'CONTRACTACIO 2n TR 2024'!N21+'CONTRACTACIO 3r TR 2024'!N21+'CONTRACTACIO 4t TR 2024'!N21</f>
        <v>0</v>
      </c>
      <c r="O21" s="13">
        <f>'CONTRACTACIO 1r TR 2024'!O21+'CONTRACTACIO 2n TR 2024'!O21+'CONTRACTACIO 3r TR 2024'!O21+'CONTRACTACIO 4t TR 2024'!O21</f>
        <v>0</v>
      </c>
      <c r="P21" s="21" t="str">
        <f t="shared" si="5"/>
        <v/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0" customFormat="1" ht="39.950000000000003" customHeight="1" x14ac:dyDescent="0.25">
      <c r="A22" s="86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14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3</v>
      </c>
      <c r="H23" s="62">
        <f t="shared" si="2"/>
        <v>6.7415730337078653E-3</v>
      </c>
      <c r="I23" s="73">
        <f>'CONTRACTACIO 1r TR 2024'!I23+'CONTRACTACIO 2n TR 2024'!I23+'CONTRACTACIO 3r TR 2024'!I23+'CONTRACTACIO 4t TR 2024'!I23</f>
        <v>1440</v>
      </c>
      <c r="J23" s="74">
        <f>'CONTRACTACIO 1r TR 2024'!J23+'CONTRACTACIO 2n TR 2024'!J23+'CONTRACTACIO 3r TR 2024'!J23+'CONTRACTACIO 4t TR 2024'!J23</f>
        <v>1557.6</v>
      </c>
      <c r="K23" s="63">
        <f t="shared" si="3"/>
        <v>3.0564162181635638E-4</v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0</v>
      </c>
      <c r="AB23" s="20" t="str">
        <f t="shared" si="10"/>
        <v/>
      </c>
      <c r="AC23" s="73">
        <f>'CONTRACTACIO 1r TR 2024'!X23+'CONTRACTACIO 2n TR 2024'!X23+'CONTRACTACIO 3r TR 2024'!X23+'CONTRACTACIO 4t TR 2024'!X23</f>
        <v>0</v>
      </c>
      <c r="AD23" s="74">
        <f>'CONTRACTACIO 1r TR 2024'!Y23+'CONTRACTACIO 2n TR 2024'!Y23+'CONTRACTACIO 3r TR 2024'!Y23+'CONTRACTACIO 4t TR 2024'!Y23</f>
        <v>0</v>
      </c>
      <c r="AE23" s="63" t="str">
        <f t="shared" si="11"/>
        <v/>
      </c>
    </row>
    <row r="24" spans="1:31" s="40" customFormat="1" ht="36" customHeight="1" x14ac:dyDescent="0.25">
      <c r="A24" s="90" t="s">
        <v>52</v>
      </c>
      <c r="B24" s="77">
        <f>'CONTRACTACIO 1r TR 2024'!B24+'CONTRACTACIO 2n TR 2024'!B24+'CONTRACTACIO 3r TR 2024'!B24+'CONTRACTACIO 4t TR 2024'!B24</f>
        <v>0</v>
      </c>
      <c r="C24" s="62" t="str">
        <f t="shared" si="0"/>
        <v/>
      </c>
      <c r="D24" s="73">
        <f>'CONTRACTACIO 1r TR 2024'!D24+'CONTRACTACIO 2n TR 2024'!D24+'CONTRACTACIO 3r TR 2024'!D24+'CONTRACTACIO 4t TR 2024'!D24</f>
        <v>0</v>
      </c>
      <c r="E24" s="74">
        <f>'CONTRACTACIO 1r TR 2024'!E24+'CONTRACTACIO 2n TR 2024'!E24+'CONTRACTACIO 3r TR 2024'!E24+'CONTRACTACIO 4t TR 2024'!E24</f>
        <v>0</v>
      </c>
      <c r="F24" s="63" t="str">
        <f t="shared" si="1"/>
        <v/>
      </c>
      <c r="G24" s="77">
        <f>'CONTRACTACIO 1r TR 2024'!G24+'CONTRACTACIO 2n TR 2024'!G24+'CONTRACTACIO 3r TR 2024'!G24+'CONTRACTACIO 4t TR 2024'!G24</f>
        <v>0</v>
      </c>
      <c r="H24" s="62" t="str">
        <f t="shared" si="2"/>
        <v/>
      </c>
      <c r="I24" s="73">
        <f>'CONTRACTACIO 1r TR 2024'!I24+'CONTRACTACIO 2n TR 2024'!I24+'CONTRACTACIO 3r TR 2024'!I24+'CONTRACTACIO 4t TR 2024'!I24</f>
        <v>0</v>
      </c>
      <c r="J24" s="74">
        <f>'CONTRACTACIO 1r TR 2024'!J24+'CONTRACTACIO 2n TR 2024'!J24+'CONTRACTACIO 3r TR 2024'!J24+'CONTRACTACIO 4t TR 2024'!J24</f>
        <v>0</v>
      </c>
      <c r="K24" s="63" t="str">
        <f t="shared" si="3"/>
        <v/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ht="33" customHeight="1" thickBot="1" x14ac:dyDescent="0.3">
      <c r="A25" s="78" t="s">
        <v>0</v>
      </c>
      <c r="B25" s="16">
        <f t="shared" ref="B25:AE25" si="12">SUM(B13:B24)</f>
        <v>4</v>
      </c>
      <c r="C25" s="17">
        <f t="shared" si="12"/>
        <v>1</v>
      </c>
      <c r="D25" s="18">
        <f t="shared" si="12"/>
        <v>643281.43999999994</v>
      </c>
      <c r="E25" s="18">
        <f t="shared" si="12"/>
        <v>778340.53</v>
      </c>
      <c r="F25" s="19">
        <f t="shared" si="12"/>
        <v>1</v>
      </c>
      <c r="G25" s="16">
        <f t="shared" si="12"/>
        <v>445</v>
      </c>
      <c r="H25" s="17">
        <f t="shared" si="12"/>
        <v>0.99999999999999989</v>
      </c>
      <c r="I25" s="18">
        <f t="shared" si="12"/>
        <v>4283830.13</v>
      </c>
      <c r="J25" s="18">
        <f t="shared" si="12"/>
        <v>5096164.5561999995</v>
      </c>
      <c r="K25" s="19">
        <f t="shared" si="12"/>
        <v>1.0000000000000002</v>
      </c>
      <c r="L25" s="16">
        <f t="shared" si="12"/>
        <v>177</v>
      </c>
      <c r="M25" s="17">
        <f t="shared" si="12"/>
        <v>1</v>
      </c>
      <c r="N25" s="18">
        <f t="shared" si="12"/>
        <v>2379726.37</v>
      </c>
      <c r="O25" s="18">
        <f t="shared" si="12"/>
        <v>2878231.88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25">
      <c r="B26" s="25"/>
      <c r="H26" s="25"/>
      <c r="N26" s="25"/>
    </row>
    <row r="27" spans="1:31" s="47" customFormat="1" ht="34.15" customHeight="1" x14ac:dyDescent="0.25">
      <c r="A27" s="142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customHeight="1" x14ac:dyDescent="0.25">
      <c r="A28" s="144" t="str">
        <f>'CONTRACTACIO 1r TR 2024'!A28:Q28</f>
        <v>https://bcnroc.ajuntament.barcelona.cat/jspui/bitstream/11703/128073/5/GM_pressupost-general_2023.pdf#page=269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38" t="s">
        <v>36</v>
      </c>
      <c r="B29" s="138"/>
      <c r="C29" s="138"/>
      <c r="D29" s="138"/>
      <c r="E29" s="138"/>
      <c r="F29" s="138"/>
      <c r="G29" s="138"/>
      <c r="H29" s="138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21.6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5"/>
      <c r="W30" s="45"/>
      <c r="X30" s="45"/>
      <c r="Y30" s="47"/>
      <c r="Z30" s="47"/>
      <c r="AA30" s="47"/>
      <c r="AB30" s="47"/>
      <c r="AC30" s="45"/>
      <c r="AD30" s="45"/>
      <c r="AE30" s="45"/>
    </row>
    <row r="31" spans="1:31" s="51" customFormat="1" ht="18" customHeight="1" x14ac:dyDescent="0.25">
      <c r="A31" s="150" t="s">
        <v>10</v>
      </c>
      <c r="B31" s="153" t="s">
        <v>17</v>
      </c>
      <c r="C31" s="154"/>
      <c r="D31" s="154"/>
      <c r="E31" s="154"/>
      <c r="F31" s="155"/>
      <c r="G31" s="24"/>
      <c r="H31" s="47"/>
      <c r="I31" s="47"/>
      <c r="J31" s="159" t="s">
        <v>15</v>
      </c>
      <c r="K31" s="160"/>
      <c r="L31" s="153" t="s">
        <v>16</v>
      </c>
      <c r="M31" s="154"/>
      <c r="N31" s="154"/>
      <c r="O31" s="154"/>
      <c r="P31" s="155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thickBot="1" x14ac:dyDescent="0.3">
      <c r="A32" s="151"/>
      <c r="B32" s="156"/>
      <c r="C32" s="157"/>
      <c r="D32" s="157"/>
      <c r="E32" s="157"/>
      <c r="F32" s="158"/>
      <c r="G32" s="24"/>
      <c r="J32" s="161"/>
      <c r="K32" s="162"/>
      <c r="L32" s="165"/>
      <c r="M32" s="166"/>
      <c r="N32" s="166"/>
      <c r="O32" s="166"/>
      <c r="P32" s="167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40.15" customHeight="1" thickBot="1" x14ac:dyDescent="0.3">
      <c r="A33" s="152"/>
      <c r="B33" s="52" t="s">
        <v>14</v>
      </c>
      <c r="C33" s="33" t="s">
        <v>8</v>
      </c>
      <c r="D33" s="34" t="s">
        <v>48</v>
      </c>
      <c r="E33" s="35" t="s">
        <v>49</v>
      </c>
      <c r="F33" s="53" t="s">
        <v>9</v>
      </c>
      <c r="G33" s="24"/>
      <c r="H33" s="24"/>
      <c r="I33" s="24"/>
      <c r="J33" s="163"/>
      <c r="K33" s="164"/>
      <c r="L33" s="52" t="s">
        <v>14</v>
      </c>
      <c r="M33" s="33" t="s">
        <v>8</v>
      </c>
      <c r="N33" s="34" t="s">
        <v>48</v>
      </c>
      <c r="O33" s="35" t="s">
        <v>49</v>
      </c>
      <c r="P33" s="53" t="s">
        <v>9</v>
      </c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x14ac:dyDescent="0.25">
      <c r="A34" s="39" t="s">
        <v>25</v>
      </c>
      <c r="B34" s="9">
        <f t="shared" ref="B34:B43" si="13">B13+G13+L13+Q13+V13+AA13</f>
        <v>49</v>
      </c>
      <c r="C34" s="8">
        <f t="shared" ref="C34:C40" si="14">IF(B34,B34/$B$46,"")</f>
        <v>7.8274760383386585E-2</v>
      </c>
      <c r="D34" s="10">
        <f t="shared" ref="D34:D43" si="15">D13+I13+N13+S13+X13+AC13</f>
        <v>6071470.5999999996</v>
      </c>
      <c r="E34" s="11">
        <f t="shared" ref="E34:E43" si="16">E13+J13+O13+T13+Y13+AD13</f>
        <v>7337042.0200000005</v>
      </c>
      <c r="F34" s="21">
        <f t="shared" ref="F34:F40" si="17">IF(E34,E34/$E$46,"")</f>
        <v>0.8382568844845999</v>
      </c>
      <c r="J34" s="99" t="s">
        <v>3</v>
      </c>
      <c r="K34" s="100"/>
      <c r="L34" s="54">
        <f>B25</f>
        <v>4</v>
      </c>
      <c r="M34" s="8">
        <f t="shared" ref="M34:M39" si="18">IF(L34,L34/$L$40,"")</f>
        <v>6.3897763578274758E-3</v>
      </c>
      <c r="N34" s="55">
        <f>D25</f>
        <v>643281.43999999994</v>
      </c>
      <c r="O34" s="55">
        <f>E25</f>
        <v>778340.53</v>
      </c>
      <c r="P34" s="56">
        <f t="shared" ref="P34:P39" si="19">IF(O34,O34/$O$40,"")</f>
        <v>8.892538791073902E-2</v>
      </c>
    </row>
    <row r="35" spans="1:33" s="24" customFormat="1" ht="30" customHeight="1" x14ac:dyDescent="0.25">
      <c r="A35" s="41" t="s">
        <v>18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95" t="s">
        <v>1</v>
      </c>
      <c r="K35" s="96"/>
      <c r="L35" s="57">
        <f>G25</f>
        <v>445</v>
      </c>
      <c r="M35" s="8">
        <f t="shared" si="18"/>
        <v>0.71086261980830667</v>
      </c>
      <c r="N35" s="58">
        <f>I25</f>
        <v>4283830.13</v>
      </c>
      <c r="O35" s="58">
        <f>J25</f>
        <v>5096164.5561999995</v>
      </c>
      <c r="P35" s="56">
        <f t="shared" si="19"/>
        <v>0.58223668503687476</v>
      </c>
    </row>
    <row r="36" spans="1:33" s="24" customFormat="1" ht="30" customHeight="1" x14ac:dyDescent="0.25">
      <c r="A36" s="41" t="s">
        <v>19</v>
      </c>
      <c r="B36" s="12">
        <f t="shared" si="13"/>
        <v>2</v>
      </c>
      <c r="C36" s="8">
        <f t="shared" si="14"/>
        <v>3.1948881789137379E-3</v>
      </c>
      <c r="D36" s="13">
        <f t="shared" si="15"/>
        <v>48074.9</v>
      </c>
      <c r="E36" s="14">
        <f t="shared" si="16"/>
        <v>58170.63</v>
      </c>
      <c r="F36" s="21">
        <f t="shared" si="17"/>
        <v>6.6459931590123833E-3</v>
      </c>
      <c r="J36" s="95" t="s">
        <v>2</v>
      </c>
      <c r="K36" s="96"/>
      <c r="L36" s="57">
        <f>L25</f>
        <v>177</v>
      </c>
      <c r="M36" s="8">
        <f t="shared" si="18"/>
        <v>0.28274760383386582</v>
      </c>
      <c r="N36" s="58">
        <f>N25</f>
        <v>2379726.37</v>
      </c>
      <c r="O36" s="58">
        <f>O25</f>
        <v>2878231.88</v>
      </c>
      <c r="P36" s="56">
        <f t="shared" si="19"/>
        <v>0.32883792705238624</v>
      </c>
    </row>
    <row r="37" spans="1:33" ht="30" customHeight="1" x14ac:dyDescent="0.25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H37" s="24"/>
      <c r="I37" s="24"/>
      <c r="J37" s="95" t="s">
        <v>34</v>
      </c>
      <c r="K37" s="96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H38" s="24"/>
      <c r="I38" s="24"/>
      <c r="J38" s="95" t="s">
        <v>5</v>
      </c>
      <c r="K38" s="96"/>
      <c r="L38" s="57">
        <f>AA25</f>
        <v>0</v>
      </c>
      <c r="M38" s="8" t="str">
        <f t="shared" si="18"/>
        <v/>
      </c>
      <c r="N38" s="58">
        <f>AC25</f>
        <v>0</v>
      </c>
      <c r="O38" s="58">
        <f>AD25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13"/>
        <v>1</v>
      </c>
      <c r="C39" s="8">
        <f t="shared" si="14"/>
        <v>1.5974440894568689E-3</v>
      </c>
      <c r="D39" s="13">
        <f t="shared" si="15"/>
        <v>15000</v>
      </c>
      <c r="E39" s="22">
        <f t="shared" si="16"/>
        <v>18150</v>
      </c>
      <c r="F39" s="21">
        <f t="shared" si="17"/>
        <v>2.0736370886145594E-3</v>
      </c>
      <c r="G39" s="24"/>
      <c r="H39" s="24"/>
      <c r="I39" s="24"/>
      <c r="J39" s="95" t="s">
        <v>4</v>
      </c>
      <c r="K39" s="96"/>
      <c r="L39" s="57">
        <f>V25</f>
        <v>0</v>
      </c>
      <c r="M39" s="8" t="str">
        <f t="shared" si="18"/>
        <v/>
      </c>
      <c r="N39" s="58">
        <f>X25</f>
        <v>0</v>
      </c>
      <c r="O39" s="58">
        <f>Y25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13"/>
        <v>7</v>
      </c>
      <c r="C40" s="8">
        <f t="shared" si="14"/>
        <v>1.1182108626198083E-2</v>
      </c>
      <c r="D40" s="13">
        <f t="shared" si="15"/>
        <v>157310.19</v>
      </c>
      <c r="E40" s="14">
        <f t="shared" si="16"/>
        <v>190345.33999999997</v>
      </c>
      <c r="F40" s="21">
        <f t="shared" si="17"/>
        <v>2.1746950780658313E-2</v>
      </c>
      <c r="G40" s="24"/>
      <c r="H40" s="24"/>
      <c r="I40" s="24"/>
      <c r="J40" s="97" t="s">
        <v>0</v>
      </c>
      <c r="K40" s="98"/>
      <c r="L40" s="79">
        <f>SUM(L34:L39)</f>
        <v>626</v>
      </c>
      <c r="M40" s="17">
        <f>SUM(M34:M39)</f>
        <v>1</v>
      </c>
      <c r="N40" s="80">
        <f>SUM(N34:N39)</f>
        <v>7306837.9400000004</v>
      </c>
      <c r="O40" s="81">
        <f>SUM(O34:O39)</f>
        <v>8752736.9661999997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13"/>
        <v>564</v>
      </c>
      <c r="C41" s="8">
        <f>IF(B41,B41/$B$46,"")</f>
        <v>0.90095846645367417</v>
      </c>
      <c r="D41" s="13">
        <f t="shared" si="15"/>
        <v>1013542.25</v>
      </c>
      <c r="E41" s="14">
        <f t="shared" si="16"/>
        <v>1147471.3762000001</v>
      </c>
      <c r="F41" s="21">
        <f>IF(E41,E41/$E$46,"")</f>
        <v>0.13109857872241928</v>
      </c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4" t="s">
        <v>32</v>
      </c>
      <c r="B42" s="12">
        <f t="shared" si="13"/>
        <v>0</v>
      </c>
      <c r="C42" s="8" t="str">
        <f>IF(B42,B42/$B$46,"")</f>
        <v/>
      </c>
      <c r="D42" s="13">
        <f t="shared" si="15"/>
        <v>0</v>
      </c>
      <c r="E42" s="14">
        <f t="shared" si="16"/>
        <v>0</v>
      </c>
      <c r="F42" s="21" t="str">
        <f>IF(E42,E42/$E$46,"")</f>
        <v/>
      </c>
      <c r="G42" s="24"/>
      <c r="H42" s="24"/>
      <c r="I42" s="24"/>
      <c r="J42" s="48"/>
      <c r="K42" s="48"/>
      <c r="L42" s="68"/>
      <c r="M42" s="49"/>
      <c r="N42" s="45"/>
      <c r="O42" s="45"/>
      <c r="P42" s="48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76" t="s">
        <v>45</v>
      </c>
      <c r="B43" s="12">
        <f t="shared" si="13"/>
        <v>0</v>
      </c>
      <c r="C43" s="8" t="str">
        <f>IF(B43,B43/$B$46,"")</f>
        <v/>
      </c>
      <c r="D43" s="13">
        <f t="shared" si="15"/>
        <v>0</v>
      </c>
      <c r="E43" s="14">
        <f t="shared" si="16"/>
        <v>0</v>
      </c>
      <c r="F43" s="21" t="str">
        <f>IF(E43,E43/$E$46,"")</f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88" t="s">
        <v>47</v>
      </c>
      <c r="B44" s="12">
        <f t="shared" ref="B44" si="20">B23+G23+L23+Q23+V23+AA23</f>
        <v>3</v>
      </c>
      <c r="C44" s="8">
        <f>IF(B44,B44/$B$46,"")</f>
        <v>4.7923322683706068E-3</v>
      </c>
      <c r="D44" s="13">
        <f t="shared" ref="D44" si="21">D23+I23+N23+S23+X23+AC23</f>
        <v>1440</v>
      </c>
      <c r="E44" s="14">
        <f t="shared" ref="E44" si="22">E23+J23+O23+T23+Y23+AD23</f>
        <v>1557.6</v>
      </c>
      <c r="F44" s="21">
        <f>IF(E44,E44/$E$46,"")</f>
        <v>1.7795576469564945E-4</v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88" t="s">
        <v>52</v>
      </c>
      <c r="B45" s="12">
        <f t="shared" ref="B45" si="23">B24+G24+L24+Q24+V24+AA24</f>
        <v>0</v>
      </c>
      <c r="C45" s="8" t="str">
        <f>IF(B45,B45/$B$46,"")</f>
        <v/>
      </c>
      <c r="D45" s="13">
        <f t="shared" ref="D45" si="24">D24+I24+N24+S24+X24+AC24</f>
        <v>0</v>
      </c>
      <c r="E45" s="14">
        <f t="shared" ref="E45" si="25">E24+J24+O24+T24+Y24+AD24</f>
        <v>0</v>
      </c>
      <c r="F45" s="21" t="str">
        <f>IF(E45,E45/$E$46,"")</f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s="51" customFormat="1" ht="30" customHeight="1" thickBot="1" x14ac:dyDescent="0.3">
      <c r="A46" s="61" t="s">
        <v>0</v>
      </c>
      <c r="B46" s="16">
        <f>SUM(B34:B45)</f>
        <v>626</v>
      </c>
      <c r="C46" s="17">
        <f>SUM(C34:C45)</f>
        <v>1</v>
      </c>
      <c r="D46" s="18">
        <f>SUM(D34:D45)</f>
        <v>7306837.9400000004</v>
      </c>
      <c r="E46" s="18">
        <f>SUM(E34:E45)</f>
        <v>8752736.9661999997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ht="36" customHeight="1" x14ac:dyDescent="0.25">
      <c r="A48" s="24"/>
      <c r="B48" s="25"/>
      <c r="C48" s="24"/>
      <c r="D48" s="24"/>
      <c r="E48" s="24"/>
      <c r="F48" s="24"/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14" s="24" customFormat="1" ht="23.1" customHeigh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1:21" s="24" customFormat="1" x14ac:dyDescent="0.25">
      <c r="B97" s="25"/>
      <c r="H97" s="25"/>
      <c r="N97" s="25"/>
    </row>
    <row r="98" spans="1:21" s="24" customFormat="1" x14ac:dyDescent="0.25">
      <c r="B98" s="25"/>
      <c r="H98" s="25"/>
      <c r="N98" s="25"/>
    </row>
    <row r="99" spans="1:21" s="24" customFormat="1" x14ac:dyDescent="0.25">
      <c r="B99" s="25"/>
      <c r="H99" s="25"/>
      <c r="N99" s="25"/>
    </row>
    <row r="100" spans="1:21" s="24" customFormat="1" x14ac:dyDescent="0.25">
      <c r="B100" s="25"/>
      <c r="H100" s="25"/>
      <c r="N100" s="25"/>
    </row>
    <row r="101" spans="1:21" s="24" customFormat="1" x14ac:dyDescent="0.25">
      <c r="B101" s="25"/>
      <c r="H101" s="25"/>
      <c r="N101" s="25"/>
    </row>
    <row r="102" spans="1:21" s="24" customFormat="1" x14ac:dyDescent="0.25">
      <c r="B102" s="25"/>
      <c r="H102" s="25"/>
      <c r="N102" s="25"/>
    </row>
    <row r="103" spans="1:21" s="24" customFormat="1" x14ac:dyDescent="0.25">
      <c r="B103" s="25"/>
      <c r="H103" s="25"/>
      <c r="N103" s="25"/>
    </row>
    <row r="104" spans="1:21" s="24" customFormat="1" x14ac:dyDescent="0.25">
      <c r="B104" s="25"/>
      <c r="H104" s="25"/>
      <c r="N104" s="25"/>
    </row>
    <row r="105" spans="1:21" s="24" customFormat="1" x14ac:dyDescent="0.25">
      <c r="B105" s="25"/>
      <c r="H105" s="25"/>
      <c r="N105" s="25"/>
    </row>
    <row r="106" spans="1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</row>
    <row r="107" spans="1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1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1:21" s="24" customFormat="1" x14ac:dyDescent="0.25">
      <c r="A109" s="26"/>
      <c r="B109" s="59"/>
      <c r="C109" s="26"/>
      <c r="D109" s="26"/>
      <c r="E109" s="26"/>
      <c r="F109" s="26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</sheetData>
  <sheetProtection password="C9C3" sheet="1" objects="1" scenarios="1"/>
  <mergeCells count="22"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2025-06-23T10:07:19Z</dcterms:modified>
</cp:coreProperties>
</file>