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jbcn-my.sharepoint.com/personal/q031652_bcn_cat/Documents/Transparència/Flota 2025/Definitius/"/>
    </mc:Choice>
  </mc:AlternateContent>
  <xr:revisionPtr revIDLastSave="37" documentId="8_{F2D7A7CF-20A2-4241-B493-7D7DCCC2CF2F}" xr6:coauthVersionLast="47" xr6:coauthVersionMax="47" xr10:uidLastSave="{3ED0C6AF-23B6-458F-BF28-5B9DE1ABCBA7}"/>
  <bookViews>
    <workbookView xWindow="28740" yWindow="810" windowWidth="19320" windowHeight="14880" xr2:uid="{00000000-000D-0000-FFFF-FFFF00000000}"/>
  </bookViews>
  <sheets>
    <sheet name="Full1" sheetId="1" r:id="rId1"/>
    <sheet name="Full2" sheetId="2" r:id="rId2"/>
    <sheet name="Full3" sheetId="3" r:id="rId3"/>
  </sheets>
  <definedNames>
    <definedName name="_xlnm._FilterDatabase" localSheetId="0" hidden="1">Full1!$B$10:$K$158</definedName>
    <definedName name="_xlnm.Print_Area" localSheetId="0">Full1!$B$1:$K$164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8" i="1" l="1"/>
  <c r="H49" i="1"/>
  <c r="H118" i="1"/>
  <c r="G160" i="1"/>
  <c r="H85" i="1" l="1"/>
  <c r="H56" i="1" l="1"/>
  <c r="H43" i="1"/>
  <c r="H44" i="1" s="1"/>
  <c r="H54" i="1"/>
  <c r="H55" i="1" s="1"/>
  <c r="H61" i="1"/>
  <c r="H62" i="1" s="1"/>
  <c r="H11" i="1"/>
  <c r="H19" i="1"/>
  <c r="H24" i="1" s="1"/>
  <c r="H32" i="1"/>
  <c r="H15" i="1"/>
  <c r="H29" i="1"/>
  <c r="H160" i="1" l="1"/>
</calcChain>
</file>

<file path=xl/sharedStrings.xml><?xml version="1.0" encoding="utf-8"?>
<sst xmlns="http://schemas.openxmlformats.org/spreadsheetml/2006/main" count="716" uniqueCount="301">
  <si>
    <t>Titularitat sobre el bé</t>
  </si>
  <si>
    <t>Data d'adquisició</t>
  </si>
  <si>
    <t>Tipus de vehicle</t>
  </si>
  <si>
    <t>Marca del vehicle</t>
  </si>
  <si>
    <t>Model del vehicle</t>
  </si>
  <si>
    <t>Propietat</t>
  </si>
  <si>
    <t>Mercedes</t>
  </si>
  <si>
    <t>818 D</t>
  </si>
  <si>
    <t>Renault</t>
  </si>
  <si>
    <t>MDL</t>
  </si>
  <si>
    <t>D12</t>
  </si>
  <si>
    <t>Altra informació</t>
  </si>
  <si>
    <t>Autobomba Urbana Lleugera</t>
  </si>
  <si>
    <t>Autobomba Pesada Forestal</t>
  </si>
  <si>
    <t>MAN</t>
  </si>
  <si>
    <t>TGM 13.290</t>
  </si>
  <si>
    <t>Autobomba Urbana Pesant</t>
  </si>
  <si>
    <t>TGM 290</t>
  </si>
  <si>
    <t>Autobomba Rural Pesant</t>
  </si>
  <si>
    <t>Iveco</t>
  </si>
  <si>
    <t>FF 150 EW</t>
  </si>
  <si>
    <t>Autobomba Gran Incendi</t>
  </si>
  <si>
    <t>Cessió temporal</t>
  </si>
  <si>
    <t>Cessió mitjançant conveni amb l'Autoritat Portuària de Barcelona</t>
  </si>
  <si>
    <t>Mereces</t>
  </si>
  <si>
    <t>Axor</t>
  </si>
  <si>
    <t>NOD</t>
  </si>
  <si>
    <t>TGM</t>
  </si>
  <si>
    <t>Volvo</t>
  </si>
  <si>
    <t>Incipresa</t>
  </si>
  <si>
    <t>Autoescala</t>
  </si>
  <si>
    <t>1528 F</t>
  </si>
  <si>
    <t>FF 160 E 30</t>
  </si>
  <si>
    <t>Atego 15300</t>
  </si>
  <si>
    <t>Atego 1327 F</t>
  </si>
  <si>
    <t>Furgons salvament</t>
  </si>
  <si>
    <t>Ambulància</t>
  </si>
  <si>
    <t>Sprinter</t>
  </si>
  <si>
    <t>Transport de Persones i Material</t>
  </si>
  <si>
    <t>Traffic</t>
  </si>
  <si>
    <t>Daily</t>
  </si>
  <si>
    <t>Transport de Material d'Intervenció</t>
  </si>
  <si>
    <t>OM</t>
  </si>
  <si>
    <t>AGRIA/TH210</t>
  </si>
  <si>
    <t>D10</t>
  </si>
  <si>
    <t>Fiat</t>
  </si>
  <si>
    <t>Ducato</t>
  </si>
  <si>
    <t>Mitsubishi</t>
  </si>
  <si>
    <t>Fuso</t>
  </si>
  <si>
    <t>IVECO</t>
  </si>
  <si>
    <t>Daily 6,5 Tn</t>
  </si>
  <si>
    <t>GSE R 8x4 Off Road</t>
  </si>
  <si>
    <t>D14 4x4</t>
  </si>
  <si>
    <t>Servei Intendència</t>
  </si>
  <si>
    <t>Seat</t>
  </si>
  <si>
    <t>Altea</t>
  </si>
  <si>
    <t>Nissan</t>
  </si>
  <si>
    <t>Leaf</t>
  </si>
  <si>
    <t>Zoe</t>
  </si>
  <si>
    <t>Toyota</t>
  </si>
  <si>
    <t>Yaris</t>
  </si>
  <si>
    <t>Transport de material i personal mixt</t>
  </si>
  <si>
    <t>Xtrail</t>
  </si>
  <si>
    <t>Montero</t>
  </si>
  <si>
    <t>Kangoo</t>
  </si>
  <si>
    <t>Navarra</t>
  </si>
  <si>
    <t>Transport de personal de comandament</t>
  </si>
  <si>
    <t>KIA</t>
  </si>
  <si>
    <t>Sportage</t>
  </si>
  <si>
    <t>Remolc</t>
  </si>
  <si>
    <t>Comanche</t>
  </si>
  <si>
    <t>ESP 1500 BCN</t>
  </si>
  <si>
    <t>INCAR EUROPA</t>
  </si>
  <si>
    <t>Euroremolc 8M</t>
  </si>
  <si>
    <t>Plataforma 5</t>
  </si>
  <si>
    <t>Industrial 180</t>
  </si>
  <si>
    <t>Industrial 250</t>
  </si>
  <si>
    <t>Embarcació</t>
  </si>
  <si>
    <t>Duarry</t>
  </si>
  <si>
    <t>Profile A 13</t>
  </si>
  <si>
    <t>Aister</t>
  </si>
  <si>
    <t>SP 700</t>
  </si>
  <si>
    <t>Vanguard</t>
  </si>
  <si>
    <t>TX-750 D</t>
  </si>
  <si>
    <t>Contenidor</t>
  </si>
  <si>
    <t>Ziegler/Albatros</t>
  </si>
  <si>
    <t>TOTAL</t>
  </si>
  <si>
    <t>Número d'unitats</t>
  </si>
  <si>
    <t>B-125</t>
  </si>
  <si>
    <t>B-131</t>
  </si>
  <si>
    <t>Sigla</t>
  </si>
  <si>
    <t>Adscripció</t>
  </si>
  <si>
    <t>B-122</t>
  </si>
  <si>
    <t>B-123</t>
  </si>
  <si>
    <t>B-124</t>
  </si>
  <si>
    <t>B-126</t>
  </si>
  <si>
    <t>B-127</t>
  </si>
  <si>
    <t>B-128</t>
  </si>
  <si>
    <t>B-129</t>
  </si>
  <si>
    <t>B-130</t>
  </si>
  <si>
    <t>B-132</t>
  </si>
  <si>
    <t>B-133</t>
  </si>
  <si>
    <t>B-134</t>
  </si>
  <si>
    <t>B-135</t>
  </si>
  <si>
    <t>B-209</t>
  </si>
  <si>
    <t>B-210</t>
  </si>
  <si>
    <t>B-211</t>
  </si>
  <si>
    <t>B-212</t>
  </si>
  <si>
    <t>B-316</t>
  </si>
  <si>
    <t>B-317</t>
  </si>
  <si>
    <t>B-319</t>
  </si>
  <si>
    <t>B-320</t>
  </si>
  <si>
    <t>B-321</t>
  </si>
  <si>
    <t>B-407</t>
  </si>
  <si>
    <t>B-408</t>
  </si>
  <si>
    <t>B-409</t>
  </si>
  <si>
    <t>B-410</t>
  </si>
  <si>
    <t>B-411</t>
  </si>
  <si>
    <t>B-412</t>
  </si>
  <si>
    <t>B-413</t>
  </si>
  <si>
    <t>E-18</t>
  </si>
  <si>
    <t>E-20</t>
  </si>
  <si>
    <t>E-15</t>
  </si>
  <si>
    <t>E-24</t>
  </si>
  <si>
    <t>E-23</t>
  </si>
  <si>
    <t>E-25</t>
  </si>
  <si>
    <t>E-26</t>
  </si>
  <si>
    <t>E-22</t>
  </si>
  <si>
    <t>C-13</t>
  </si>
  <si>
    <t>C-10</t>
  </si>
  <si>
    <t>C-11</t>
  </si>
  <si>
    <t>C-9</t>
  </si>
  <si>
    <t>C-12</t>
  </si>
  <si>
    <t>S-26</t>
  </si>
  <si>
    <t>S-27</t>
  </si>
  <si>
    <t>S-28</t>
  </si>
  <si>
    <t>S-29</t>
  </si>
  <si>
    <t>S-30</t>
  </si>
  <si>
    <t>F-26</t>
  </si>
  <si>
    <t>F-28</t>
  </si>
  <si>
    <t>F-27</t>
  </si>
  <si>
    <t>F-29</t>
  </si>
  <si>
    <t>F-32</t>
  </si>
  <si>
    <t>F-30</t>
  </si>
  <si>
    <t>F-31</t>
  </si>
  <si>
    <t>J-15</t>
  </si>
  <si>
    <t>J-16</t>
  </si>
  <si>
    <t>J-17</t>
  </si>
  <si>
    <t>J-21</t>
  </si>
  <si>
    <t>J-22</t>
  </si>
  <si>
    <t>J-28</t>
  </si>
  <si>
    <t>J-11</t>
  </si>
  <si>
    <t>J-27</t>
  </si>
  <si>
    <t>J-25</t>
  </si>
  <si>
    <t>J-26</t>
  </si>
  <si>
    <t>L-05</t>
  </si>
  <si>
    <t>L-15</t>
  </si>
  <si>
    <t>L-01</t>
  </si>
  <si>
    <t>L-02</t>
  </si>
  <si>
    <t>L-03</t>
  </si>
  <si>
    <t>L-04</t>
  </si>
  <si>
    <t>L-21</t>
  </si>
  <si>
    <t>L-20</t>
  </si>
  <si>
    <t>L-16</t>
  </si>
  <si>
    <t>L-17</t>
  </si>
  <si>
    <t>L-18</t>
  </si>
  <si>
    <t>L-19</t>
  </si>
  <si>
    <t>J-29</t>
  </si>
  <si>
    <t>M-18</t>
  </si>
  <si>
    <t>M-16</t>
  </si>
  <si>
    <t>M-17</t>
  </si>
  <si>
    <t>M-01</t>
  </si>
  <si>
    <t>M-02</t>
  </si>
  <si>
    <t>M-03</t>
  </si>
  <si>
    <t>M-04</t>
  </si>
  <si>
    <t>M-05</t>
  </si>
  <si>
    <t>M-06</t>
  </si>
  <si>
    <t>M-07</t>
  </si>
  <si>
    <t>M-08</t>
  </si>
  <si>
    <t>M-09</t>
  </si>
  <si>
    <t>M-10</t>
  </si>
  <si>
    <t>M-11</t>
  </si>
  <si>
    <t>M-12</t>
  </si>
  <si>
    <t>M-14</t>
  </si>
  <si>
    <t>M-15</t>
  </si>
  <si>
    <t>A-00</t>
  </si>
  <si>
    <t>A-02</t>
  </si>
  <si>
    <t>A-03</t>
  </si>
  <si>
    <t>A-01</t>
  </si>
  <si>
    <t>A-30</t>
  </si>
  <si>
    <t>A-10</t>
  </si>
  <si>
    <t>A-20</t>
  </si>
  <si>
    <t>A-40</t>
  </si>
  <si>
    <t>R-21</t>
  </si>
  <si>
    <t>R-22</t>
  </si>
  <si>
    <t>R-25</t>
  </si>
  <si>
    <t>R-41</t>
  </si>
  <si>
    <t>R-61</t>
  </si>
  <si>
    <t>R-62</t>
  </si>
  <si>
    <t>BR-005</t>
  </si>
  <si>
    <t>BS-003</t>
  </si>
  <si>
    <t>BS-004</t>
  </si>
  <si>
    <t>Cap guàrdia</t>
  </si>
  <si>
    <t>Cap sector</t>
  </si>
  <si>
    <t>A-04</t>
  </si>
  <si>
    <t>Parc Llevant</t>
  </si>
  <si>
    <t>Parc Eixample</t>
  </si>
  <si>
    <t>Parc Zona Franca</t>
  </si>
  <si>
    <t>Visites escoles</t>
  </si>
  <si>
    <t>Parc Sant Andreu</t>
  </si>
  <si>
    <t>Parc Vall d'Hebron</t>
  </si>
  <si>
    <t>Parc Montjuïc</t>
  </si>
  <si>
    <t>Parc Montuïc</t>
  </si>
  <si>
    <t>Formació</t>
  </si>
  <si>
    <t>Taller de vehicles</t>
  </si>
  <si>
    <t>K-01</t>
  </si>
  <si>
    <t>K-02</t>
  </si>
  <si>
    <t>K-03</t>
  </si>
  <si>
    <t>K-04</t>
  </si>
  <si>
    <t>K-05</t>
  </si>
  <si>
    <t>K-06</t>
  </si>
  <si>
    <t>K-07</t>
  </si>
  <si>
    <t>K-09</t>
  </si>
  <si>
    <t>K-11</t>
  </si>
  <si>
    <t>K-12</t>
  </si>
  <si>
    <t>Divisió de prevenció</t>
  </si>
  <si>
    <t>Divisió d'Operacions i Intervenció</t>
  </si>
  <si>
    <t>Of. Protecció civil i control risc</t>
  </si>
  <si>
    <t>Magatzem Material Intervenció</t>
  </si>
  <si>
    <t>S-31</t>
  </si>
  <si>
    <t>Cost adquisició unitat</t>
  </si>
  <si>
    <t>J-23</t>
  </si>
  <si>
    <t>Ford</t>
  </si>
  <si>
    <t>Ranger</t>
  </si>
  <si>
    <t>M-19</t>
  </si>
  <si>
    <t>M-20</t>
  </si>
  <si>
    <t>M-21</t>
  </si>
  <si>
    <t>M-22</t>
  </si>
  <si>
    <t>Yunque</t>
  </si>
  <si>
    <t>R-51</t>
  </si>
  <si>
    <t>R-11</t>
  </si>
  <si>
    <t>Carretilla elevadora</t>
  </si>
  <si>
    <t>K-15</t>
  </si>
  <si>
    <t>Vehicle històric</t>
  </si>
  <si>
    <t>Delahaye</t>
  </si>
  <si>
    <t>BH-43</t>
  </si>
  <si>
    <t>Magirus</t>
  </si>
  <si>
    <t>EG-1</t>
  </si>
  <si>
    <t>V-8</t>
  </si>
  <si>
    <t>BT-7</t>
  </si>
  <si>
    <t>815D</t>
  </si>
  <si>
    <t>C-08</t>
  </si>
  <si>
    <t>814D</t>
  </si>
  <si>
    <t>B-116</t>
  </si>
  <si>
    <t>A</t>
  </si>
  <si>
    <t>Ford A</t>
  </si>
  <si>
    <t>S-23</t>
  </si>
  <si>
    <t>Pegaso</t>
  </si>
  <si>
    <t>B-39</t>
  </si>
  <si>
    <t>E7</t>
  </si>
  <si>
    <t>B-401</t>
  </si>
  <si>
    <t>Tractor</t>
  </si>
  <si>
    <t>J-12</t>
  </si>
  <si>
    <t>Cessio GUB</t>
  </si>
  <si>
    <t>Modul Fixe</t>
  </si>
  <si>
    <t>Desinsectacio</t>
  </si>
  <si>
    <t>Material Rescat Alçada</t>
  </si>
  <si>
    <t>Estintolaments</t>
  </si>
  <si>
    <t>Manegues 150mm</t>
  </si>
  <si>
    <t>DRM</t>
  </si>
  <si>
    <t xml:space="preserve"> J-29e</t>
  </si>
  <si>
    <t>MB FORKLIT</t>
  </si>
  <si>
    <t>CPD35-ACB</t>
  </si>
  <si>
    <t>Yunque O1 1E</t>
  </si>
  <si>
    <t>Ambulancia</t>
  </si>
  <si>
    <t>S-32</t>
  </si>
  <si>
    <t>Sprinter 4x4</t>
  </si>
  <si>
    <t>Sprinter caixa</t>
  </si>
  <si>
    <t>Parc Montjuic esc</t>
  </si>
  <si>
    <t>Parc Zona Franca esc</t>
  </si>
  <si>
    <t>Parc Zona Franca BS3</t>
  </si>
  <si>
    <t>Parc Vall d'Hebron Veh hist</t>
  </si>
  <si>
    <t xml:space="preserve"> Parc Llevant maneg</t>
  </si>
  <si>
    <t>Parc Llevant sepiol</t>
  </si>
  <si>
    <t>Cap de Dia</t>
  </si>
  <si>
    <t>Cap Div Operacions</t>
  </si>
  <si>
    <t>Director</t>
  </si>
  <si>
    <t>Unitat de Formacio</t>
  </si>
  <si>
    <t>Centre Gestor Emergències</t>
  </si>
  <si>
    <t>URM</t>
  </si>
  <si>
    <t>Divisio Protecció Civil</t>
  </si>
  <si>
    <t>Cessio DRM</t>
  </si>
  <si>
    <t>Divisió Prevencio</t>
  </si>
  <si>
    <t>Cessió GUB</t>
  </si>
  <si>
    <t>Antic A62</t>
  </si>
  <si>
    <t>Altea Free track</t>
  </si>
  <si>
    <t>KF-11</t>
  </si>
  <si>
    <t>KF-13</t>
  </si>
  <si>
    <t>*</t>
  </si>
  <si>
    <t>*Pendent d'actualitzar informació</t>
  </si>
  <si>
    <t>Actualització: 01/07/2025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</si>
</sst>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4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4" fontId="2" fillId="0" borderId="3" xfId="0" applyNumberFormat="1" applyFont="1" applyBorder="1" applyAlignment="1">
      <alignment horizontal="center" vertical="center"/>
    </xf>
    <xf numFmtId="164" fontId="2" fillId="0" borderId="3" xfId="0" applyNumberFormat="1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164" fontId="2" fillId="3" borderId="1" xfId="0" applyNumberFormat="1" applyFont="1" applyFill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4" fontId="2" fillId="3" borderId="4" xfId="0" applyNumberFormat="1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164" fontId="1" fillId="2" borderId="5" xfId="0" applyNumberFormat="1" applyFont="1" applyFill="1" applyBorder="1" applyAlignment="1">
      <alignment horizontal="center" vertical="center"/>
    </xf>
    <xf numFmtId="0" fontId="3" fillId="0" borderId="0" xfId="0" applyFont="1"/>
  </cellXfs>
  <cellStyles count="1">
    <cellStyle name="Normal" xfId="0" builtinId="0"/>
  </cellStyles>
  <dxfs count="1">
    <dxf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678324</xdr:colOff>
      <xdr:row>7</xdr:row>
      <xdr:rowOff>40990</xdr:rowOff>
    </xdr:to>
    <xdr:pic>
      <xdr:nvPicPr>
        <xdr:cNvPr id="21" name="Imatge 20">
          <a:extLst>
            <a:ext uri="{FF2B5EF4-FFF2-40B4-BE49-F238E27FC236}">
              <a16:creationId xmlns:a16="http://schemas.microsoft.com/office/drawing/2014/main" id="{D880F72B-906D-3264-666E-BCD701BFCC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088" y="188407"/>
          <a:ext cx="2028571" cy="11714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K165"/>
  <sheetViews>
    <sheetView tabSelected="1" zoomScaleNormal="100" workbookViewId="0">
      <selection activeCell="D4" sqref="D4"/>
    </sheetView>
  </sheetViews>
  <sheetFormatPr defaultRowHeight="15" x14ac:dyDescent="0.25"/>
  <cols>
    <col min="2" max="2" width="20.28515625" bestFit="1" customWidth="1"/>
    <col min="3" max="3" width="16.28515625" bestFit="1" customWidth="1"/>
    <col min="4" max="4" width="37" bestFit="1" customWidth="1"/>
    <col min="5" max="5" width="16.7109375" bestFit="1" customWidth="1"/>
    <col min="6" max="6" width="17.7109375" bestFit="1" customWidth="1"/>
    <col min="7" max="7" width="21.140625" bestFit="1" customWidth="1"/>
    <col min="8" max="10" width="21.140625" customWidth="1"/>
    <col min="11" max="11" width="59.85546875" bestFit="1" customWidth="1"/>
  </cols>
  <sheetData>
    <row r="2" spans="2:11" x14ac:dyDescent="0.25">
      <c r="D2" s="26"/>
      <c r="K2" s="26" t="s">
        <v>300</v>
      </c>
    </row>
    <row r="10" spans="2:11" x14ac:dyDescent="0.25">
      <c r="B10" s="1" t="s">
        <v>0</v>
      </c>
      <c r="C10" s="1" t="s">
        <v>1</v>
      </c>
      <c r="D10" s="1" t="s">
        <v>2</v>
      </c>
      <c r="E10" s="1" t="s">
        <v>3</v>
      </c>
      <c r="F10" s="1" t="s">
        <v>4</v>
      </c>
      <c r="G10" s="1" t="s">
        <v>87</v>
      </c>
      <c r="H10" s="1" t="s">
        <v>230</v>
      </c>
      <c r="I10" s="1" t="s">
        <v>90</v>
      </c>
      <c r="J10" s="1" t="s">
        <v>91</v>
      </c>
      <c r="K10" s="1" t="s">
        <v>11</v>
      </c>
    </row>
    <row r="11" spans="2:11" x14ac:dyDescent="0.25">
      <c r="B11" s="3" t="s">
        <v>5</v>
      </c>
      <c r="C11" s="4">
        <v>40157</v>
      </c>
      <c r="D11" s="3" t="s">
        <v>12</v>
      </c>
      <c r="E11" s="3" t="s">
        <v>6</v>
      </c>
      <c r="F11" s="3" t="s">
        <v>7</v>
      </c>
      <c r="G11" s="3">
        <v>3</v>
      </c>
      <c r="H11" s="5">
        <f>518832.95/3</f>
        <v>172944.31666666668</v>
      </c>
      <c r="I11" s="6" t="s">
        <v>92</v>
      </c>
      <c r="J11" s="6" t="s">
        <v>207</v>
      </c>
      <c r="K11" s="6"/>
    </row>
    <row r="12" spans="2:11" x14ac:dyDescent="0.25">
      <c r="B12" s="7"/>
      <c r="C12" s="8"/>
      <c r="D12" s="7"/>
      <c r="E12" s="7"/>
      <c r="F12" s="7"/>
      <c r="G12" s="7"/>
      <c r="H12" s="9"/>
      <c r="I12" s="6" t="s">
        <v>93</v>
      </c>
      <c r="J12" s="6" t="s">
        <v>208</v>
      </c>
      <c r="K12" s="6"/>
    </row>
    <row r="13" spans="2:11" x14ac:dyDescent="0.25">
      <c r="B13" s="10"/>
      <c r="C13" s="11"/>
      <c r="D13" s="10"/>
      <c r="E13" s="10"/>
      <c r="F13" s="10"/>
      <c r="G13" s="10"/>
      <c r="H13" s="12"/>
      <c r="I13" s="6" t="s">
        <v>94</v>
      </c>
      <c r="J13" s="6" t="s">
        <v>207</v>
      </c>
      <c r="K13" s="6"/>
    </row>
    <row r="14" spans="2:11" x14ac:dyDescent="0.25">
      <c r="B14" s="6" t="s">
        <v>5</v>
      </c>
      <c r="C14" s="13">
        <v>41583</v>
      </c>
      <c r="D14" s="6" t="s">
        <v>12</v>
      </c>
      <c r="E14" s="6" t="s">
        <v>8</v>
      </c>
      <c r="F14" s="6" t="s">
        <v>9</v>
      </c>
      <c r="G14" s="6">
        <v>1</v>
      </c>
      <c r="H14" s="14">
        <v>241516</v>
      </c>
      <c r="I14" s="6" t="s">
        <v>88</v>
      </c>
      <c r="J14" s="6" t="s">
        <v>205</v>
      </c>
      <c r="K14" s="6"/>
    </row>
    <row r="15" spans="2:11" x14ac:dyDescent="0.25">
      <c r="B15" s="3" t="s">
        <v>5</v>
      </c>
      <c r="C15" s="4">
        <v>41852</v>
      </c>
      <c r="D15" s="3" t="s">
        <v>12</v>
      </c>
      <c r="E15" s="3" t="s">
        <v>8</v>
      </c>
      <c r="F15" s="3" t="s">
        <v>9</v>
      </c>
      <c r="G15" s="3">
        <v>4</v>
      </c>
      <c r="H15" s="5">
        <f>997040/4</f>
        <v>249260</v>
      </c>
      <c r="I15" s="6" t="s">
        <v>95</v>
      </c>
      <c r="J15" s="6" t="s">
        <v>209</v>
      </c>
      <c r="K15" s="6"/>
    </row>
    <row r="16" spans="2:11" x14ac:dyDescent="0.25">
      <c r="B16" s="7"/>
      <c r="C16" s="8"/>
      <c r="D16" s="7"/>
      <c r="E16" s="7"/>
      <c r="F16" s="7"/>
      <c r="G16" s="7"/>
      <c r="H16" s="9"/>
      <c r="I16" s="6" t="s">
        <v>96</v>
      </c>
      <c r="J16" s="6" t="s">
        <v>209</v>
      </c>
      <c r="K16" s="6"/>
    </row>
    <row r="17" spans="2:11" x14ac:dyDescent="0.25">
      <c r="B17" s="7"/>
      <c r="C17" s="8"/>
      <c r="D17" s="7"/>
      <c r="E17" s="7"/>
      <c r="F17" s="7"/>
      <c r="G17" s="7"/>
      <c r="H17" s="9"/>
      <c r="I17" s="6" t="s">
        <v>97</v>
      </c>
      <c r="J17" s="6" t="s">
        <v>206</v>
      </c>
      <c r="K17" s="6"/>
    </row>
    <row r="18" spans="2:11" x14ac:dyDescent="0.25">
      <c r="B18" s="10"/>
      <c r="C18" s="11"/>
      <c r="D18" s="10"/>
      <c r="E18" s="10"/>
      <c r="F18" s="10"/>
      <c r="G18" s="10"/>
      <c r="H18" s="12"/>
      <c r="I18" s="6" t="s">
        <v>98</v>
      </c>
      <c r="J18" s="6" t="s">
        <v>206</v>
      </c>
      <c r="K18" s="6"/>
    </row>
    <row r="19" spans="2:11" x14ac:dyDescent="0.25">
      <c r="B19" s="3" t="s">
        <v>5</v>
      </c>
      <c r="C19" s="4">
        <v>43845</v>
      </c>
      <c r="D19" s="3" t="s">
        <v>12</v>
      </c>
      <c r="E19" s="3" t="s">
        <v>8</v>
      </c>
      <c r="F19" s="3" t="s">
        <v>10</v>
      </c>
      <c r="G19" s="3">
        <v>5</v>
      </c>
      <c r="H19" s="5">
        <f>1804110/6</f>
        <v>300685</v>
      </c>
      <c r="I19" s="6" t="s">
        <v>99</v>
      </c>
      <c r="J19" s="6" t="s">
        <v>205</v>
      </c>
      <c r="K19" s="6"/>
    </row>
    <row r="20" spans="2:11" x14ac:dyDescent="0.25">
      <c r="B20" s="7"/>
      <c r="C20" s="8"/>
      <c r="D20" s="7"/>
      <c r="E20" s="7"/>
      <c r="F20" s="7"/>
      <c r="G20" s="7"/>
      <c r="H20" s="9"/>
      <c r="I20" s="6" t="s">
        <v>100</v>
      </c>
      <c r="J20" s="6" t="s">
        <v>210</v>
      </c>
      <c r="K20" s="6"/>
    </row>
    <row r="21" spans="2:11" x14ac:dyDescent="0.25">
      <c r="B21" s="7"/>
      <c r="C21" s="8"/>
      <c r="D21" s="7"/>
      <c r="E21" s="7"/>
      <c r="F21" s="7"/>
      <c r="G21" s="7"/>
      <c r="H21" s="9"/>
      <c r="I21" s="6" t="s">
        <v>101</v>
      </c>
      <c r="J21" s="6" t="s">
        <v>210</v>
      </c>
      <c r="K21" s="6"/>
    </row>
    <row r="22" spans="2:11" x14ac:dyDescent="0.25">
      <c r="B22" s="7"/>
      <c r="C22" s="8"/>
      <c r="D22" s="7"/>
      <c r="E22" s="7"/>
      <c r="F22" s="7"/>
      <c r="G22" s="7"/>
      <c r="H22" s="9"/>
      <c r="I22" s="6" t="s">
        <v>102</v>
      </c>
      <c r="J22" s="6" t="s">
        <v>211</v>
      </c>
      <c r="K22" s="6"/>
    </row>
    <row r="23" spans="2:11" x14ac:dyDescent="0.25">
      <c r="B23" s="10"/>
      <c r="C23" s="11"/>
      <c r="D23" s="10"/>
      <c r="E23" s="10"/>
      <c r="F23" s="10"/>
      <c r="G23" s="10"/>
      <c r="H23" s="12"/>
      <c r="I23" s="6" t="s">
        <v>103</v>
      </c>
      <c r="J23" s="6" t="s">
        <v>212</v>
      </c>
      <c r="K23" s="6"/>
    </row>
    <row r="24" spans="2:11" x14ac:dyDescent="0.25">
      <c r="B24" s="6" t="s">
        <v>5</v>
      </c>
      <c r="C24" s="13">
        <v>43868</v>
      </c>
      <c r="D24" s="6" t="s">
        <v>12</v>
      </c>
      <c r="E24" s="6" t="s">
        <v>8</v>
      </c>
      <c r="F24" s="6" t="s">
        <v>10</v>
      </c>
      <c r="G24" s="6">
        <v>1</v>
      </c>
      <c r="H24" s="14">
        <f>H19</f>
        <v>300685</v>
      </c>
      <c r="I24" s="6" t="s">
        <v>89</v>
      </c>
      <c r="J24" s="6" t="s">
        <v>205</v>
      </c>
      <c r="K24" s="6"/>
    </row>
    <row r="25" spans="2:11" x14ac:dyDescent="0.25">
      <c r="B25" s="3" t="s">
        <v>5</v>
      </c>
      <c r="C25" s="4">
        <v>40239</v>
      </c>
      <c r="D25" s="3" t="s">
        <v>13</v>
      </c>
      <c r="E25" s="3" t="s">
        <v>14</v>
      </c>
      <c r="F25" s="3" t="s">
        <v>15</v>
      </c>
      <c r="G25" s="3">
        <v>4</v>
      </c>
      <c r="H25" s="5">
        <v>233299.20000000001</v>
      </c>
      <c r="I25" s="6" t="s">
        <v>104</v>
      </c>
      <c r="J25" s="6" t="s">
        <v>210</v>
      </c>
      <c r="K25" s="6"/>
    </row>
    <row r="26" spans="2:11" x14ac:dyDescent="0.25">
      <c r="B26" s="7"/>
      <c r="C26" s="8"/>
      <c r="D26" s="7"/>
      <c r="E26" s="7"/>
      <c r="F26" s="7"/>
      <c r="G26" s="7"/>
      <c r="H26" s="9"/>
      <c r="I26" s="6" t="s">
        <v>105</v>
      </c>
      <c r="J26" s="6" t="s">
        <v>209</v>
      </c>
      <c r="K26" s="6"/>
    </row>
    <row r="27" spans="2:11" x14ac:dyDescent="0.25">
      <c r="B27" s="7"/>
      <c r="C27" s="8"/>
      <c r="D27" s="7"/>
      <c r="E27" s="7"/>
      <c r="F27" s="7"/>
      <c r="G27" s="7"/>
      <c r="H27" s="9"/>
      <c r="I27" s="6" t="s">
        <v>106</v>
      </c>
      <c r="J27" s="6" t="s">
        <v>205</v>
      </c>
      <c r="K27" s="6"/>
    </row>
    <row r="28" spans="2:11" x14ac:dyDescent="0.25">
      <c r="B28" s="10"/>
      <c r="C28" s="11"/>
      <c r="D28" s="10"/>
      <c r="E28" s="10"/>
      <c r="F28" s="10"/>
      <c r="G28" s="10"/>
      <c r="H28" s="12"/>
      <c r="I28" s="6" t="s">
        <v>107</v>
      </c>
      <c r="J28" s="6" t="s">
        <v>210</v>
      </c>
      <c r="K28" s="6"/>
    </row>
    <row r="29" spans="2:11" x14ac:dyDescent="0.25">
      <c r="B29" s="3" t="s">
        <v>5</v>
      </c>
      <c r="C29" s="4">
        <v>40791</v>
      </c>
      <c r="D29" s="3" t="s">
        <v>16</v>
      </c>
      <c r="E29" s="3" t="s">
        <v>14</v>
      </c>
      <c r="F29" s="3" t="s">
        <v>17</v>
      </c>
      <c r="G29" s="3">
        <v>3</v>
      </c>
      <c r="H29" s="5">
        <f>1358640.01/4</f>
        <v>339660.0025</v>
      </c>
      <c r="I29" s="6" t="s">
        <v>108</v>
      </c>
      <c r="J29" s="6" t="s">
        <v>207</v>
      </c>
      <c r="K29" s="6"/>
    </row>
    <row r="30" spans="2:11" x14ac:dyDescent="0.25">
      <c r="B30" s="7"/>
      <c r="C30" s="8"/>
      <c r="D30" s="7"/>
      <c r="E30" s="7"/>
      <c r="F30" s="7"/>
      <c r="G30" s="7"/>
      <c r="H30" s="9"/>
      <c r="I30" s="6" t="s">
        <v>109</v>
      </c>
      <c r="J30" s="6" t="s">
        <v>209</v>
      </c>
      <c r="K30" s="6"/>
    </row>
    <row r="31" spans="2:11" x14ac:dyDescent="0.25">
      <c r="B31" s="10"/>
      <c r="C31" s="11"/>
      <c r="D31" s="10"/>
      <c r="E31" s="10"/>
      <c r="F31" s="10"/>
      <c r="G31" s="10"/>
      <c r="H31" s="12"/>
      <c r="I31" s="6" t="s">
        <v>110</v>
      </c>
      <c r="J31" s="6" t="s">
        <v>205</v>
      </c>
      <c r="K31" s="6"/>
    </row>
    <row r="32" spans="2:11" x14ac:dyDescent="0.25">
      <c r="B32" s="3" t="s">
        <v>5</v>
      </c>
      <c r="C32" s="4">
        <v>44215</v>
      </c>
      <c r="D32" s="3" t="s">
        <v>18</v>
      </c>
      <c r="E32" s="3" t="s">
        <v>19</v>
      </c>
      <c r="F32" s="3" t="s">
        <v>20</v>
      </c>
      <c r="G32" s="3">
        <v>2</v>
      </c>
      <c r="H32" s="5">
        <f>822316/2</f>
        <v>411158</v>
      </c>
      <c r="I32" s="6" t="s">
        <v>111</v>
      </c>
      <c r="J32" s="6" t="s">
        <v>205</v>
      </c>
      <c r="K32" s="6"/>
    </row>
    <row r="33" spans="2:11" x14ac:dyDescent="0.25">
      <c r="B33" s="10"/>
      <c r="C33" s="11"/>
      <c r="D33" s="10"/>
      <c r="E33" s="10"/>
      <c r="F33" s="10"/>
      <c r="G33" s="10"/>
      <c r="H33" s="12"/>
      <c r="I33" s="6" t="s">
        <v>112</v>
      </c>
      <c r="J33" s="6" t="s">
        <v>206</v>
      </c>
      <c r="K33" s="6"/>
    </row>
    <row r="34" spans="2:11" x14ac:dyDescent="0.25">
      <c r="B34" s="3" t="s">
        <v>22</v>
      </c>
      <c r="C34" s="4">
        <v>39493</v>
      </c>
      <c r="D34" s="3" t="s">
        <v>21</v>
      </c>
      <c r="E34" s="3" t="s">
        <v>24</v>
      </c>
      <c r="F34" s="3" t="s">
        <v>25</v>
      </c>
      <c r="G34" s="3">
        <v>2</v>
      </c>
      <c r="H34" s="5">
        <v>0</v>
      </c>
      <c r="I34" s="6" t="s">
        <v>113</v>
      </c>
      <c r="J34" s="6" t="s">
        <v>211</v>
      </c>
      <c r="K34" s="6" t="s">
        <v>23</v>
      </c>
    </row>
    <row r="35" spans="2:11" x14ac:dyDescent="0.25">
      <c r="B35" s="10"/>
      <c r="C35" s="11"/>
      <c r="D35" s="10"/>
      <c r="E35" s="10"/>
      <c r="F35" s="10"/>
      <c r="G35" s="10"/>
      <c r="H35" s="12"/>
      <c r="I35" s="6" t="s">
        <v>114</v>
      </c>
      <c r="J35" s="6"/>
      <c r="K35" s="6" t="s">
        <v>23</v>
      </c>
    </row>
    <row r="36" spans="2:11" x14ac:dyDescent="0.25">
      <c r="B36" s="6" t="s">
        <v>22</v>
      </c>
      <c r="C36" s="13">
        <v>41318</v>
      </c>
      <c r="D36" s="6" t="s">
        <v>21</v>
      </c>
      <c r="E36" s="6" t="s">
        <v>14</v>
      </c>
      <c r="F36" s="6" t="s">
        <v>27</v>
      </c>
      <c r="G36" s="6">
        <v>1</v>
      </c>
      <c r="H36" s="14">
        <v>0</v>
      </c>
      <c r="I36" s="6" t="s">
        <v>115</v>
      </c>
      <c r="J36" s="6" t="s">
        <v>207</v>
      </c>
      <c r="K36" s="6" t="s">
        <v>23</v>
      </c>
    </row>
    <row r="37" spans="2:11" x14ac:dyDescent="0.25">
      <c r="B37" s="6" t="s">
        <v>22</v>
      </c>
      <c r="C37" s="13">
        <v>43627</v>
      </c>
      <c r="D37" s="6" t="s">
        <v>21</v>
      </c>
      <c r="E37" s="6" t="s">
        <v>8</v>
      </c>
      <c r="F37" s="6" t="s">
        <v>26</v>
      </c>
      <c r="G37" s="6">
        <v>1</v>
      </c>
      <c r="H37" s="14">
        <v>0</v>
      </c>
      <c r="I37" s="6" t="s">
        <v>116</v>
      </c>
      <c r="J37" s="6" t="s">
        <v>207</v>
      </c>
      <c r="K37" s="6" t="s">
        <v>23</v>
      </c>
    </row>
    <row r="38" spans="2:11" x14ac:dyDescent="0.25">
      <c r="B38" s="3" t="s">
        <v>22</v>
      </c>
      <c r="C38" s="4">
        <v>45644</v>
      </c>
      <c r="D38" s="3" t="s">
        <v>21</v>
      </c>
      <c r="E38" s="3" t="s">
        <v>28</v>
      </c>
      <c r="F38" s="3" t="s">
        <v>29</v>
      </c>
      <c r="G38" s="3">
        <v>3</v>
      </c>
      <c r="H38" s="5">
        <v>0</v>
      </c>
      <c r="I38" s="6" t="s">
        <v>117</v>
      </c>
      <c r="J38" s="6" t="s">
        <v>207</v>
      </c>
      <c r="K38" s="6" t="s">
        <v>23</v>
      </c>
    </row>
    <row r="39" spans="2:11" x14ac:dyDescent="0.25">
      <c r="B39" s="7"/>
      <c r="C39" s="8"/>
      <c r="D39" s="7"/>
      <c r="E39" s="7"/>
      <c r="F39" s="7"/>
      <c r="G39" s="7"/>
      <c r="H39" s="9"/>
      <c r="I39" s="6" t="s">
        <v>118</v>
      </c>
      <c r="J39" s="6" t="s">
        <v>212</v>
      </c>
      <c r="K39" s="6" t="s">
        <v>23</v>
      </c>
    </row>
    <row r="40" spans="2:11" x14ac:dyDescent="0.25">
      <c r="B40" s="10"/>
      <c r="C40" s="11"/>
      <c r="D40" s="10"/>
      <c r="E40" s="10"/>
      <c r="F40" s="10"/>
      <c r="G40" s="10"/>
      <c r="H40" s="12"/>
      <c r="I40" s="6" t="s">
        <v>119</v>
      </c>
      <c r="J40" s="6" t="s">
        <v>211</v>
      </c>
      <c r="K40" s="6" t="s">
        <v>23</v>
      </c>
    </row>
    <row r="41" spans="2:11" x14ac:dyDescent="0.25">
      <c r="B41" s="6" t="s">
        <v>5</v>
      </c>
      <c r="C41" s="13">
        <v>37623</v>
      </c>
      <c r="D41" s="6" t="s">
        <v>30</v>
      </c>
      <c r="E41" s="6" t="s">
        <v>6</v>
      </c>
      <c r="F41" s="6" t="s">
        <v>31</v>
      </c>
      <c r="G41" s="6">
        <v>1</v>
      </c>
      <c r="H41" s="14">
        <v>522879.5</v>
      </c>
      <c r="I41" s="6" t="s">
        <v>120</v>
      </c>
      <c r="J41" s="6" t="s">
        <v>207</v>
      </c>
      <c r="K41" s="6"/>
    </row>
    <row r="42" spans="2:11" x14ac:dyDescent="0.25">
      <c r="B42" s="6" t="s">
        <v>5</v>
      </c>
      <c r="C42" s="13">
        <v>38686</v>
      </c>
      <c r="D42" s="6" t="s">
        <v>30</v>
      </c>
      <c r="E42" s="6" t="s">
        <v>6</v>
      </c>
      <c r="F42" s="6" t="s">
        <v>31</v>
      </c>
      <c r="G42" s="6">
        <v>1</v>
      </c>
      <c r="H42" s="14">
        <v>683408</v>
      </c>
      <c r="I42" s="6" t="s">
        <v>121</v>
      </c>
      <c r="J42" s="6" t="s">
        <v>209</v>
      </c>
      <c r="K42" s="6"/>
    </row>
    <row r="43" spans="2:11" x14ac:dyDescent="0.25">
      <c r="B43" s="6" t="s">
        <v>5</v>
      </c>
      <c r="C43" s="13">
        <v>43245</v>
      </c>
      <c r="D43" s="6" t="s">
        <v>30</v>
      </c>
      <c r="E43" s="6" t="s">
        <v>6</v>
      </c>
      <c r="F43" s="6" t="s">
        <v>34</v>
      </c>
      <c r="G43" s="6">
        <v>1</v>
      </c>
      <c r="H43" s="14">
        <f>1299540/2</f>
        <v>649770</v>
      </c>
      <c r="I43" s="6" t="s">
        <v>123</v>
      </c>
      <c r="J43" s="6" t="s">
        <v>211</v>
      </c>
      <c r="K43" s="6"/>
    </row>
    <row r="44" spans="2:11" x14ac:dyDescent="0.25">
      <c r="B44" s="6" t="s">
        <v>5</v>
      </c>
      <c r="C44" s="13">
        <v>43262</v>
      </c>
      <c r="D44" s="6" t="s">
        <v>30</v>
      </c>
      <c r="E44" s="6" t="s">
        <v>6</v>
      </c>
      <c r="F44" s="6" t="s">
        <v>34</v>
      </c>
      <c r="G44" s="6">
        <v>1</v>
      </c>
      <c r="H44" s="14">
        <f>H43</f>
        <v>649770</v>
      </c>
      <c r="I44" s="6" t="s">
        <v>124</v>
      </c>
      <c r="J44" s="6" t="s">
        <v>210</v>
      </c>
      <c r="K44" s="6"/>
    </row>
    <row r="45" spans="2:11" x14ac:dyDescent="0.25">
      <c r="B45" s="6" t="s">
        <v>5</v>
      </c>
      <c r="C45" s="13">
        <v>44047</v>
      </c>
      <c r="D45" s="6" t="s">
        <v>30</v>
      </c>
      <c r="E45" s="6" t="s">
        <v>19</v>
      </c>
      <c r="F45" s="6" t="s">
        <v>32</v>
      </c>
      <c r="G45" s="6">
        <v>1</v>
      </c>
      <c r="H45" s="14">
        <v>0</v>
      </c>
      <c r="I45" s="6" t="s">
        <v>125</v>
      </c>
      <c r="J45" s="6" t="s">
        <v>205</v>
      </c>
      <c r="K45" s="23"/>
    </row>
    <row r="46" spans="2:11" x14ac:dyDescent="0.25">
      <c r="B46" s="6" t="s">
        <v>5</v>
      </c>
      <c r="C46" s="13">
        <v>44879</v>
      </c>
      <c r="D46" s="6" t="s">
        <v>30</v>
      </c>
      <c r="E46" s="6" t="s">
        <v>6</v>
      </c>
      <c r="F46" s="6" t="s">
        <v>33</v>
      </c>
      <c r="G46" s="6">
        <v>1</v>
      </c>
      <c r="H46" s="14">
        <v>769499.49</v>
      </c>
      <c r="I46" s="6" t="s">
        <v>126</v>
      </c>
      <c r="J46" s="6" t="s">
        <v>206</v>
      </c>
      <c r="K46" s="6"/>
    </row>
    <row r="47" spans="2:11" x14ac:dyDescent="0.25">
      <c r="B47" s="6" t="s">
        <v>22</v>
      </c>
      <c r="C47" s="13">
        <v>36810</v>
      </c>
      <c r="D47" s="6" t="s">
        <v>30</v>
      </c>
      <c r="E47" s="6" t="s">
        <v>6</v>
      </c>
      <c r="F47" s="6">
        <v>1528</v>
      </c>
      <c r="G47" s="6">
        <v>1</v>
      </c>
      <c r="H47" s="14">
        <v>0</v>
      </c>
      <c r="I47" s="6" t="s">
        <v>122</v>
      </c>
      <c r="J47" s="6" t="s">
        <v>207</v>
      </c>
      <c r="K47" s="6" t="s">
        <v>23</v>
      </c>
    </row>
    <row r="48" spans="2:11" x14ac:dyDescent="0.25">
      <c r="B48" s="6" t="s">
        <v>22</v>
      </c>
      <c r="C48" s="13">
        <v>42775</v>
      </c>
      <c r="D48" s="6" t="s">
        <v>30</v>
      </c>
      <c r="E48" s="6" t="s">
        <v>14</v>
      </c>
      <c r="F48" s="6" t="s">
        <v>27</v>
      </c>
      <c r="G48" s="6">
        <v>1</v>
      </c>
      <c r="H48" s="14">
        <v>0</v>
      </c>
      <c r="I48" s="6" t="s">
        <v>127</v>
      </c>
      <c r="J48" s="6" t="s">
        <v>211</v>
      </c>
      <c r="K48" s="6" t="s">
        <v>23</v>
      </c>
    </row>
    <row r="49" spans="2:11" x14ac:dyDescent="0.25">
      <c r="B49" s="3" t="s">
        <v>5</v>
      </c>
      <c r="C49" s="4">
        <v>42153</v>
      </c>
      <c r="D49" s="3" t="s">
        <v>35</v>
      </c>
      <c r="E49" s="3" t="s">
        <v>8</v>
      </c>
      <c r="F49" s="3" t="s">
        <v>10</v>
      </c>
      <c r="G49" s="3">
        <v>4</v>
      </c>
      <c r="H49" s="5">
        <f>1044496.2/4</f>
        <v>261124.05</v>
      </c>
      <c r="I49" s="6" t="s">
        <v>131</v>
      </c>
      <c r="J49" s="6" t="s">
        <v>206</v>
      </c>
      <c r="K49" s="6"/>
    </row>
    <row r="50" spans="2:11" x14ac:dyDescent="0.25">
      <c r="B50" s="7"/>
      <c r="C50" s="8"/>
      <c r="D50" s="7"/>
      <c r="E50" s="7"/>
      <c r="F50" s="7"/>
      <c r="G50" s="7"/>
      <c r="H50" s="9"/>
      <c r="I50" s="6" t="s">
        <v>129</v>
      </c>
      <c r="J50" s="6" t="s">
        <v>209</v>
      </c>
      <c r="K50" s="6"/>
    </row>
    <row r="51" spans="2:11" x14ac:dyDescent="0.25">
      <c r="B51" s="7"/>
      <c r="C51" s="8"/>
      <c r="D51" s="7"/>
      <c r="E51" s="7"/>
      <c r="F51" s="7"/>
      <c r="G51" s="7"/>
      <c r="H51" s="9"/>
      <c r="I51" s="6" t="s">
        <v>130</v>
      </c>
      <c r="J51" s="6" t="s">
        <v>211</v>
      </c>
      <c r="K51" s="6"/>
    </row>
    <row r="52" spans="2:11" x14ac:dyDescent="0.25">
      <c r="B52" s="10"/>
      <c r="C52" s="11"/>
      <c r="D52" s="10"/>
      <c r="E52" s="10"/>
      <c r="F52" s="10"/>
      <c r="G52" s="10"/>
      <c r="H52" s="12"/>
      <c r="I52" s="6" t="s">
        <v>132</v>
      </c>
      <c r="J52" s="6" t="s">
        <v>210</v>
      </c>
      <c r="K52" s="6"/>
    </row>
    <row r="53" spans="2:11" x14ac:dyDescent="0.25">
      <c r="B53" s="6" t="s">
        <v>5</v>
      </c>
      <c r="C53" s="13">
        <v>42754</v>
      </c>
      <c r="D53" s="6" t="s">
        <v>35</v>
      </c>
      <c r="E53" s="6" t="s">
        <v>8</v>
      </c>
      <c r="F53" s="6" t="s">
        <v>10</v>
      </c>
      <c r="G53" s="6">
        <v>1</v>
      </c>
      <c r="H53" s="14">
        <v>299596</v>
      </c>
      <c r="I53" s="6" t="s">
        <v>128</v>
      </c>
      <c r="J53" s="6" t="s">
        <v>205</v>
      </c>
      <c r="K53" s="6"/>
    </row>
    <row r="54" spans="2:11" x14ac:dyDescent="0.25">
      <c r="B54" s="6" t="s">
        <v>5</v>
      </c>
      <c r="C54" s="13">
        <v>42579</v>
      </c>
      <c r="D54" s="6" t="s">
        <v>36</v>
      </c>
      <c r="E54" s="6" t="s">
        <v>6</v>
      </c>
      <c r="F54" s="6" t="s">
        <v>37</v>
      </c>
      <c r="G54" s="6">
        <v>1</v>
      </c>
      <c r="H54" s="14">
        <f>265999.99/2</f>
        <v>132999.995</v>
      </c>
      <c r="I54" s="6" t="s">
        <v>133</v>
      </c>
      <c r="J54" s="6" t="s">
        <v>211</v>
      </c>
      <c r="K54" s="6"/>
    </row>
    <row r="55" spans="2:11" x14ac:dyDescent="0.25">
      <c r="B55" s="6" t="s">
        <v>5</v>
      </c>
      <c r="C55" s="13">
        <v>42580</v>
      </c>
      <c r="D55" s="6" t="s">
        <v>36</v>
      </c>
      <c r="E55" s="6" t="s">
        <v>6</v>
      </c>
      <c r="F55" s="6" t="s">
        <v>37</v>
      </c>
      <c r="G55" s="6">
        <v>1</v>
      </c>
      <c r="H55" s="14">
        <f>H54</f>
        <v>132999.995</v>
      </c>
      <c r="I55" s="6" t="s">
        <v>134</v>
      </c>
      <c r="J55" s="6" t="s">
        <v>211</v>
      </c>
      <c r="K55" s="6"/>
    </row>
    <row r="56" spans="2:11" x14ac:dyDescent="0.25">
      <c r="B56" s="3" t="s">
        <v>5</v>
      </c>
      <c r="C56" s="4">
        <v>43308</v>
      </c>
      <c r="D56" s="3" t="s">
        <v>36</v>
      </c>
      <c r="E56" s="3" t="s">
        <v>6</v>
      </c>
      <c r="F56" s="3" t="s">
        <v>37</v>
      </c>
      <c r="G56" s="3">
        <v>2</v>
      </c>
      <c r="H56" s="5">
        <f>299475/2</f>
        <v>149737.5</v>
      </c>
      <c r="I56" s="6" t="s">
        <v>135</v>
      </c>
      <c r="J56" s="6" t="s">
        <v>206</v>
      </c>
      <c r="K56" s="6"/>
    </row>
    <row r="57" spans="2:11" x14ac:dyDescent="0.25">
      <c r="B57" s="10"/>
      <c r="C57" s="11"/>
      <c r="D57" s="10"/>
      <c r="E57" s="10"/>
      <c r="F57" s="10"/>
      <c r="G57" s="10"/>
      <c r="H57" s="12"/>
      <c r="I57" s="6" t="s">
        <v>136</v>
      </c>
      <c r="J57" s="6" t="s">
        <v>209</v>
      </c>
      <c r="K57" s="6"/>
    </row>
    <row r="58" spans="2:11" x14ac:dyDescent="0.25">
      <c r="B58" s="3" t="s">
        <v>5</v>
      </c>
      <c r="C58" s="13">
        <v>45163</v>
      </c>
      <c r="D58" s="6" t="s">
        <v>36</v>
      </c>
      <c r="E58" s="6" t="s">
        <v>6</v>
      </c>
      <c r="F58" s="6" t="s">
        <v>276</v>
      </c>
      <c r="G58" s="6">
        <v>1</v>
      </c>
      <c r="H58" s="14">
        <v>162732.9</v>
      </c>
      <c r="I58" s="6" t="s">
        <v>137</v>
      </c>
      <c r="J58" s="6" t="s">
        <v>210</v>
      </c>
      <c r="K58" s="6"/>
    </row>
    <row r="59" spans="2:11" x14ac:dyDescent="0.25">
      <c r="B59" s="10"/>
      <c r="C59" s="13">
        <v>45399</v>
      </c>
      <c r="D59" s="6" t="s">
        <v>36</v>
      </c>
      <c r="E59" s="6" t="s">
        <v>6</v>
      </c>
      <c r="F59" s="6" t="s">
        <v>277</v>
      </c>
      <c r="G59" s="6">
        <v>1</v>
      </c>
      <c r="H59" s="14">
        <v>240548</v>
      </c>
      <c r="I59" s="6" t="s">
        <v>229</v>
      </c>
      <c r="J59" s="6" t="s">
        <v>205</v>
      </c>
      <c r="K59" s="6"/>
    </row>
    <row r="60" spans="2:11" x14ac:dyDescent="0.25">
      <c r="B60" s="15" t="s">
        <v>5</v>
      </c>
      <c r="C60" s="13">
        <v>45826</v>
      </c>
      <c r="D60" s="6" t="s">
        <v>274</v>
      </c>
      <c r="E60" s="6" t="s">
        <v>6</v>
      </c>
      <c r="F60" s="6" t="s">
        <v>276</v>
      </c>
      <c r="G60" s="6">
        <v>1</v>
      </c>
      <c r="H60" s="14">
        <v>239134.72</v>
      </c>
      <c r="I60" s="6" t="s">
        <v>275</v>
      </c>
      <c r="J60" s="6" t="s">
        <v>209</v>
      </c>
      <c r="K60" s="6"/>
    </row>
    <row r="61" spans="2:11" x14ac:dyDescent="0.25">
      <c r="B61" s="6" t="s">
        <v>5</v>
      </c>
      <c r="C61" s="13">
        <v>41845</v>
      </c>
      <c r="D61" s="6" t="s">
        <v>38</v>
      </c>
      <c r="E61" s="6" t="s">
        <v>8</v>
      </c>
      <c r="F61" s="6" t="s">
        <v>39</v>
      </c>
      <c r="G61" s="6">
        <v>1</v>
      </c>
      <c r="H61" s="14">
        <f>58200/2</f>
        <v>29100</v>
      </c>
      <c r="I61" s="6" t="s">
        <v>138</v>
      </c>
      <c r="J61" s="6" t="s">
        <v>213</v>
      </c>
      <c r="K61" s="6"/>
    </row>
    <row r="62" spans="2:11" x14ac:dyDescent="0.25">
      <c r="B62" s="6" t="s">
        <v>5</v>
      </c>
      <c r="C62" s="13">
        <v>42142</v>
      </c>
      <c r="D62" s="6" t="s">
        <v>38</v>
      </c>
      <c r="E62" s="6" t="s">
        <v>8</v>
      </c>
      <c r="F62" s="6" t="s">
        <v>39</v>
      </c>
      <c r="G62" s="6">
        <v>1</v>
      </c>
      <c r="H62" s="14">
        <f>H61</f>
        <v>29100</v>
      </c>
      <c r="I62" s="6" t="s">
        <v>139</v>
      </c>
      <c r="J62" s="6" t="s">
        <v>213</v>
      </c>
      <c r="K62" s="6"/>
    </row>
    <row r="63" spans="2:11" x14ac:dyDescent="0.25">
      <c r="B63" s="6" t="s">
        <v>5</v>
      </c>
      <c r="C63" s="13">
        <v>42149</v>
      </c>
      <c r="D63" s="6" t="s">
        <v>38</v>
      </c>
      <c r="E63" s="6" t="s">
        <v>8</v>
      </c>
      <c r="F63" s="6" t="s">
        <v>39</v>
      </c>
      <c r="G63" s="6">
        <v>1</v>
      </c>
      <c r="H63" s="14">
        <v>29100</v>
      </c>
      <c r="I63" s="6" t="s">
        <v>140</v>
      </c>
      <c r="J63" s="6" t="s">
        <v>213</v>
      </c>
      <c r="K63" s="6"/>
    </row>
    <row r="64" spans="2:11" x14ac:dyDescent="0.25">
      <c r="B64" s="6" t="s">
        <v>5</v>
      </c>
      <c r="C64" s="13">
        <v>42755</v>
      </c>
      <c r="D64" s="6" t="s">
        <v>38</v>
      </c>
      <c r="E64" s="6" t="s">
        <v>6</v>
      </c>
      <c r="F64" s="6" t="s">
        <v>37</v>
      </c>
      <c r="G64" s="6">
        <v>1</v>
      </c>
      <c r="H64" s="14">
        <v>25410</v>
      </c>
      <c r="I64" s="6" t="s">
        <v>141</v>
      </c>
      <c r="J64" s="6" t="s">
        <v>214</v>
      </c>
      <c r="K64" s="6"/>
    </row>
    <row r="65" spans="2:11" x14ac:dyDescent="0.25">
      <c r="B65" s="6" t="s">
        <v>5</v>
      </c>
      <c r="C65" s="13">
        <v>42821</v>
      </c>
      <c r="D65" s="6" t="s">
        <v>38</v>
      </c>
      <c r="E65" s="6" t="s">
        <v>6</v>
      </c>
      <c r="F65" s="6" t="s">
        <v>37</v>
      </c>
      <c r="G65" s="6">
        <v>1</v>
      </c>
      <c r="H65" s="14">
        <v>18143.95</v>
      </c>
      <c r="I65" s="6" t="s">
        <v>142</v>
      </c>
      <c r="J65" s="6" t="s">
        <v>213</v>
      </c>
      <c r="K65" s="6"/>
    </row>
    <row r="66" spans="2:11" x14ac:dyDescent="0.25">
      <c r="B66" s="6" t="s">
        <v>5</v>
      </c>
      <c r="C66" s="13">
        <v>43147</v>
      </c>
      <c r="D66" s="6" t="s">
        <v>38</v>
      </c>
      <c r="E66" s="6" t="s">
        <v>6</v>
      </c>
      <c r="F66" s="6" t="s">
        <v>37</v>
      </c>
      <c r="G66" s="6">
        <v>1</v>
      </c>
      <c r="H66" s="14">
        <v>21720</v>
      </c>
      <c r="I66" s="6" t="s">
        <v>143</v>
      </c>
      <c r="J66" s="6" t="s">
        <v>211</v>
      </c>
      <c r="K66" s="6"/>
    </row>
    <row r="67" spans="2:11" x14ac:dyDescent="0.25">
      <c r="B67" s="6" t="s">
        <v>5</v>
      </c>
      <c r="C67" s="13">
        <v>43147</v>
      </c>
      <c r="D67" s="6" t="s">
        <v>38</v>
      </c>
      <c r="E67" s="6" t="s">
        <v>19</v>
      </c>
      <c r="F67" s="6" t="s">
        <v>40</v>
      </c>
      <c r="G67" s="6">
        <v>1</v>
      </c>
      <c r="H67" s="14">
        <v>19628.990000000002</v>
      </c>
      <c r="I67" s="6" t="s">
        <v>144</v>
      </c>
      <c r="J67" s="6" t="s">
        <v>213</v>
      </c>
      <c r="K67" s="6"/>
    </row>
    <row r="68" spans="2:11" x14ac:dyDescent="0.25">
      <c r="B68" s="6" t="s">
        <v>22</v>
      </c>
      <c r="C68" s="13">
        <v>37329</v>
      </c>
      <c r="D68" s="6" t="s">
        <v>41</v>
      </c>
      <c r="E68" s="6" t="s">
        <v>6</v>
      </c>
      <c r="F68" s="6">
        <v>1828</v>
      </c>
      <c r="G68" s="6">
        <v>1</v>
      </c>
      <c r="H68" s="14">
        <v>0</v>
      </c>
      <c r="I68" s="6" t="s">
        <v>145</v>
      </c>
      <c r="J68" s="6" t="s">
        <v>211</v>
      </c>
      <c r="K68" s="6" t="s">
        <v>23</v>
      </c>
    </row>
    <row r="69" spans="2:11" x14ac:dyDescent="0.25">
      <c r="B69" s="6" t="s">
        <v>22</v>
      </c>
      <c r="C69" s="13">
        <v>37750</v>
      </c>
      <c r="D69" s="6" t="s">
        <v>41</v>
      </c>
      <c r="E69" s="6" t="s">
        <v>6</v>
      </c>
      <c r="F69" s="6">
        <v>1828</v>
      </c>
      <c r="G69" s="6">
        <v>1</v>
      </c>
      <c r="H69" s="14">
        <v>0</v>
      </c>
      <c r="I69" s="6" t="s">
        <v>146</v>
      </c>
      <c r="J69" s="6" t="s">
        <v>206</v>
      </c>
      <c r="K69" s="6" t="s">
        <v>23</v>
      </c>
    </row>
    <row r="70" spans="2:11" x14ac:dyDescent="0.25">
      <c r="B70" s="6" t="s">
        <v>22</v>
      </c>
      <c r="C70" s="13">
        <v>40705</v>
      </c>
      <c r="D70" s="6" t="s">
        <v>41</v>
      </c>
      <c r="E70" s="6" t="s">
        <v>6</v>
      </c>
      <c r="F70" s="6">
        <v>1828</v>
      </c>
      <c r="G70" s="6">
        <v>1</v>
      </c>
      <c r="H70" s="14">
        <v>0</v>
      </c>
      <c r="I70" s="6" t="s">
        <v>147</v>
      </c>
      <c r="J70" s="6" t="s">
        <v>205</v>
      </c>
      <c r="K70" s="6" t="s">
        <v>23</v>
      </c>
    </row>
    <row r="71" spans="2:11" x14ac:dyDescent="0.25">
      <c r="B71" s="3" t="s">
        <v>5</v>
      </c>
      <c r="C71" s="4">
        <v>43150</v>
      </c>
      <c r="D71" s="3" t="s">
        <v>41</v>
      </c>
      <c r="E71" s="3" t="s">
        <v>8</v>
      </c>
      <c r="F71" s="3" t="s">
        <v>44</v>
      </c>
      <c r="G71" s="3">
        <v>2</v>
      </c>
      <c r="H71" s="5">
        <v>199650</v>
      </c>
      <c r="I71" s="6" t="s">
        <v>148</v>
      </c>
      <c r="J71" s="6" t="s">
        <v>211</v>
      </c>
      <c r="K71" s="6"/>
    </row>
    <row r="72" spans="2:11" x14ac:dyDescent="0.25">
      <c r="B72" s="10"/>
      <c r="C72" s="11"/>
      <c r="D72" s="10"/>
      <c r="E72" s="10"/>
      <c r="F72" s="10"/>
      <c r="G72" s="10"/>
      <c r="H72" s="12"/>
      <c r="I72" s="6" t="s">
        <v>149</v>
      </c>
      <c r="J72" s="6" t="s">
        <v>209</v>
      </c>
      <c r="K72" s="6"/>
    </row>
    <row r="73" spans="2:11" x14ac:dyDescent="0.25">
      <c r="B73" s="6" t="s">
        <v>5</v>
      </c>
      <c r="C73" s="13">
        <v>43181</v>
      </c>
      <c r="D73" s="6" t="s">
        <v>41</v>
      </c>
      <c r="E73" s="6" t="s">
        <v>8</v>
      </c>
      <c r="F73" s="6" t="s">
        <v>44</v>
      </c>
      <c r="G73" s="6">
        <v>1</v>
      </c>
      <c r="H73" s="14">
        <v>193309.6</v>
      </c>
      <c r="I73" s="6" t="s">
        <v>231</v>
      </c>
      <c r="J73" s="6" t="s">
        <v>209</v>
      </c>
      <c r="K73" s="6"/>
    </row>
    <row r="74" spans="2:11" x14ac:dyDescent="0.25">
      <c r="B74" s="6" t="s">
        <v>5</v>
      </c>
      <c r="C74" s="13">
        <v>43186</v>
      </c>
      <c r="D74" s="6" t="s">
        <v>41</v>
      </c>
      <c r="E74" s="6" t="s">
        <v>45</v>
      </c>
      <c r="F74" s="6" t="s">
        <v>46</v>
      </c>
      <c r="G74" s="6">
        <v>1</v>
      </c>
      <c r="H74" s="14" t="s">
        <v>293</v>
      </c>
      <c r="I74" s="6" t="s">
        <v>150</v>
      </c>
      <c r="J74" s="6" t="s">
        <v>207</v>
      </c>
      <c r="K74" s="6"/>
    </row>
    <row r="75" spans="2:11" x14ac:dyDescent="0.25">
      <c r="B75" s="6" t="s">
        <v>5</v>
      </c>
      <c r="C75" s="13">
        <v>43235</v>
      </c>
      <c r="D75" s="6" t="s">
        <v>41</v>
      </c>
      <c r="E75" s="6" t="s">
        <v>47</v>
      </c>
      <c r="F75" s="6" t="s">
        <v>48</v>
      </c>
      <c r="G75" s="6">
        <v>1</v>
      </c>
      <c r="H75" s="14">
        <v>63888</v>
      </c>
      <c r="I75" s="6" t="s">
        <v>151</v>
      </c>
      <c r="J75" s="6" t="s">
        <v>206</v>
      </c>
      <c r="K75" s="6"/>
    </row>
    <row r="76" spans="2:11" x14ac:dyDescent="0.25">
      <c r="B76" s="6" t="s">
        <v>5</v>
      </c>
      <c r="C76" s="13">
        <v>44215</v>
      </c>
      <c r="D76" s="6" t="s">
        <v>41</v>
      </c>
      <c r="E76" s="6" t="s">
        <v>49</v>
      </c>
      <c r="F76" s="6" t="s">
        <v>50</v>
      </c>
      <c r="G76" s="6">
        <v>1</v>
      </c>
      <c r="H76" s="14">
        <v>90000</v>
      </c>
      <c r="I76" s="6" t="s">
        <v>152</v>
      </c>
      <c r="J76" s="6" t="s">
        <v>206</v>
      </c>
      <c r="K76" s="6"/>
    </row>
    <row r="77" spans="2:11" x14ac:dyDescent="0.25">
      <c r="B77" s="6" t="s">
        <v>22</v>
      </c>
      <c r="C77" s="13">
        <v>44757</v>
      </c>
      <c r="D77" s="6" t="s">
        <v>41</v>
      </c>
      <c r="E77" s="6" t="s">
        <v>8</v>
      </c>
      <c r="F77" s="6" t="s">
        <v>51</v>
      </c>
      <c r="G77" s="6">
        <v>1</v>
      </c>
      <c r="H77" s="14">
        <v>0</v>
      </c>
      <c r="I77" s="6" t="s">
        <v>153</v>
      </c>
      <c r="J77" s="6" t="s">
        <v>205</v>
      </c>
      <c r="K77" s="6" t="s">
        <v>23</v>
      </c>
    </row>
    <row r="78" spans="2:11" x14ac:dyDescent="0.25">
      <c r="B78" s="6" t="s">
        <v>5</v>
      </c>
      <c r="C78" s="13">
        <v>44819</v>
      </c>
      <c r="D78" s="6" t="s">
        <v>41</v>
      </c>
      <c r="E78" s="6" t="s">
        <v>8</v>
      </c>
      <c r="F78" s="6" t="s">
        <v>52</v>
      </c>
      <c r="G78" s="6">
        <v>1</v>
      </c>
      <c r="H78" s="14">
        <v>122233.23</v>
      </c>
      <c r="I78" s="6" t="s">
        <v>154</v>
      </c>
      <c r="J78" s="6" t="s">
        <v>207</v>
      </c>
      <c r="K78" s="6"/>
    </row>
    <row r="79" spans="2:11" x14ac:dyDescent="0.25">
      <c r="B79" s="3" t="s">
        <v>5</v>
      </c>
      <c r="C79" s="4">
        <v>45283</v>
      </c>
      <c r="D79" s="3" t="s">
        <v>53</v>
      </c>
      <c r="E79" s="3" t="s">
        <v>54</v>
      </c>
      <c r="F79" s="3" t="s">
        <v>55</v>
      </c>
      <c r="G79" s="3">
        <v>4</v>
      </c>
      <c r="H79" s="5">
        <v>21913.57</v>
      </c>
      <c r="I79" s="6" t="s">
        <v>157</v>
      </c>
      <c r="J79" s="6" t="s">
        <v>225</v>
      </c>
      <c r="K79" s="6"/>
    </row>
    <row r="80" spans="2:11" x14ac:dyDescent="0.25">
      <c r="B80" s="7"/>
      <c r="C80" s="8"/>
      <c r="D80" s="7"/>
      <c r="E80" s="7"/>
      <c r="F80" s="7"/>
      <c r="G80" s="7"/>
      <c r="H80" s="9"/>
      <c r="I80" s="6" t="s">
        <v>158</v>
      </c>
      <c r="J80" s="6" t="s">
        <v>226</v>
      </c>
      <c r="K80" s="6"/>
    </row>
    <row r="81" spans="2:11" x14ac:dyDescent="0.25">
      <c r="B81" s="7"/>
      <c r="C81" s="8"/>
      <c r="D81" s="7"/>
      <c r="E81" s="7"/>
      <c r="F81" s="7"/>
      <c r="G81" s="7"/>
      <c r="H81" s="9"/>
      <c r="I81" s="6" t="s">
        <v>159</v>
      </c>
      <c r="J81" s="6" t="s">
        <v>287</v>
      </c>
      <c r="K81" s="6"/>
    </row>
    <row r="82" spans="2:11" x14ac:dyDescent="0.25">
      <c r="B82" s="10"/>
      <c r="C82" s="11"/>
      <c r="D82" s="10"/>
      <c r="E82" s="10"/>
      <c r="F82" s="10"/>
      <c r="G82" s="10"/>
      <c r="H82" s="12"/>
      <c r="I82" s="6" t="s">
        <v>160</v>
      </c>
      <c r="J82" s="6" t="s">
        <v>207</v>
      </c>
      <c r="K82" s="6"/>
    </row>
    <row r="83" spans="2:11" x14ac:dyDescent="0.25">
      <c r="B83" s="6" t="s">
        <v>5</v>
      </c>
      <c r="C83" s="13">
        <v>40697</v>
      </c>
      <c r="D83" s="6" t="s">
        <v>53</v>
      </c>
      <c r="E83" s="6" t="s">
        <v>54</v>
      </c>
      <c r="F83" s="6" t="s">
        <v>295</v>
      </c>
      <c r="G83" s="6">
        <v>1</v>
      </c>
      <c r="H83" s="14" t="s">
        <v>269</v>
      </c>
      <c r="I83" s="6" t="s">
        <v>155</v>
      </c>
      <c r="J83" s="6" t="s">
        <v>288</v>
      </c>
      <c r="K83" s="6" t="s">
        <v>294</v>
      </c>
    </row>
    <row r="84" spans="2:11" x14ac:dyDescent="0.25">
      <c r="B84" s="6" t="s">
        <v>5</v>
      </c>
      <c r="C84" s="13">
        <v>41115</v>
      </c>
      <c r="D84" s="6" t="s">
        <v>53</v>
      </c>
      <c r="E84" s="6" t="s">
        <v>56</v>
      </c>
      <c r="F84" s="6" t="s">
        <v>57</v>
      </c>
      <c r="G84" s="6">
        <v>1</v>
      </c>
      <c r="H84" s="14">
        <v>11700</v>
      </c>
      <c r="I84" s="6" t="s">
        <v>156</v>
      </c>
      <c r="J84" s="6" t="s">
        <v>227</v>
      </c>
      <c r="K84" s="6"/>
    </row>
    <row r="85" spans="2:11" x14ac:dyDescent="0.25">
      <c r="B85" s="3" t="s">
        <v>5</v>
      </c>
      <c r="C85" s="4">
        <v>43132</v>
      </c>
      <c r="D85" s="3" t="s">
        <v>53</v>
      </c>
      <c r="E85" s="3" t="s">
        <v>8</v>
      </c>
      <c r="F85" s="3" t="s">
        <v>58</v>
      </c>
      <c r="G85" s="3">
        <v>4</v>
      </c>
      <c r="H85" s="5">
        <f>99499.99/4</f>
        <v>24874.997500000001</v>
      </c>
      <c r="I85" s="6" t="s">
        <v>163</v>
      </c>
      <c r="J85" s="6" t="s">
        <v>211</v>
      </c>
      <c r="K85" s="6"/>
    </row>
    <row r="86" spans="2:11" x14ac:dyDescent="0.25">
      <c r="B86" s="7"/>
      <c r="C86" s="8"/>
      <c r="D86" s="7"/>
      <c r="E86" s="7"/>
      <c r="F86" s="7"/>
      <c r="G86" s="7"/>
      <c r="H86" s="9"/>
      <c r="I86" s="6" t="s">
        <v>164</v>
      </c>
      <c r="J86" s="6" t="s">
        <v>289</v>
      </c>
      <c r="K86" s="6"/>
    </row>
    <row r="87" spans="2:11" x14ac:dyDescent="0.25">
      <c r="B87" s="7"/>
      <c r="C87" s="8"/>
      <c r="D87" s="7"/>
      <c r="E87" s="7"/>
      <c r="F87" s="7"/>
      <c r="G87" s="7"/>
      <c r="H87" s="9"/>
      <c r="I87" s="6" t="s">
        <v>165</v>
      </c>
      <c r="J87" s="6" t="s">
        <v>289</v>
      </c>
      <c r="K87" s="6"/>
    </row>
    <row r="88" spans="2:11" x14ac:dyDescent="0.25">
      <c r="B88" s="10"/>
      <c r="C88" s="11"/>
      <c r="D88" s="10"/>
      <c r="E88" s="10"/>
      <c r="F88" s="10"/>
      <c r="G88" s="10"/>
      <c r="H88" s="12"/>
      <c r="I88" s="6" t="s">
        <v>166</v>
      </c>
      <c r="J88" s="6" t="s">
        <v>289</v>
      </c>
      <c r="K88" s="6"/>
    </row>
    <row r="89" spans="2:11" x14ac:dyDescent="0.25">
      <c r="B89" s="6" t="s">
        <v>5</v>
      </c>
      <c r="C89" s="13">
        <v>43052</v>
      </c>
      <c r="D89" s="6" t="s">
        <v>53</v>
      </c>
      <c r="E89" s="6" t="s">
        <v>59</v>
      </c>
      <c r="F89" s="6" t="s">
        <v>60</v>
      </c>
      <c r="G89" s="6">
        <v>1</v>
      </c>
      <c r="H89" s="14" t="s">
        <v>291</v>
      </c>
      <c r="I89" s="6" t="s">
        <v>162</v>
      </c>
      <c r="J89" s="6" t="s">
        <v>290</v>
      </c>
      <c r="K89" s="6"/>
    </row>
    <row r="90" spans="2:11" x14ac:dyDescent="0.25">
      <c r="B90" s="6" t="s">
        <v>5</v>
      </c>
      <c r="C90" s="13">
        <v>41631</v>
      </c>
      <c r="D90" s="6" t="s">
        <v>53</v>
      </c>
      <c r="E90" s="6" t="s">
        <v>54</v>
      </c>
      <c r="F90" s="6" t="s">
        <v>55</v>
      </c>
      <c r="G90" s="6">
        <v>1</v>
      </c>
      <c r="H90" s="14">
        <v>21913.57</v>
      </c>
      <c r="I90" s="6" t="s">
        <v>161</v>
      </c>
      <c r="J90" s="6" t="s">
        <v>292</v>
      </c>
      <c r="K90" s="6"/>
    </row>
    <row r="91" spans="2:11" x14ac:dyDescent="0.25">
      <c r="B91" s="6" t="s">
        <v>22</v>
      </c>
      <c r="C91" s="13">
        <v>39443</v>
      </c>
      <c r="D91" s="6" t="s">
        <v>61</v>
      </c>
      <c r="E91" s="6" t="s">
        <v>56</v>
      </c>
      <c r="F91" s="6" t="s">
        <v>62</v>
      </c>
      <c r="G91" s="6">
        <v>1</v>
      </c>
      <c r="H91" s="14">
        <v>0</v>
      </c>
      <c r="I91" s="6" t="s">
        <v>168</v>
      </c>
      <c r="J91" s="6" t="s">
        <v>209</v>
      </c>
      <c r="K91" s="6" t="s">
        <v>23</v>
      </c>
    </row>
    <row r="92" spans="2:11" x14ac:dyDescent="0.25">
      <c r="B92" s="6" t="s">
        <v>5</v>
      </c>
      <c r="C92" s="13">
        <v>40226</v>
      </c>
      <c r="D92" s="6" t="s">
        <v>61</v>
      </c>
      <c r="E92" s="6" t="s">
        <v>47</v>
      </c>
      <c r="F92" s="6" t="s">
        <v>63</v>
      </c>
      <c r="G92" s="6">
        <v>1</v>
      </c>
      <c r="H92" s="14" t="s">
        <v>263</v>
      </c>
      <c r="I92" s="6" t="s">
        <v>169</v>
      </c>
      <c r="J92" s="6" t="s">
        <v>210</v>
      </c>
      <c r="K92" s="6"/>
    </row>
    <row r="93" spans="2:11" x14ac:dyDescent="0.25">
      <c r="B93" s="6" t="s">
        <v>5</v>
      </c>
      <c r="C93" s="13">
        <v>40759</v>
      </c>
      <c r="D93" s="6" t="s">
        <v>61</v>
      </c>
      <c r="E93" s="6" t="s">
        <v>56</v>
      </c>
      <c r="F93" s="6" t="s">
        <v>62</v>
      </c>
      <c r="G93" s="6">
        <v>1</v>
      </c>
      <c r="H93" s="14">
        <v>21699.99</v>
      </c>
      <c r="I93" s="6" t="s">
        <v>170</v>
      </c>
      <c r="J93" s="6" t="s">
        <v>206</v>
      </c>
      <c r="K93" s="6"/>
    </row>
    <row r="94" spans="2:11" x14ac:dyDescent="0.25">
      <c r="B94" s="3" t="s">
        <v>5</v>
      </c>
      <c r="C94" s="4">
        <v>41663</v>
      </c>
      <c r="D94" s="3" t="s">
        <v>61</v>
      </c>
      <c r="E94" s="3" t="s">
        <v>8</v>
      </c>
      <c r="F94" s="3" t="s">
        <v>64</v>
      </c>
      <c r="G94" s="3">
        <v>12</v>
      </c>
      <c r="H94" s="5">
        <v>21074.31</v>
      </c>
      <c r="I94" s="6" t="s">
        <v>171</v>
      </c>
      <c r="J94" s="6" t="s">
        <v>206</v>
      </c>
      <c r="K94" s="6"/>
    </row>
    <row r="95" spans="2:11" x14ac:dyDescent="0.25">
      <c r="B95" s="7"/>
      <c r="C95" s="8"/>
      <c r="D95" s="7"/>
      <c r="E95" s="7"/>
      <c r="F95" s="7"/>
      <c r="G95" s="7"/>
      <c r="H95" s="9"/>
      <c r="I95" s="6" t="s">
        <v>172</v>
      </c>
      <c r="J95" s="6" t="s">
        <v>206</v>
      </c>
      <c r="K95" s="6"/>
    </row>
    <row r="96" spans="2:11" x14ac:dyDescent="0.25">
      <c r="B96" s="7"/>
      <c r="C96" s="8"/>
      <c r="D96" s="7"/>
      <c r="E96" s="7"/>
      <c r="F96" s="7"/>
      <c r="G96" s="7"/>
      <c r="H96" s="9"/>
      <c r="I96" s="6" t="s">
        <v>173</v>
      </c>
      <c r="J96" s="6" t="s">
        <v>207</v>
      </c>
      <c r="K96" s="6"/>
    </row>
    <row r="97" spans="2:11" x14ac:dyDescent="0.25">
      <c r="B97" s="7"/>
      <c r="C97" s="8"/>
      <c r="D97" s="7"/>
      <c r="E97" s="7"/>
      <c r="F97" s="7"/>
      <c r="G97" s="7"/>
      <c r="H97" s="9"/>
      <c r="I97" s="6" t="s">
        <v>174</v>
      </c>
      <c r="J97" s="6" t="s">
        <v>211</v>
      </c>
      <c r="K97" s="6"/>
    </row>
    <row r="98" spans="2:11" x14ac:dyDescent="0.25">
      <c r="B98" s="7"/>
      <c r="C98" s="8"/>
      <c r="D98" s="7"/>
      <c r="E98" s="7"/>
      <c r="F98" s="7"/>
      <c r="G98" s="7"/>
      <c r="H98" s="9"/>
      <c r="I98" s="6" t="s">
        <v>175</v>
      </c>
      <c r="J98" s="6" t="s">
        <v>209</v>
      </c>
      <c r="K98" s="6"/>
    </row>
    <row r="99" spans="2:11" x14ac:dyDescent="0.25">
      <c r="B99" s="7"/>
      <c r="C99" s="8"/>
      <c r="D99" s="7"/>
      <c r="E99" s="7"/>
      <c r="F99" s="7"/>
      <c r="G99" s="7"/>
      <c r="H99" s="9"/>
      <c r="I99" s="6" t="s">
        <v>176</v>
      </c>
      <c r="J99" s="6" t="s">
        <v>209</v>
      </c>
      <c r="K99" s="6"/>
    </row>
    <row r="100" spans="2:11" x14ac:dyDescent="0.25">
      <c r="B100" s="7"/>
      <c r="C100" s="8"/>
      <c r="D100" s="7"/>
      <c r="E100" s="7"/>
      <c r="F100" s="7"/>
      <c r="G100" s="7"/>
      <c r="H100" s="9"/>
      <c r="I100" s="6" t="s">
        <v>177</v>
      </c>
      <c r="J100" s="6" t="s">
        <v>205</v>
      </c>
      <c r="K100" s="6"/>
    </row>
    <row r="101" spans="2:11" x14ac:dyDescent="0.25">
      <c r="B101" s="7"/>
      <c r="C101" s="8"/>
      <c r="D101" s="7"/>
      <c r="E101" s="7"/>
      <c r="F101" s="7"/>
      <c r="G101" s="7"/>
      <c r="H101" s="9"/>
      <c r="I101" s="6" t="s">
        <v>178</v>
      </c>
      <c r="J101" s="6" t="s">
        <v>211</v>
      </c>
      <c r="K101" s="6"/>
    </row>
    <row r="102" spans="2:11" x14ac:dyDescent="0.25">
      <c r="B102" s="7"/>
      <c r="C102" s="8"/>
      <c r="D102" s="7"/>
      <c r="E102" s="7"/>
      <c r="F102" s="7"/>
      <c r="G102" s="7"/>
      <c r="H102" s="9"/>
      <c r="I102" s="6" t="s">
        <v>179</v>
      </c>
      <c r="J102" s="6" t="s">
        <v>210</v>
      </c>
      <c r="K102" s="6"/>
    </row>
    <row r="103" spans="2:11" x14ac:dyDescent="0.25">
      <c r="B103" s="7"/>
      <c r="C103" s="8"/>
      <c r="D103" s="7"/>
      <c r="E103" s="7"/>
      <c r="F103" s="7"/>
      <c r="G103" s="7"/>
      <c r="H103" s="9"/>
      <c r="I103" s="6" t="s">
        <v>180</v>
      </c>
      <c r="J103" s="6" t="s">
        <v>205</v>
      </c>
      <c r="K103" s="6"/>
    </row>
    <row r="104" spans="2:11" x14ac:dyDescent="0.25">
      <c r="B104" s="7"/>
      <c r="C104" s="8"/>
      <c r="D104" s="7"/>
      <c r="E104" s="7"/>
      <c r="F104" s="7"/>
      <c r="G104" s="7"/>
      <c r="H104" s="9"/>
      <c r="I104" s="6" t="s">
        <v>181</v>
      </c>
      <c r="J104" s="6" t="s">
        <v>228</v>
      </c>
      <c r="K104" s="6"/>
    </row>
    <row r="105" spans="2:11" x14ac:dyDescent="0.25">
      <c r="B105" s="10"/>
      <c r="C105" s="11"/>
      <c r="D105" s="10"/>
      <c r="E105" s="10"/>
      <c r="F105" s="10"/>
      <c r="G105" s="10"/>
      <c r="H105" s="12"/>
      <c r="I105" s="6" t="s">
        <v>182</v>
      </c>
      <c r="J105" s="6" t="s">
        <v>205</v>
      </c>
      <c r="K105" s="6"/>
    </row>
    <row r="106" spans="2:11" x14ac:dyDescent="0.25">
      <c r="B106" s="3" t="s">
        <v>5</v>
      </c>
      <c r="C106" s="4">
        <v>42675</v>
      </c>
      <c r="D106" s="3" t="s">
        <v>61</v>
      </c>
      <c r="E106" s="3" t="s">
        <v>56</v>
      </c>
      <c r="F106" s="3" t="s">
        <v>65</v>
      </c>
      <c r="G106" s="3">
        <v>2</v>
      </c>
      <c r="H106" s="14">
        <v>11700</v>
      </c>
      <c r="I106" s="6" t="s">
        <v>183</v>
      </c>
      <c r="J106" s="6" t="s">
        <v>210</v>
      </c>
      <c r="K106" s="6"/>
    </row>
    <row r="107" spans="2:11" x14ac:dyDescent="0.25">
      <c r="B107" s="10"/>
      <c r="C107" s="11"/>
      <c r="D107" s="10"/>
      <c r="E107" s="10"/>
      <c r="F107" s="10"/>
      <c r="G107" s="10"/>
      <c r="H107" s="14">
        <v>19550.009999999998</v>
      </c>
      <c r="I107" s="6" t="s">
        <v>184</v>
      </c>
      <c r="J107" s="6" t="s">
        <v>210</v>
      </c>
      <c r="K107" s="6"/>
    </row>
    <row r="108" spans="2:11" x14ac:dyDescent="0.25">
      <c r="B108" s="3" t="s">
        <v>5</v>
      </c>
      <c r="C108" s="4">
        <v>45756</v>
      </c>
      <c r="D108" s="3" t="s">
        <v>61</v>
      </c>
      <c r="E108" s="3" t="s">
        <v>232</v>
      </c>
      <c r="F108" s="3" t="s">
        <v>233</v>
      </c>
      <c r="G108" s="3">
        <v>4</v>
      </c>
      <c r="H108" s="5">
        <f>314600/4</f>
        <v>78650</v>
      </c>
      <c r="I108" s="6" t="s">
        <v>234</v>
      </c>
      <c r="J108" s="6" t="s">
        <v>207</v>
      </c>
      <c r="K108" s="6"/>
    </row>
    <row r="109" spans="2:11" x14ac:dyDescent="0.25">
      <c r="B109" s="7"/>
      <c r="C109" s="8"/>
      <c r="D109" s="7"/>
      <c r="E109" s="7"/>
      <c r="F109" s="7"/>
      <c r="G109" s="7"/>
      <c r="H109" s="9"/>
      <c r="I109" s="6" t="s">
        <v>235</v>
      </c>
      <c r="J109" s="6" t="s">
        <v>205</v>
      </c>
      <c r="K109" s="6"/>
    </row>
    <row r="110" spans="2:11" x14ac:dyDescent="0.25">
      <c r="B110" s="7"/>
      <c r="C110" s="8"/>
      <c r="D110" s="7"/>
      <c r="E110" s="7"/>
      <c r="F110" s="7"/>
      <c r="G110" s="7"/>
      <c r="H110" s="9"/>
      <c r="I110" s="6" t="s">
        <v>236</v>
      </c>
      <c r="J110" s="6" t="s">
        <v>210</v>
      </c>
      <c r="K110" s="6"/>
    </row>
    <row r="111" spans="2:11" x14ac:dyDescent="0.25">
      <c r="B111" s="10"/>
      <c r="C111" s="11"/>
      <c r="D111" s="10"/>
      <c r="E111" s="10"/>
      <c r="F111" s="10"/>
      <c r="G111" s="10"/>
      <c r="H111" s="12"/>
      <c r="I111" s="6" t="s">
        <v>237</v>
      </c>
      <c r="J111" s="6" t="s">
        <v>209</v>
      </c>
      <c r="K111" s="6"/>
    </row>
    <row r="112" spans="2:11" x14ac:dyDescent="0.25">
      <c r="B112" s="3" t="s">
        <v>5</v>
      </c>
      <c r="C112" s="4">
        <v>41600</v>
      </c>
      <c r="D112" s="3" t="s">
        <v>66</v>
      </c>
      <c r="E112" s="3" t="s">
        <v>56</v>
      </c>
      <c r="F112" s="3" t="s">
        <v>62</v>
      </c>
      <c r="G112" s="3">
        <v>3</v>
      </c>
      <c r="H112" s="14">
        <v>21740</v>
      </c>
      <c r="I112" s="6" t="s">
        <v>185</v>
      </c>
      <c r="J112" s="6" t="s">
        <v>202</v>
      </c>
      <c r="K112" s="6"/>
    </row>
    <row r="113" spans="2:11" x14ac:dyDescent="0.25">
      <c r="B113" s="7"/>
      <c r="C113" s="8"/>
      <c r="D113" s="7"/>
      <c r="E113" s="7"/>
      <c r="F113" s="7"/>
      <c r="G113" s="7"/>
      <c r="H113" s="14">
        <v>40772.97</v>
      </c>
      <c r="I113" s="6" t="s">
        <v>186</v>
      </c>
      <c r="J113" s="6" t="s">
        <v>203</v>
      </c>
      <c r="K113" s="6"/>
    </row>
    <row r="114" spans="2:11" x14ac:dyDescent="0.25">
      <c r="B114" s="10"/>
      <c r="C114" s="11"/>
      <c r="D114" s="10"/>
      <c r="E114" s="10"/>
      <c r="F114" s="10"/>
      <c r="G114" s="10"/>
      <c r="H114" s="14">
        <v>21740</v>
      </c>
      <c r="I114" s="6" t="s">
        <v>187</v>
      </c>
      <c r="J114" s="6" t="s">
        <v>203</v>
      </c>
      <c r="K114" s="6"/>
    </row>
    <row r="115" spans="2:11" x14ac:dyDescent="0.25">
      <c r="B115" s="6" t="s">
        <v>5</v>
      </c>
      <c r="C115" s="13">
        <v>42057</v>
      </c>
      <c r="D115" s="6" t="s">
        <v>66</v>
      </c>
      <c r="E115" s="6" t="s">
        <v>56</v>
      </c>
      <c r="F115" s="6" t="s">
        <v>62</v>
      </c>
      <c r="G115" s="6">
        <v>1</v>
      </c>
      <c r="H115" s="14">
        <v>21117.89</v>
      </c>
      <c r="I115" s="6" t="s">
        <v>188</v>
      </c>
      <c r="J115" s="6" t="s">
        <v>203</v>
      </c>
      <c r="K115" s="6"/>
    </row>
    <row r="116" spans="2:11" x14ac:dyDescent="0.25">
      <c r="B116" s="6" t="s">
        <v>5</v>
      </c>
      <c r="C116" s="13">
        <v>42083</v>
      </c>
      <c r="D116" s="6" t="s">
        <v>66</v>
      </c>
      <c r="E116" s="6" t="s">
        <v>56</v>
      </c>
      <c r="F116" s="6" t="s">
        <v>62</v>
      </c>
      <c r="G116" s="6">
        <v>1</v>
      </c>
      <c r="H116" s="14">
        <v>40772.97</v>
      </c>
      <c r="I116" s="6" t="s">
        <v>204</v>
      </c>
      <c r="J116" s="6" t="s">
        <v>205</v>
      </c>
      <c r="K116" s="6"/>
    </row>
    <row r="117" spans="2:11" x14ac:dyDescent="0.25">
      <c r="B117" s="6" t="s">
        <v>5</v>
      </c>
      <c r="C117" s="13">
        <v>44187</v>
      </c>
      <c r="D117" s="6" t="s">
        <v>66</v>
      </c>
      <c r="E117" s="6" t="s">
        <v>49</v>
      </c>
      <c r="F117" s="6" t="s">
        <v>50</v>
      </c>
      <c r="G117" s="6">
        <v>1</v>
      </c>
      <c r="H117" s="14">
        <v>180000</v>
      </c>
      <c r="I117" s="6" t="s">
        <v>189</v>
      </c>
      <c r="J117" s="6" t="s">
        <v>206</v>
      </c>
      <c r="K117" s="6"/>
    </row>
    <row r="118" spans="2:11" x14ac:dyDescent="0.25">
      <c r="B118" s="3" t="s">
        <v>5</v>
      </c>
      <c r="C118" s="4">
        <v>45140</v>
      </c>
      <c r="D118" s="3" t="s">
        <v>66</v>
      </c>
      <c r="E118" s="3" t="s">
        <v>67</v>
      </c>
      <c r="F118" s="3" t="s">
        <v>68</v>
      </c>
      <c r="G118" s="3">
        <v>3</v>
      </c>
      <c r="H118" s="5">
        <f>130222.4/3</f>
        <v>43407.466666666667</v>
      </c>
      <c r="I118" s="6" t="s">
        <v>190</v>
      </c>
      <c r="J118" s="6" t="s">
        <v>284</v>
      </c>
      <c r="K118" s="6"/>
    </row>
    <row r="119" spans="2:11" x14ac:dyDescent="0.25">
      <c r="B119" s="7"/>
      <c r="C119" s="8"/>
      <c r="D119" s="7"/>
      <c r="E119" s="7"/>
      <c r="F119" s="7"/>
      <c r="G119" s="7"/>
      <c r="H119" s="9"/>
      <c r="I119" s="6" t="s">
        <v>191</v>
      </c>
      <c r="J119" s="6" t="s">
        <v>285</v>
      </c>
      <c r="K119" s="6"/>
    </row>
    <row r="120" spans="2:11" x14ac:dyDescent="0.25">
      <c r="B120" s="10"/>
      <c r="C120" s="11"/>
      <c r="D120" s="10"/>
      <c r="E120" s="10"/>
      <c r="F120" s="10"/>
      <c r="G120" s="10"/>
      <c r="H120" s="12"/>
      <c r="I120" s="6" t="s">
        <v>192</v>
      </c>
      <c r="J120" s="6" t="s">
        <v>286</v>
      </c>
      <c r="K120" s="6"/>
    </row>
    <row r="121" spans="2:11" x14ac:dyDescent="0.25">
      <c r="B121" s="16" t="s">
        <v>5</v>
      </c>
      <c r="C121" s="17">
        <v>2024</v>
      </c>
      <c r="D121" s="16" t="s">
        <v>69</v>
      </c>
      <c r="E121" s="16" t="s">
        <v>238</v>
      </c>
      <c r="F121" s="16" t="s">
        <v>273</v>
      </c>
      <c r="G121" s="16">
        <v>1</v>
      </c>
      <c r="H121" s="18">
        <v>3106</v>
      </c>
      <c r="I121" s="6" t="s">
        <v>240</v>
      </c>
      <c r="J121" s="6" t="s">
        <v>206</v>
      </c>
      <c r="K121" s="6"/>
    </row>
    <row r="122" spans="2:11" x14ac:dyDescent="0.25">
      <c r="B122" s="3" t="s">
        <v>5</v>
      </c>
      <c r="C122" s="4">
        <v>42424</v>
      </c>
      <c r="D122" s="3" t="s">
        <v>69</v>
      </c>
      <c r="E122" s="3" t="s">
        <v>70</v>
      </c>
      <c r="F122" s="3" t="s">
        <v>71</v>
      </c>
      <c r="G122" s="3">
        <v>2</v>
      </c>
      <c r="H122" s="5">
        <v>4562.3999999999996</v>
      </c>
      <c r="I122" s="6" t="s">
        <v>193</v>
      </c>
      <c r="J122" s="6" t="s">
        <v>278</v>
      </c>
      <c r="K122" s="6"/>
    </row>
    <row r="123" spans="2:11" x14ac:dyDescent="0.25">
      <c r="B123" s="10"/>
      <c r="C123" s="11"/>
      <c r="D123" s="10"/>
      <c r="E123" s="10"/>
      <c r="F123" s="10"/>
      <c r="G123" s="10"/>
      <c r="H123" s="12"/>
      <c r="I123" s="6" t="s">
        <v>194</v>
      </c>
      <c r="J123" s="6" t="s">
        <v>279</v>
      </c>
      <c r="K123" s="6"/>
    </row>
    <row r="124" spans="2:11" x14ac:dyDescent="0.25">
      <c r="B124" s="6" t="s">
        <v>22</v>
      </c>
      <c r="C124" s="13">
        <v>44399</v>
      </c>
      <c r="D124" s="6" t="s">
        <v>69</v>
      </c>
      <c r="E124" s="6" t="s">
        <v>72</v>
      </c>
      <c r="F124" s="6" t="s">
        <v>73</v>
      </c>
      <c r="G124" s="6">
        <v>1</v>
      </c>
      <c r="H124" s="14">
        <v>0</v>
      </c>
      <c r="I124" s="6" t="s">
        <v>195</v>
      </c>
      <c r="J124" s="6" t="s">
        <v>280</v>
      </c>
      <c r="K124" s="6" t="s">
        <v>23</v>
      </c>
    </row>
    <row r="125" spans="2:11" x14ac:dyDescent="0.25">
      <c r="B125" s="6" t="s">
        <v>5</v>
      </c>
      <c r="C125" s="6">
        <v>2016</v>
      </c>
      <c r="D125" s="6" t="s">
        <v>69</v>
      </c>
      <c r="E125" s="6" t="s">
        <v>70</v>
      </c>
      <c r="F125" s="6" t="s">
        <v>74</v>
      </c>
      <c r="G125" s="6">
        <v>1</v>
      </c>
      <c r="H125" s="14">
        <v>30000</v>
      </c>
      <c r="I125" s="6" t="s">
        <v>196</v>
      </c>
      <c r="J125" s="19" t="s">
        <v>281</v>
      </c>
      <c r="K125" s="6"/>
    </row>
    <row r="126" spans="2:11" x14ac:dyDescent="0.25">
      <c r="B126" s="6" t="s">
        <v>5</v>
      </c>
      <c r="C126" s="6">
        <v>2024</v>
      </c>
      <c r="D126" s="6" t="s">
        <v>69</v>
      </c>
      <c r="E126" s="6" t="s">
        <v>238</v>
      </c>
      <c r="F126" s="6" t="s">
        <v>273</v>
      </c>
      <c r="G126" s="6">
        <v>1</v>
      </c>
      <c r="H126" s="14">
        <v>3106</v>
      </c>
      <c r="I126" s="6" t="s">
        <v>239</v>
      </c>
      <c r="J126" s="6" t="s">
        <v>209</v>
      </c>
      <c r="K126" s="6"/>
    </row>
    <row r="127" spans="2:11" x14ac:dyDescent="0.25">
      <c r="B127" s="6" t="s">
        <v>5</v>
      </c>
      <c r="C127" s="13">
        <v>43451</v>
      </c>
      <c r="D127" s="6" t="s">
        <v>69</v>
      </c>
      <c r="E127" s="6" t="s">
        <v>70</v>
      </c>
      <c r="F127" s="6" t="s">
        <v>75</v>
      </c>
      <c r="G127" s="6">
        <v>1</v>
      </c>
      <c r="H127" s="14">
        <v>1181.8699999999999</v>
      </c>
      <c r="I127" s="6" t="s">
        <v>197</v>
      </c>
      <c r="J127" s="6" t="s">
        <v>282</v>
      </c>
      <c r="K127" s="6"/>
    </row>
    <row r="128" spans="2:11" x14ac:dyDescent="0.25">
      <c r="B128" s="6" t="s">
        <v>5</v>
      </c>
      <c r="C128" s="13">
        <v>43451</v>
      </c>
      <c r="D128" s="6" t="s">
        <v>69</v>
      </c>
      <c r="E128" s="6" t="s">
        <v>70</v>
      </c>
      <c r="F128" s="6" t="s">
        <v>76</v>
      </c>
      <c r="G128" s="6">
        <v>1</v>
      </c>
      <c r="H128" s="14">
        <v>1181.8699999999999</v>
      </c>
      <c r="I128" s="6" t="s">
        <v>198</v>
      </c>
      <c r="J128" s="6" t="s">
        <v>283</v>
      </c>
      <c r="K128" s="6"/>
    </row>
    <row r="129" spans="2:11" x14ac:dyDescent="0.25">
      <c r="B129" s="6" t="s">
        <v>5</v>
      </c>
      <c r="C129" s="13">
        <v>39364</v>
      </c>
      <c r="D129" s="6" t="s">
        <v>241</v>
      </c>
      <c r="E129" s="6" t="s">
        <v>42</v>
      </c>
      <c r="F129" s="6" t="s">
        <v>43</v>
      </c>
      <c r="G129" s="6">
        <v>1</v>
      </c>
      <c r="H129" s="14">
        <v>20947</v>
      </c>
      <c r="I129" s="6" t="s">
        <v>167</v>
      </c>
      <c r="J129" s="6" t="s">
        <v>205</v>
      </c>
      <c r="K129" s="6"/>
    </row>
    <row r="130" spans="2:11" x14ac:dyDescent="0.25">
      <c r="B130" s="6" t="s">
        <v>5</v>
      </c>
      <c r="C130" s="13">
        <v>45621</v>
      </c>
      <c r="D130" s="6" t="s">
        <v>241</v>
      </c>
      <c r="E130" s="6" t="s">
        <v>271</v>
      </c>
      <c r="F130" s="6" t="s">
        <v>272</v>
      </c>
      <c r="G130" s="6">
        <v>1</v>
      </c>
      <c r="H130" s="14">
        <v>60320.92</v>
      </c>
      <c r="I130" s="6" t="s">
        <v>270</v>
      </c>
      <c r="J130" s="6" t="s">
        <v>205</v>
      </c>
      <c r="K130" s="6"/>
    </row>
    <row r="131" spans="2:11" x14ac:dyDescent="0.25">
      <c r="B131" s="6" t="s">
        <v>22</v>
      </c>
      <c r="C131" s="13">
        <v>41640</v>
      </c>
      <c r="D131" s="6" t="s">
        <v>77</v>
      </c>
      <c r="E131" s="6" t="s">
        <v>78</v>
      </c>
      <c r="F131" s="6" t="s">
        <v>79</v>
      </c>
      <c r="G131" s="6">
        <v>1</v>
      </c>
      <c r="H131" s="14">
        <v>0</v>
      </c>
      <c r="I131" s="6" t="s">
        <v>199</v>
      </c>
      <c r="J131" s="6" t="s">
        <v>207</v>
      </c>
      <c r="K131" s="6" t="s">
        <v>23</v>
      </c>
    </row>
    <row r="132" spans="2:11" x14ac:dyDescent="0.25">
      <c r="B132" s="6" t="s">
        <v>22</v>
      </c>
      <c r="C132" s="6">
        <v>2021</v>
      </c>
      <c r="D132" s="6" t="s">
        <v>77</v>
      </c>
      <c r="E132" s="6" t="s">
        <v>80</v>
      </c>
      <c r="F132" s="6" t="s">
        <v>81</v>
      </c>
      <c r="G132" s="6">
        <v>1</v>
      </c>
      <c r="H132" s="14">
        <v>0</v>
      </c>
      <c r="I132" s="6" t="s">
        <v>200</v>
      </c>
      <c r="J132" s="6" t="s">
        <v>207</v>
      </c>
      <c r="K132" s="6" t="s">
        <v>23</v>
      </c>
    </row>
    <row r="133" spans="2:11" x14ac:dyDescent="0.25">
      <c r="B133" s="6" t="s">
        <v>5</v>
      </c>
      <c r="C133" s="13">
        <v>45441</v>
      </c>
      <c r="D133" s="6" t="s">
        <v>77</v>
      </c>
      <c r="E133" s="6" t="s">
        <v>82</v>
      </c>
      <c r="F133" s="6" t="s">
        <v>83</v>
      </c>
      <c r="G133" s="6">
        <v>1</v>
      </c>
      <c r="H133" s="14">
        <v>104990</v>
      </c>
      <c r="I133" s="6" t="s">
        <v>201</v>
      </c>
      <c r="J133" s="6" t="s">
        <v>207</v>
      </c>
      <c r="K133" s="6"/>
    </row>
    <row r="134" spans="2:11" x14ac:dyDescent="0.25">
      <c r="B134" s="6" t="s">
        <v>22</v>
      </c>
      <c r="C134" s="13">
        <v>37257</v>
      </c>
      <c r="D134" s="6" t="s">
        <v>84</v>
      </c>
      <c r="E134" s="6" t="s">
        <v>85</v>
      </c>
      <c r="F134" s="6"/>
      <c r="G134" s="6">
        <v>1</v>
      </c>
      <c r="H134" s="14">
        <v>0</v>
      </c>
      <c r="I134" s="6" t="s">
        <v>215</v>
      </c>
      <c r="J134" s="6" t="s">
        <v>207</v>
      </c>
      <c r="K134" s="6" t="s">
        <v>23</v>
      </c>
    </row>
    <row r="135" spans="2:11" x14ac:dyDescent="0.25">
      <c r="B135" s="3" t="s">
        <v>22</v>
      </c>
      <c r="C135" s="4">
        <v>37622</v>
      </c>
      <c r="D135" s="3" t="s">
        <v>84</v>
      </c>
      <c r="E135" s="3" t="s">
        <v>85</v>
      </c>
      <c r="F135" s="3"/>
      <c r="G135" s="3">
        <v>2</v>
      </c>
      <c r="H135" s="5">
        <v>0</v>
      </c>
      <c r="I135" s="6" t="s">
        <v>216</v>
      </c>
      <c r="J135" s="6" t="s">
        <v>206</v>
      </c>
      <c r="K135" s="6" t="s">
        <v>23</v>
      </c>
    </row>
    <row r="136" spans="2:11" x14ac:dyDescent="0.25">
      <c r="B136" s="10"/>
      <c r="C136" s="11"/>
      <c r="D136" s="10"/>
      <c r="E136" s="10"/>
      <c r="F136" s="10"/>
      <c r="G136" s="10"/>
      <c r="H136" s="12"/>
      <c r="I136" s="6" t="s">
        <v>217</v>
      </c>
      <c r="J136" s="6" t="s">
        <v>205</v>
      </c>
      <c r="K136" s="6"/>
    </row>
    <row r="137" spans="2:11" x14ac:dyDescent="0.25">
      <c r="B137" s="6" t="s">
        <v>22</v>
      </c>
      <c r="C137" s="13">
        <v>38353</v>
      </c>
      <c r="D137" s="6" t="s">
        <v>84</v>
      </c>
      <c r="E137" s="6" t="s">
        <v>85</v>
      </c>
      <c r="F137" s="6"/>
      <c r="G137" s="6">
        <v>1</v>
      </c>
      <c r="H137" s="14">
        <v>0</v>
      </c>
      <c r="I137" s="6" t="s">
        <v>218</v>
      </c>
      <c r="J137" s="6" t="s">
        <v>206</v>
      </c>
      <c r="K137" s="6" t="s">
        <v>23</v>
      </c>
    </row>
    <row r="138" spans="2:11" x14ac:dyDescent="0.25">
      <c r="B138" s="6" t="s">
        <v>22</v>
      </c>
      <c r="C138" s="13">
        <v>39083</v>
      </c>
      <c r="D138" s="6" t="s">
        <v>84</v>
      </c>
      <c r="E138" s="6" t="s">
        <v>85</v>
      </c>
      <c r="F138" s="6"/>
      <c r="G138" s="6">
        <v>1</v>
      </c>
      <c r="H138" s="14">
        <v>0</v>
      </c>
      <c r="I138" s="6" t="s">
        <v>219</v>
      </c>
      <c r="J138" s="6" t="s">
        <v>205</v>
      </c>
      <c r="K138" s="6" t="s">
        <v>23</v>
      </c>
    </row>
    <row r="139" spans="2:11" x14ac:dyDescent="0.25">
      <c r="B139" s="6" t="s">
        <v>22</v>
      </c>
      <c r="C139" s="13">
        <v>39363</v>
      </c>
      <c r="D139" s="6" t="s">
        <v>84</v>
      </c>
      <c r="E139" s="6" t="s">
        <v>85</v>
      </c>
      <c r="F139" s="6"/>
      <c r="G139" s="6">
        <v>1</v>
      </c>
      <c r="H139" s="14">
        <v>0</v>
      </c>
      <c r="I139" s="6" t="s">
        <v>220</v>
      </c>
      <c r="J139" s="6" t="s">
        <v>205</v>
      </c>
      <c r="K139" s="6" t="s">
        <v>23</v>
      </c>
    </row>
    <row r="140" spans="2:11" x14ac:dyDescent="0.25">
      <c r="B140" s="6" t="s">
        <v>22</v>
      </c>
      <c r="C140" s="13">
        <v>40716</v>
      </c>
      <c r="D140" s="6" t="s">
        <v>84</v>
      </c>
      <c r="E140" s="6" t="s">
        <v>85</v>
      </c>
      <c r="F140" s="6"/>
      <c r="G140" s="6">
        <v>1</v>
      </c>
      <c r="H140" s="14">
        <v>0</v>
      </c>
      <c r="I140" s="6" t="s">
        <v>221</v>
      </c>
      <c r="J140" s="6" t="s">
        <v>205</v>
      </c>
      <c r="K140" s="6" t="s">
        <v>23</v>
      </c>
    </row>
    <row r="141" spans="2:11" x14ac:dyDescent="0.25">
      <c r="B141" s="6" t="s">
        <v>22</v>
      </c>
      <c r="C141" s="13">
        <v>42125</v>
      </c>
      <c r="D141" s="6" t="s">
        <v>84</v>
      </c>
      <c r="E141" s="6" t="s">
        <v>85</v>
      </c>
      <c r="F141" s="6"/>
      <c r="G141" s="6">
        <v>1</v>
      </c>
      <c r="H141" s="14">
        <v>0</v>
      </c>
      <c r="I141" s="6" t="s">
        <v>222</v>
      </c>
      <c r="J141" s="6" t="s">
        <v>211</v>
      </c>
      <c r="K141" s="6" t="s">
        <v>23</v>
      </c>
    </row>
    <row r="142" spans="2:11" x14ac:dyDescent="0.25">
      <c r="B142" s="6" t="s">
        <v>5</v>
      </c>
      <c r="C142" s="13">
        <v>43837</v>
      </c>
      <c r="D142" s="6" t="s">
        <v>84</v>
      </c>
      <c r="E142" s="6" t="s">
        <v>29</v>
      </c>
      <c r="F142" s="6"/>
      <c r="G142" s="6">
        <v>1</v>
      </c>
      <c r="H142" s="14">
        <v>198440</v>
      </c>
      <c r="I142" s="6" t="s">
        <v>223</v>
      </c>
      <c r="J142" s="6" t="s">
        <v>209</v>
      </c>
      <c r="K142" s="6" t="s">
        <v>268</v>
      </c>
    </row>
    <row r="143" spans="2:11" x14ac:dyDescent="0.25">
      <c r="B143" s="6" t="s">
        <v>5</v>
      </c>
      <c r="C143" s="13">
        <v>44828</v>
      </c>
      <c r="D143" s="6" t="s">
        <v>84</v>
      </c>
      <c r="E143" s="6"/>
      <c r="F143" s="6"/>
      <c r="G143" s="6">
        <v>1</v>
      </c>
      <c r="H143" s="20" t="s">
        <v>298</v>
      </c>
      <c r="I143" s="6" t="s">
        <v>224</v>
      </c>
      <c r="J143" s="6" t="s">
        <v>205</v>
      </c>
      <c r="K143" s="6"/>
    </row>
    <row r="144" spans="2:11" x14ac:dyDescent="0.25">
      <c r="B144" s="6" t="s">
        <v>5</v>
      </c>
      <c r="C144" s="21">
        <v>2005</v>
      </c>
      <c r="D144" s="6" t="s">
        <v>84</v>
      </c>
      <c r="E144" s="6"/>
      <c r="F144" s="6"/>
      <c r="G144" s="6">
        <v>1</v>
      </c>
      <c r="H144" s="14" t="s">
        <v>298</v>
      </c>
      <c r="I144" s="6" t="s">
        <v>296</v>
      </c>
      <c r="J144" s="6" t="s">
        <v>264</v>
      </c>
      <c r="K144" s="6" t="s">
        <v>265</v>
      </c>
    </row>
    <row r="145" spans="2:11" x14ac:dyDescent="0.25">
      <c r="B145" s="6" t="s">
        <v>5</v>
      </c>
      <c r="C145" s="21">
        <v>2015</v>
      </c>
      <c r="D145" s="6" t="s">
        <v>84</v>
      </c>
      <c r="E145" s="6"/>
      <c r="F145" s="6"/>
      <c r="G145" s="6">
        <v>1</v>
      </c>
      <c r="H145" s="14" t="s">
        <v>298</v>
      </c>
      <c r="I145" s="6" t="s">
        <v>297</v>
      </c>
      <c r="J145" s="6" t="s">
        <v>264</v>
      </c>
      <c r="K145" s="6" t="s">
        <v>266</v>
      </c>
    </row>
    <row r="146" spans="2:11" x14ac:dyDescent="0.25">
      <c r="B146" s="6" t="s">
        <v>5</v>
      </c>
      <c r="C146" s="21">
        <v>2021</v>
      </c>
      <c r="D146" s="6" t="s">
        <v>84</v>
      </c>
      <c r="E146" s="6"/>
      <c r="F146" s="6"/>
      <c r="G146" s="6">
        <v>1</v>
      </c>
      <c r="H146" s="14">
        <v>39414</v>
      </c>
      <c r="I146" s="6" t="s">
        <v>242</v>
      </c>
      <c r="J146" s="6" t="s">
        <v>209</v>
      </c>
      <c r="K146" s="6" t="s">
        <v>267</v>
      </c>
    </row>
    <row r="147" spans="2:11" x14ac:dyDescent="0.25">
      <c r="B147" s="6" t="s">
        <v>5</v>
      </c>
      <c r="C147" s="13">
        <v>44562</v>
      </c>
      <c r="D147" s="6" t="s">
        <v>243</v>
      </c>
      <c r="E147" s="6" t="s">
        <v>244</v>
      </c>
      <c r="F147" s="6"/>
      <c r="G147" s="6">
        <v>1</v>
      </c>
      <c r="H147" s="14" t="s">
        <v>298</v>
      </c>
      <c r="I147" s="6" t="s">
        <v>245</v>
      </c>
      <c r="J147" s="6" t="s">
        <v>243</v>
      </c>
      <c r="K147" s="6"/>
    </row>
    <row r="148" spans="2:11" x14ac:dyDescent="0.25">
      <c r="B148" s="6" t="s">
        <v>5</v>
      </c>
      <c r="C148" s="21"/>
      <c r="D148" s="6" t="s">
        <v>243</v>
      </c>
      <c r="E148" s="6" t="s">
        <v>246</v>
      </c>
      <c r="F148" s="6"/>
      <c r="G148" s="6">
        <v>1</v>
      </c>
      <c r="H148" s="14" t="s">
        <v>298</v>
      </c>
      <c r="I148" s="6" t="s">
        <v>247</v>
      </c>
      <c r="J148" s="6" t="s">
        <v>243</v>
      </c>
      <c r="K148" s="6"/>
    </row>
    <row r="149" spans="2:11" x14ac:dyDescent="0.25">
      <c r="B149" s="6" t="s">
        <v>5</v>
      </c>
      <c r="C149" s="13">
        <v>17966</v>
      </c>
      <c r="D149" s="6" t="s">
        <v>243</v>
      </c>
      <c r="E149" s="6" t="s">
        <v>232</v>
      </c>
      <c r="F149" s="6" t="s">
        <v>248</v>
      </c>
      <c r="G149" s="6">
        <v>1</v>
      </c>
      <c r="H149" s="14" t="s">
        <v>298</v>
      </c>
      <c r="I149" s="6" t="s">
        <v>249</v>
      </c>
      <c r="J149" s="6" t="s">
        <v>243</v>
      </c>
      <c r="K149" s="6"/>
    </row>
    <row r="150" spans="2:11" x14ac:dyDescent="0.25">
      <c r="B150" s="6" t="s">
        <v>5</v>
      </c>
      <c r="C150" s="13">
        <v>38105</v>
      </c>
      <c r="D150" s="6" t="s">
        <v>243</v>
      </c>
      <c r="E150" s="6" t="s">
        <v>6</v>
      </c>
      <c r="F150" s="6" t="s">
        <v>250</v>
      </c>
      <c r="G150" s="6">
        <v>1</v>
      </c>
      <c r="H150" s="14" t="s">
        <v>298</v>
      </c>
      <c r="I150" s="6" t="s">
        <v>251</v>
      </c>
      <c r="J150" s="6" t="s">
        <v>243</v>
      </c>
      <c r="K150" s="6"/>
    </row>
    <row r="151" spans="2:11" x14ac:dyDescent="0.25">
      <c r="B151" s="6" t="s">
        <v>5</v>
      </c>
      <c r="C151" s="13">
        <v>35102</v>
      </c>
      <c r="D151" s="6" t="s">
        <v>243</v>
      </c>
      <c r="E151" s="6" t="s">
        <v>6</v>
      </c>
      <c r="F151" s="6" t="s">
        <v>252</v>
      </c>
      <c r="G151" s="6">
        <v>1</v>
      </c>
      <c r="H151" s="14" t="s">
        <v>298</v>
      </c>
      <c r="I151" s="6" t="s">
        <v>253</v>
      </c>
      <c r="J151" s="6" t="s">
        <v>243</v>
      </c>
      <c r="K151" s="6"/>
    </row>
    <row r="152" spans="2:11" x14ac:dyDescent="0.25">
      <c r="B152" s="6" t="s">
        <v>5</v>
      </c>
      <c r="C152" s="13">
        <v>11387</v>
      </c>
      <c r="D152" s="6" t="s">
        <v>243</v>
      </c>
      <c r="E152" s="6" t="s">
        <v>232</v>
      </c>
      <c r="F152" s="6" t="s">
        <v>254</v>
      </c>
      <c r="G152" s="6">
        <v>1</v>
      </c>
      <c r="H152" s="14">
        <v>7296.3</v>
      </c>
      <c r="I152" s="6" t="s">
        <v>255</v>
      </c>
      <c r="J152" s="6" t="s">
        <v>243</v>
      </c>
      <c r="K152" s="6"/>
    </row>
    <row r="153" spans="2:11" x14ac:dyDescent="0.25">
      <c r="B153" s="6" t="s">
        <v>5</v>
      </c>
      <c r="C153" s="13">
        <v>40157</v>
      </c>
      <c r="D153" s="6" t="s">
        <v>243</v>
      </c>
      <c r="E153" s="6" t="s">
        <v>6</v>
      </c>
      <c r="F153" s="6" t="s">
        <v>37</v>
      </c>
      <c r="G153" s="6">
        <v>1</v>
      </c>
      <c r="H153" s="14" t="s">
        <v>298</v>
      </c>
      <c r="I153" s="6" t="s">
        <v>256</v>
      </c>
      <c r="J153" s="6" t="s">
        <v>243</v>
      </c>
      <c r="K153" s="6"/>
    </row>
    <row r="154" spans="2:11" x14ac:dyDescent="0.25">
      <c r="B154" s="6" t="s">
        <v>5</v>
      </c>
      <c r="C154" s="13">
        <v>27200</v>
      </c>
      <c r="D154" s="6" t="s">
        <v>243</v>
      </c>
      <c r="E154" s="6" t="s">
        <v>257</v>
      </c>
      <c r="F154" s="6"/>
      <c r="G154" s="6">
        <v>1</v>
      </c>
      <c r="H154" s="14" t="s">
        <v>298</v>
      </c>
      <c r="I154" s="6" t="s">
        <v>258</v>
      </c>
      <c r="J154" s="6" t="s">
        <v>243</v>
      </c>
      <c r="K154" s="6"/>
    </row>
    <row r="155" spans="2:11" x14ac:dyDescent="0.25">
      <c r="B155" s="6" t="s">
        <v>5</v>
      </c>
      <c r="C155" s="13"/>
      <c r="D155" s="6" t="s">
        <v>243</v>
      </c>
      <c r="E155" s="6"/>
      <c r="F155" s="6"/>
      <c r="G155" s="6">
        <v>1</v>
      </c>
      <c r="H155" s="14" t="s">
        <v>298</v>
      </c>
      <c r="I155" s="6" t="s">
        <v>259</v>
      </c>
      <c r="J155" s="6" t="s">
        <v>243</v>
      </c>
      <c r="K155" s="6"/>
    </row>
    <row r="156" spans="2:11" x14ac:dyDescent="0.25">
      <c r="B156" s="6" t="s">
        <v>5</v>
      </c>
      <c r="C156" s="13"/>
      <c r="D156" s="6" t="s">
        <v>243</v>
      </c>
      <c r="E156" s="6"/>
      <c r="F156" s="6"/>
      <c r="G156" s="6">
        <v>1</v>
      </c>
      <c r="H156" s="14" t="s">
        <v>298</v>
      </c>
      <c r="I156" s="6" t="s">
        <v>260</v>
      </c>
      <c r="J156" s="6" t="s">
        <v>243</v>
      </c>
      <c r="K156" s="6"/>
    </row>
    <row r="157" spans="2:11" x14ac:dyDescent="0.25">
      <c r="B157" s="6" t="s">
        <v>5</v>
      </c>
      <c r="C157" s="13"/>
      <c r="D157" s="6" t="s">
        <v>243</v>
      </c>
      <c r="E157" s="6"/>
      <c r="F157" s="6"/>
      <c r="G157" s="6">
        <v>1</v>
      </c>
      <c r="H157" s="14" t="s">
        <v>298</v>
      </c>
      <c r="I157" s="6" t="s">
        <v>261</v>
      </c>
      <c r="J157" s="6" t="s">
        <v>243</v>
      </c>
      <c r="K157" s="6"/>
    </row>
    <row r="158" spans="2:11" x14ac:dyDescent="0.25">
      <c r="B158" s="6" t="s">
        <v>5</v>
      </c>
      <c r="C158" s="13">
        <v>35730</v>
      </c>
      <c r="D158" s="6" t="s">
        <v>243</v>
      </c>
      <c r="E158" s="6" t="s">
        <v>6</v>
      </c>
      <c r="F158" s="6">
        <v>917</v>
      </c>
      <c r="G158" s="6">
        <v>1</v>
      </c>
      <c r="H158" s="14" t="s">
        <v>298</v>
      </c>
      <c r="I158" s="6" t="s">
        <v>262</v>
      </c>
      <c r="J158" s="6" t="s">
        <v>243</v>
      </c>
      <c r="K158" s="6"/>
    </row>
    <row r="159" spans="2:11" ht="15.75" thickBot="1" x14ac:dyDescent="0.3">
      <c r="B159" s="2"/>
      <c r="C159" s="2"/>
      <c r="D159" s="2"/>
      <c r="E159" s="2"/>
      <c r="F159" s="2"/>
      <c r="G159" s="2"/>
      <c r="H159" s="2"/>
      <c r="I159" s="2"/>
      <c r="J159" s="2"/>
      <c r="K159" s="2"/>
    </row>
    <row r="160" spans="2:11" ht="15.75" thickBot="1" x14ac:dyDescent="0.3">
      <c r="B160" s="24"/>
      <c r="C160" s="24"/>
      <c r="D160" s="24"/>
      <c r="E160" s="24"/>
      <c r="F160" s="24" t="s">
        <v>86</v>
      </c>
      <c r="G160" s="24">
        <f>SUM(G11:G158)</f>
        <v>148</v>
      </c>
      <c r="H160" s="25">
        <f>SUMPRODUCT(G11:G158,H11:H158)</f>
        <v>14954036.897500001</v>
      </c>
      <c r="I160" s="24"/>
      <c r="J160" s="24"/>
      <c r="K160" s="24"/>
    </row>
    <row r="164" spans="2:11" x14ac:dyDescent="0.25">
      <c r="B164" s="22" t="s">
        <v>299</v>
      </c>
      <c r="C164" s="22"/>
      <c r="D164" s="22"/>
      <c r="E164" s="22"/>
      <c r="F164" s="22"/>
      <c r="G164" s="22"/>
      <c r="H164" s="22"/>
      <c r="I164" s="22"/>
      <c r="J164" s="22"/>
      <c r="K164" s="22"/>
    </row>
    <row r="165" spans="2:11" x14ac:dyDescent="0.25">
      <c r="B165" s="26"/>
    </row>
  </sheetData>
  <autoFilter ref="B10:K158" xr:uid="{00000000-0009-0000-0000-000000000000}"/>
  <mergeCells count="140">
    <mergeCell ref="B164:K164"/>
    <mergeCell ref="E108:E111"/>
    <mergeCell ref="F108:F111"/>
    <mergeCell ref="G108:G111"/>
    <mergeCell ref="H108:H111"/>
    <mergeCell ref="B38:B40"/>
    <mergeCell ref="B49:B52"/>
    <mergeCell ref="B56:B57"/>
    <mergeCell ref="B58:B59"/>
    <mergeCell ref="B71:B72"/>
    <mergeCell ref="B79:B82"/>
    <mergeCell ref="B108:B111"/>
    <mergeCell ref="C108:C111"/>
    <mergeCell ref="D108:D111"/>
    <mergeCell ref="F106:F107"/>
    <mergeCell ref="G106:G107"/>
    <mergeCell ref="C79:C82"/>
    <mergeCell ref="D79:D82"/>
    <mergeCell ref="E79:E82"/>
    <mergeCell ref="F79:F82"/>
    <mergeCell ref="G79:G82"/>
    <mergeCell ref="C85:C88"/>
    <mergeCell ref="D85:D88"/>
    <mergeCell ref="E85:E88"/>
    <mergeCell ref="F85:F88"/>
    <mergeCell ref="B19:B23"/>
    <mergeCell ref="B25:B28"/>
    <mergeCell ref="B29:B31"/>
    <mergeCell ref="B32:B33"/>
    <mergeCell ref="B34:B35"/>
    <mergeCell ref="C135:C136"/>
    <mergeCell ref="D135:D136"/>
    <mergeCell ref="E135:E136"/>
    <mergeCell ref="C56:C57"/>
    <mergeCell ref="D56:D57"/>
    <mergeCell ref="E56:E57"/>
    <mergeCell ref="C32:C33"/>
    <mergeCell ref="D32:D33"/>
    <mergeCell ref="E32:E33"/>
    <mergeCell ref="C25:C28"/>
    <mergeCell ref="D25:D28"/>
    <mergeCell ref="E25:E28"/>
    <mergeCell ref="B135:B136"/>
    <mergeCell ref="B85:B88"/>
    <mergeCell ref="B94:B105"/>
    <mergeCell ref="B106:B107"/>
    <mergeCell ref="B112:B114"/>
    <mergeCell ref="B118:B120"/>
    <mergeCell ref="B122:B123"/>
    <mergeCell ref="F135:F136"/>
    <mergeCell ref="G135:G136"/>
    <mergeCell ref="H135:H136"/>
    <mergeCell ref="C122:C123"/>
    <mergeCell ref="D122:D123"/>
    <mergeCell ref="E122:E123"/>
    <mergeCell ref="F122:F123"/>
    <mergeCell ref="G122:G123"/>
    <mergeCell ref="H122:H123"/>
    <mergeCell ref="H118:H120"/>
    <mergeCell ref="H94:H105"/>
    <mergeCell ref="H85:H88"/>
    <mergeCell ref="H79:H82"/>
    <mergeCell ref="H71:H72"/>
    <mergeCell ref="H56:H57"/>
    <mergeCell ref="C112:C114"/>
    <mergeCell ref="D112:D114"/>
    <mergeCell ref="E112:E114"/>
    <mergeCell ref="F112:F114"/>
    <mergeCell ref="G112:G114"/>
    <mergeCell ref="C118:C120"/>
    <mergeCell ref="D118:D120"/>
    <mergeCell ref="E118:E120"/>
    <mergeCell ref="F118:F120"/>
    <mergeCell ref="G118:G120"/>
    <mergeCell ref="C94:C105"/>
    <mergeCell ref="D94:D105"/>
    <mergeCell ref="E94:E105"/>
    <mergeCell ref="F94:F105"/>
    <mergeCell ref="G94:G105"/>
    <mergeCell ref="C106:C107"/>
    <mergeCell ref="D106:D107"/>
    <mergeCell ref="E106:E107"/>
    <mergeCell ref="G85:G88"/>
    <mergeCell ref="F56:F57"/>
    <mergeCell ref="G56:G57"/>
    <mergeCell ref="C71:C72"/>
    <mergeCell ref="D71:D72"/>
    <mergeCell ref="E71:E72"/>
    <mergeCell ref="F71:F72"/>
    <mergeCell ref="G71:G72"/>
    <mergeCell ref="C49:C52"/>
    <mergeCell ref="D49:D52"/>
    <mergeCell ref="E49:E52"/>
    <mergeCell ref="F49:F52"/>
    <mergeCell ref="G49:G52"/>
    <mergeCell ref="H49:H52"/>
    <mergeCell ref="C38:C40"/>
    <mergeCell ref="D38:D40"/>
    <mergeCell ref="E38:E40"/>
    <mergeCell ref="F38:F40"/>
    <mergeCell ref="G38:G40"/>
    <mergeCell ref="H38:H40"/>
    <mergeCell ref="C34:C35"/>
    <mergeCell ref="D34:D35"/>
    <mergeCell ref="E34:E35"/>
    <mergeCell ref="F34:F35"/>
    <mergeCell ref="G34:G35"/>
    <mergeCell ref="H34:H35"/>
    <mergeCell ref="F32:F33"/>
    <mergeCell ref="G32:G33"/>
    <mergeCell ref="H32:H33"/>
    <mergeCell ref="C29:C31"/>
    <mergeCell ref="D29:D31"/>
    <mergeCell ref="E29:E31"/>
    <mergeCell ref="F29:F31"/>
    <mergeCell ref="G29:G31"/>
    <mergeCell ref="H29:H31"/>
    <mergeCell ref="F25:F28"/>
    <mergeCell ref="G25:G28"/>
    <mergeCell ref="H25:H28"/>
    <mergeCell ref="C19:C23"/>
    <mergeCell ref="D19:D23"/>
    <mergeCell ref="E19:E23"/>
    <mergeCell ref="F19:F23"/>
    <mergeCell ref="G19:G23"/>
    <mergeCell ref="H19:H23"/>
    <mergeCell ref="B11:B13"/>
    <mergeCell ref="F15:F18"/>
    <mergeCell ref="G15:G18"/>
    <mergeCell ref="H15:H18"/>
    <mergeCell ref="C11:C13"/>
    <mergeCell ref="D11:D13"/>
    <mergeCell ref="E11:E13"/>
    <mergeCell ref="F11:F13"/>
    <mergeCell ref="G11:G13"/>
    <mergeCell ref="H11:H13"/>
    <mergeCell ref="B15:B18"/>
    <mergeCell ref="C15:C18"/>
    <mergeCell ref="D15:D18"/>
    <mergeCell ref="E15:E18"/>
  </mergeCells>
  <conditionalFormatting sqref="I11:K158">
    <cfRule type="expression" dxfId="0" priority="2">
      <formula>MOD(ROW(),2)=0</formula>
    </cfRule>
  </conditionalFormatting>
  <pageMargins left="0.70866141732283472" right="0.70866141732283472" top="0.74803149606299213" bottom="0.74803149606299213" header="0.31496062992125984" footer="0.31496062992125984"/>
  <pageSetup paperSize="9" scale="51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AFED377557A1744B5BAF21C71925444" ma:contentTypeVersion="4" ma:contentTypeDescription="Crear nuevo documento." ma:contentTypeScope="" ma:versionID="d08f49ddcb1e4f7714b29e884dab447a">
  <xsd:schema xmlns:xsd="http://www.w3.org/2001/XMLSchema" xmlns:xs="http://www.w3.org/2001/XMLSchema" xmlns:p="http://schemas.microsoft.com/office/2006/metadata/properties" xmlns:ns3="2dc025a9-3a37-4601-bb60-39d832f89acb" targetNamespace="http://schemas.microsoft.com/office/2006/metadata/properties" ma:root="true" ma:fieldsID="926d334dd3249b36bb7871cc24ddca56" ns3:_="">
    <xsd:import namespace="2dc025a9-3a37-4601-bb60-39d832f89acb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c025a9-3a37-4601-bb60-39d832f89acb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CCE964A-FA93-412D-9F38-59D9088CD65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dc025a9-3a37-4601-bb60-39d832f89ac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7BC41C1-AE0F-421B-B105-6F0FD4C5277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CB889FB-878C-4248-BC57-EC3508B32BAE}">
  <ds:schemaRefs>
    <ds:schemaRef ds:uri="http://purl.org/dc/elements/1.1/"/>
    <ds:schemaRef ds:uri="http://purl.org/dc/terms/"/>
    <ds:schemaRef ds:uri="2dc025a9-3a37-4601-bb60-39d832f89acb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3</vt:i4>
      </vt:variant>
      <vt:variant>
        <vt:lpstr>Intervals amb nom</vt:lpstr>
      </vt:variant>
      <vt:variant>
        <vt:i4>1</vt:i4>
      </vt:variant>
    </vt:vector>
  </HeadingPairs>
  <TitlesOfParts>
    <vt:vector size="4" baseType="lpstr">
      <vt:lpstr>Full1</vt:lpstr>
      <vt:lpstr>Full2</vt:lpstr>
      <vt:lpstr>Full3</vt:lpstr>
      <vt:lpstr>Full1!Àrea_d'impressió</vt:lpstr>
    </vt:vector>
  </TitlesOfParts>
  <Company>IMI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Ajuntament de Barcelona</dc:creator>
  <cp:lastModifiedBy>BAS CANELA, JAN</cp:lastModifiedBy>
  <cp:lastPrinted>2025-07-03T11:50:38Z</cp:lastPrinted>
  <dcterms:created xsi:type="dcterms:W3CDTF">2025-06-05T09:36:22Z</dcterms:created>
  <dcterms:modified xsi:type="dcterms:W3CDTF">2025-07-03T11:51:08Z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0x0101006AFED377557A1744B5BAF21C71925444</vt:lpwstr>
  </property>
</Properties>
</file>